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9040" windowHeight="15720" tabRatio="926"/>
  </bookViews>
  <sheets>
    <sheet name="全道1" sheetId="17" r:id="rId1"/>
    <sheet name="空知1" sheetId="1" r:id="rId2"/>
    <sheet name="石狩1" sheetId="2" r:id="rId3"/>
    <sheet name="後志1" sheetId="3" r:id="rId4"/>
    <sheet name="胆振1" sheetId="4" r:id="rId5"/>
    <sheet name="日高1" sheetId="5" r:id="rId6"/>
    <sheet name="渡島・檜山1" sheetId="7" r:id="rId7"/>
    <sheet name="上川1" sheetId="8" r:id="rId8"/>
    <sheet name="留萌1" sheetId="9" r:id="rId9"/>
    <sheet name="宗谷1" sheetId="10" r:id="rId10"/>
    <sheet name="オホーツク1" sheetId="11" r:id="rId11"/>
    <sheet name="十勝1" sheetId="12" r:id="rId12"/>
    <sheet name="釧路1" sheetId="13" r:id="rId13"/>
    <sheet name="根室1" sheetId="14" r:id="rId14"/>
  </sheets>
  <definedNames>
    <definedName name="_xlnm._FilterDatabase" localSheetId="10" hidden="1">オホーツク1!$A$1:$A$378</definedName>
    <definedName name="_xlnm._FilterDatabase" localSheetId="1" hidden="1">空知1!$A$6:$P$378</definedName>
    <definedName name="_xlnm._FilterDatabase" localSheetId="12" hidden="1">釧路1!$C$1:$C$378</definedName>
    <definedName name="_xlnm._FilterDatabase" localSheetId="3" hidden="1">後志1!$S$1:$S$378</definedName>
    <definedName name="_xlnm._FilterDatabase" localSheetId="13" hidden="1">根室1!$C$1:$C$378</definedName>
    <definedName name="_xlnm._FilterDatabase" localSheetId="9" hidden="1">宗谷1!$C$1:$C$378</definedName>
    <definedName name="_xlnm._FilterDatabase" localSheetId="11" hidden="1">十勝1!$C$1:$C$378</definedName>
    <definedName name="_xlnm._FilterDatabase" localSheetId="7" hidden="1">上川1!$A$6:$P$378</definedName>
    <definedName name="_xlnm._FilterDatabase" localSheetId="2" hidden="1">石狩1!$A$6:$P$378</definedName>
    <definedName name="_xlnm._FilterDatabase" localSheetId="0" hidden="1">全道1!$C$1:$C$445</definedName>
    <definedName name="_xlnm._FilterDatabase" localSheetId="4" hidden="1">胆振1!$A$6:$P$378</definedName>
    <definedName name="_xlnm._FilterDatabase" localSheetId="6" hidden="1">渡島・檜山1!$A$6:$P$378</definedName>
    <definedName name="_xlnm._FilterDatabase" localSheetId="5" hidden="1">日高1!$A$6:$P$378</definedName>
    <definedName name="_xlnm._FilterDatabase" localSheetId="8" hidden="1">留萌1!$C$1:$C$378</definedName>
    <definedName name="_xlnm.Print_Area" localSheetId="10">オホーツク1!$A$1:$P$378</definedName>
    <definedName name="_xlnm.Print_Area" localSheetId="1">空知1!$A$1:$P$378</definedName>
    <definedName name="_xlnm.Print_Area" localSheetId="12">釧路1!$A$1:$P$378</definedName>
    <definedName name="_xlnm.Print_Area" localSheetId="3">後志1!$A$1:$P$378</definedName>
    <definedName name="_xlnm.Print_Area" localSheetId="13">根室1!$A$1:$P$378</definedName>
    <definedName name="_xlnm.Print_Area" localSheetId="9">宗谷1!$A$1:$P$378</definedName>
    <definedName name="_xlnm.Print_Area" localSheetId="11">十勝1!$A$1:$P$378</definedName>
    <definedName name="_xlnm.Print_Area" localSheetId="7">上川1!$A$1:$P$378</definedName>
    <definedName name="_xlnm.Print_Area" localSheetId="2">石狩1!$A$1:$P$378</definedName>
    <definedName name="_xlnm.Print_Area" localSheetId="0">全道1!$A$1:$P$445</definedName>
    <definedName name="_xlnm.Print_Area" localSheetId="4">胆振1!$A$1:$P$378</definedName>
    <definedName name="_xlnm.Print_Area" localSheetId="6">渡島・檜山1!$A$1:$P$378</definedName>
    <definedName name="_xlnm.Print_Area" localSheetId="5">日高1!$A$1:$P$378</definedName>
    <definedName name="_xlnm.Print_Area" localSheetId="8">留萌1!$A$1:$P$378</definedName>
    <definedName name="_xlnm.Print_Titles" localSheetId="10">オホーツク1!$4:$6</definedName>
    <definedName name="_xlnm.Print_Titles" localSheetId="1">空知1!$4:$6</definedName>
    <definedName name="_xlnm.Print_Titles" localSheetId="12">釧路1!$4:$6</definedName>
    <definedName name="_xlnm.Print_Titles" localSheetId="3">後志1!$4:$6</definedName>
    <definedName name="_xlnm.Print_Titles" localSheetId="13">根室1!$4:$6</definedName>
    <definedName name="_xlnm.Print_Titles" localSheetId="9">宗谷1!$4:$6</definedName>
    <definedName name="_xlnm.Print_Titles" localSheetId="11">十勝1!$4:$6</definedName>
    <definedName name="_xlnm.Print_Titles" localSheetId="7">上川1!$4:$6</definedName>
    <definedName name="_xlnm.Print_Titles" localSheetId="2">石狩1!$4:$6</definedName>
    <definedName name="_xlnm.Print_Titles" localSheetId="0">全道1!$5:$7</definedName>
    <definedName name="_xlnm.Print_Titles" localSheetId="4">胆振1!$4:$6</definedName>
    <definedName name="_xlnm.Print_Titles" localSheetId="6">渡島・檜山1!$4:$6</definedName>
    <definedName name="_xlnm.Print_Titles" localSheetId="5">日高1!$4:$6</definedName>
    <definedName name="_xlnm.Print_Titles" localSheetId="8">留萌1!$4:$6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4" i="17" l="1"/>
  <c r="O348" i="17" l="1"/>
  <c r="N348" i="17"/>
  <c r="M348" i="17"/>
  <c r="L348" i="17"/>
  <c r="K348" i="17"/>
  <c r="J348" i="17"/>
  <c r="I348" i="17"/>
  <c r="H348" i="17"/>
  <c r="G348" i="17"/>
  <c r="F348" i="17"/>
  <c r="E348" i="17"/>
  <c r="D348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P346" i="17"/>
  <c r="P344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P340" i="17"/>
  <c r="P338" i="17"/>
  <c r="H339" i="17" l="1"/>
  <c r="I339" i="17"/>
  <c r="F345" i="17"/>
  <c r="J339" i="17"/>
  <c r="K339" i="17"/>
  <c r="P347" i="17"/>
  <c r="L339" i="17"/>
  <c r="F339" i="17"/>
  <c r="N339" i="17"/>
  <c r="J343" i="17"/>
  <c r="D339" i="17"/>
  <c r="M339" i="17"/>
  <c r="G339" i="17"/>
  <c r="O339" i="17"/>
  <c r="P342" i="17"/>
  <c r="E339" i="17"/>
  <c r="P341" i="17"/>
  <c r="K345" i="17"/>
  <c r="P348" i="17"/>
  <c r="G349" i="17"/>
  <c r="E345" i="17"/>
  <c r="G345" i="17"/>
  <c r="O345" i="17"/>
  <c r="H345" i="17"/>
  <c r="I345" i="17"/>
  <c r="J345" i="17"/>
  <c r="L345" i="17"/>
  <c r="M345" i="17"/>
  <c r="N345" i="17"/>
  <c r="D345" i="17"/>
  <c r="G343" i="17"/>
  <c r="N343" i="17"/>
  <c r="L343" i="17"/>
  <c r="E343" i="17"/>
  <c r="M343" i="17"/>
  <c r="D343" i="17"/>
  <c r="O349" i="17" l="1"/>
  <c r="H349" i="17"/>
  <c r="I343" i="17"/>
  <c r="K349" i="17"/>
  <c r="D349" i="17"/>
  <c r="L349" i="17"/>
  <c r="M349" i="17"/>
  <c r="J349" i="17"/>
  <c r="F349" i="17"/>
  <c r="K343" i="17"/>
  <c r="N349" i="17"/>
  <c r="F343" i="17"/>
  <c r="O343" i="17"/>
  <c r="H343" i="17"/>
  <c r="I349" i="17"/>
  <c r="E349" i="17"/>
  <c r="P339" i="17"/>
  <c r="P345" i="17"/>
  <c r="P343" i="17" l="1"/>
  <c r="P349" i="17"/>
  <c r="E170" i="17"/>
  <c r="F170" i="17"/>
  <c r="G170" i="17"/>
  <c r="H170" i="17"/>
  <c r="I170" i="17"/>
  <c r="J170" i="17"/>
  <c r="K170" i="17"/>
  <c r="L170" i="17"/>
  <c r="M170" i="17"/>
  <c r="N170" i="17"/>
  <c r="O170" i="17"/>
  <c r="D170" i="17"/>
  <c r="P170" i="17" l="1"/>
  <c r="I216" i="12" l="1"/>
  <c r="D367" i="2" l="1"/>
  <c r="P26" i="2" l="1"/>
  <c r="P27" i="2"/>
  <c r="D9" i="2"/>
  <c r="D37" i="7" l="1"/>
  <c r="O164" i="4" l="1"/>
  <c r="N164" i="4"/>
  <c r="G164" i="4"/>
  <c r="F164" i="4"/>
  <c r="E164" i="4"/>
  <c r="D164" i="4"/>
  <c r="P139" i="5" l="1"/>
  <c r="P127" i="5"/>
  <c r="P129" i="5"/>
  <c r="P121" i="5"/>
  <c r="P123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P108" i="5" s="1"/>
  <c r="P145" i="5"/>
  <c r="K94" i="5"/>
  <c r="L94" i="5"/>
  <c r="D56" i="3" l="1"/>
  <c r="E56" i="3"/>
  <c r="H56" i="3"/>
  <c r="I56" i="3"/>
  <c r="J56" i="3"/>
  <c r="K56" i="3"/>
  <c r="O56" i="3"/>
  <c r="D58" i="3"/>
  <c r="E58" i="3"/>
  <c r="H58" i="3"/>
  <c r="I58" i="3"/>
  <c r="J58" i="3"/>
  <c r="O58" i="3"/>
  <c r="D59" i="3"/>
  <c r="D60" i="3" s="1"/>
  <c r="E59" i="3"/>
  <c r="E60" i="3" s="1"/>
  <c r="F59" i="3"/>
  <c r="G59" i="3"/>
  <c r="H59" i="3"/>
  <c r="I59" i="3"/>
  <c r="I60" i="3" s="1"/>
  <c r="J59" i="3"/>
  <c r="J60" i="3" s="1"/>
  <c r="K59" i="3"/>
  <c r="L59" i="3"/>
  <c r="M59" i="3"/>
  <c r="N59" i="3"/>
  <c r="O59" i="3"/>
  <c r="O60" i="3"/>
  <c r="P43" i="3"/>
  <c r="D44" i="3" s="1"/>
  <c r="F44" i="3"/>
  <c r="G44" i="3"/>
  <c r="H44" i="3"/>
  <c r="J44" i="3"/>
  <c r="L44" i="3"/>
  <c r="M44" i="3"/>
  <c r="N44" i="3"/>
  <c r="O44" i="3"/>
  <c r="P45" i="3"/>
  <c r="E46" i="3" s="1"/>
  <c r="D47" i="3"/>
  <c r="E47" i="3"/>
  <c r="F47" i="3"/>
  <c r="G47" i="3"/>
  <c r="H47" i="3"/>
  <c r="I47" i="3"/>
  <c r="J47" i="3"/>
  <c r="K47" i="3"/>
  <c r="L47" i="3"/>
  <c r="M47" i="3"/>
  <c r="N47" i="3"/>
  <c r="O47" i="3"/>
  <c r="P49" i="3"/>
  <c r="D50" i="3" s="1"/>
  <c r="G50" i="3"/>
  <c r="H50" i="3"/>
  <c r="I50" i="3"/>
  <c r="J50" i="3"/>
  <c r="K50" i="3"/>
  <c r="L50" i="3"/>
  <c r="M50" i="3"/>
  <c r="N50" i="3"/>
  <c r="O50" i="3"/>
  <c r="P51" i="3"/>
  <c r="E52" i="3" s="1"/>
  <c r="D52" i="3"/>
  <c r="G52" i="3"/>
  <c r="H52" i="3"/>
  <c r="I52" i="3"/>
  <c r="J52" i="3"/>
  <c r="K52" i="3"/>
  <c r="L52" i="3"/>
  <c r="D53" i="3"/>
  <c r="E53" i="3"/>
  <c r="F53" i="3"/>
  <c r="G53" i="3"/>
  <c r="H53" i="3"/>
  <c r="I53" i="3"/>
  <c r="J53" i="3"/>
  <c r="K53" i="3"/>
  <c r="K54" i="3" s="1"/>
  <c r="L53" i="3"/>
  <c r="M53" i="3"/>
  <c r="N53" i="3"/>
  <c r="O53" i="3"/>
  <c r="J54" i="3"/>
  <c r="P55" i="3"/>
  <c r="N56" i="3" s="1"/>
  <c r="P57" i="3"/>
  <c r="K58" i="3" s="1"/>
  <c r="P61" i="3"/>
  <c r="O62" i="3" s="1"/>
  <c r="D62" i="3"/>
  <c r="E62" i="3"/>
  <c r="F62" i="3"/>
  <c r="G62" i="3"/>
  <c r="H62" i="3"/>
  <c r="I62" i="3"/>
  <c r="K62" i="3"/>
  <c r="P63" i="3"/>
  <c r="L64" i="3" s="1"/>
  <c r="E64" i="3"/>
  <c r="F64" i="3"/>
  <c r="G64" i="3"/>
  <c r="H64" i="3"/>
  <c r="I64" i="3"/>
  <c r="J64" i="3"/>
  <c r="K64" i="3"/>
  <c r="M64" i="3"/>
  <c r="N64" i="3"/>
  <c r="O64" i="3"/>
  <c r="D65" i="3"/>
  <c r="E65" i="3"/>
  <c r="E66" i="3" s="1"/>
  <c r="F65" i="3"/>
  <c r="F66" i="3" s="1"/>
  <c r="G65" i="3"/>
  <c r="G66" i="3" s="1"/>
  <c r="H65" i="3"/>
  <c r="H66" i="3" s="1"/>
  <c r="I65" i="3"/>
  <c r="I66" i="3" s="1"/>
  <c r="J65" i="3"/>
  <c r="K65" i="3"/>
  <c r="L65" i="3"/>
  <c r="M65" i="3"/>
  <c r="N65" i="3"/>
  <c r="O65" i="3"/>
  <c r="P67" i="3"/>
  <c r="D68" i="3"/>
  <c r="E68" i="3"/>
  <c r="F68" i="3"/>
  <c r="G68" i="3"/>
  <c r="H68" i="3"/>
  <c r="I68" i="3"/>
  <c r="J68" i="3"/>
  <c r="K68" i="3"/>
  <c r="L68" i="3"/>
  <c r="M68" i="3"/>
  <c r="N68" i="3"/>
  <c r="O68" i="3"/>
  <c r="P69" i="3"/>
  <c r="D70" i="3"/>
  <c r="E70" i="3"/>
  <c r="F70" i="3"/>
  <c r="G70" i="3"/>
  <c r="H70" i="3"/>
  <c r="I70" i="3"/>
  <c r="J70" i="3"/>
  <c r="K70" i="3"/>
  <c r="L70" i="3"/>
  <c r="M70" i="3"/>
  <c r="N70" i="3"/>
  <c r="O70" i="3"/>
  <c r="D71" i="3"/>
  <c r="E71" i="3"/>
  <c r="E72" i="3" s="1"/>
  <c r="F71" i="3"/>
  <c r="G71" i="3"/>
  <c r="H71" i="3"/>
  <c r="H72" i="3" s="1"/>
  <c r="I71" i="3"/>
  <c r="J71" i="3"/>
  <c r="K71" i="3"/>
  <c r="L71" i="3"/>
  <c r="M71" i="3"/>
  <c r="N71" i="3"/>
  <c r="N72" i="3" s="1"/>
  <c r="O71" i="3"/>
  <c r="F72" i="3"/>
  <c r="G72" i="3"/>
  <c r="O72" i="3"/>
  <c r="P73" i="3"/>
  <c r="J74" i="3" s="1"/>
  <c r="D74" i="3"/>
  <c r="E74" i="3"/>
  <c r="F74" i="3"/>
  <c r="G74" i="3"/>
  <c r="I74" i="3"/>
  <c r="K74" i="3"/>
  <c r="M74" i="3"/>
  <c r="O74" i="3"/>
  <c r="P75" i="3"/>
  <c r="M76" i="3" s="1"/>
  <c r="D76" i="3"/>
  <c r="E76" i="3"/>
  <c r="F76" i="3"/>
  <c r="K76" i="3"/>
  <c r="L76" i="3"/>
  <c r="N76" i="3"/>
  <c r="O76" i="3"/>
  <c r="D77" i="3"/>
  <c r="E77" i="3"/>
  <c r="F77" i="3"/>
  <c r="F78" i="3" s="1"/>
  <c r="G77" i="3"/>
  <c r="H77" i="3"/>
  <c r="I77" i="3"/>
  <c r="J77" i="3"/>
  <c r="K77" i="3"/>
  <c r="L77" i="3"/>
  <c r="M77" i="3"/>
  <c r="N77" i="3"/>
  <c r="O77" i="3"/>
  <c r="O78" i="3" s="1"/>
  <c r="E78" i="3"/>
  <c r="P79" i="3"/>
  <c r="L80" i="3" s="1"/>
  <c r="D80" i="3"/>
  <c r="E80" i="3"/>
  <c r="F80" i="3"/>
  <c r="G80" i="3"/>
  <c r="H80" i="3"/>
  <c r="I80" i="3"/>
  <c r="K80" i="3"/>
  <c r="O80" i="3"/>
  <c r="P81" i="3"/>
  <c r="D82" i="3"/>
  <c r="E82" i="3"/>
  <c r="P82" i="3" s="1"/>
  <c r="F82" i="3"/>
  <c r="G82" i="3"/>
  <c r="H82" i="3"/>
  <c r="I82" i="3"/>
  <c r="J82" i="3"/>
  <c r="K82" i="3"/>
  <c r="L82" i="3"/>
  <c r="M82" i="3"/>
  <c r="N82" i="3"/>
  <c r="O82" i="3"/>
  <c r="D83" i="3"/>
  <c r="E83" i="3"/>
  <c r="E84" i="3" s="1"/>
  <c r="F83" i="3"/>
  <c r="F84" i="3" s="1"/>
  <c r="G83" i="3"/>
  <c r="H83" i="3"/>
  <c r="H84" i="3" s="1"/>
  <c r="I83" i="3"/>
  <c r="J83" i="3"/>
  <c r="K83" i="3"/>
  <c r="L83" i="3"/>
  <c r="M83" i="3"/>
  <c r="N83" i="3"/>
  <c r="O83" i="3"/>
  <c r="D84" i="3"/>
  <c r="G84" i="3"/>
  <c r="I84" i="3"/>
  <c r="O84" i="3"/>
  <c r="P85" i="3"/>
  <c r="O86" i="3" s="1"/>
  <c r="F86" i="3"/>
  <c r="J86" i="3"/>
  <c r="K86" i="3"/>
  <c r="L86" i="3"/>
  <c r="P87" i="3"/>
  <c r="D88" i="3"/>
  <c r="E88" i="3"/>
  <c r="P88" i="3" s="1"/>
  <c r="F88" i="3"/>
  <c r="G88" i="3"/>
  <c r="H88" i="3"/>
  <c r="I88" i="3"/>
  <c r="J88" i="3"/>
  <c r="K88" i="3"/>
  <c r="L88" i="3"/>
  <c r="M88" i="3"/>
  <c r="N88" i="3"/>
  <c r="O88" i="3"/>
  <c r="D89" i="3"/>
  <c r="E89" i="3"/>
  <c r="F89" i="3"/>
  <c r="G89" i="3"/>
  <c r="H89" i="3"/>
  <c r="I89" i="3"/>
  <c r="J89" i="3"/>
  <c r="K89" i="3"/>
  <c r="L89" i="3"/>
  <c r="L90" i="3" s="1"/>
  <c r="M89" i="3"/>
  <c r="N89" i="3"/>
  <c r="O89" i="3"/>
  <c r="J90" i="3"/>
  <c r="K90" i="3"/>
  <c r="P91" i="3"/>
  <c r="J92" i="3" s="1"/>
  <c r="D92" i="3"/>
  <c r="E92" i="3"/>
  <c r="F92" i="3"/>
  <c r="G92" i="3"/>
  <c r="H92" i="3"/>
  <c r="L92" i="3"/>
  <c r="M92" i="3"/>
  <c r="N92" i="3"/>
  <c r="O92" i="3"/>
  <c r="P93" i="3"/>
  <c r="L94" i="3" s="1"/>
  <c r="D94" i="3"/>
  <c r="E94" i="3"/>
  <c r="F94" i="3"/>
  <c r="G94" i="3"/>
  <c r="H94" i="3"/>
  <c r="I94" i="3"/>
  <c r="K94" i="3"/>
  <c r="M94" i="3"/>
  <c r="N94" i="3"/>
  <c r="O94" i="3"/>
  <c r="D95" i="3"/>
  <c r="D96" i="3" s="1"/>
  <c r="E95" i="3"/>
  <c r="E96" i="3" s="1"/>
  <c r="F95" i="3"/>
  <c r="F96" i="3" s="1"/>
  <c r="G95" i="3"/>
  <c r="H95" i="3"/>
  <c r="H96" i="3" s="1"/>
  <c r="I95" i="3"/>
  <c r="J95" i="3"/>
  <c r="K95" i="3"/>
  <c r="L95" i="3"/>
  <c r="M95" i="3"/>
  <c r="N95" i="3"/>
  <c r="O95" i="3"/>
  <c r="G96" i="3"/>
  <c r="O96" i="3"/>
  <c r="P97" i="3"/>
  <c r="D98" i="3" s="1"/>
  <c r="E98" i="3"/>
  <c r="F98" i="3"/>
  <c r="G98" i="3"/>
  <c r="H98" i="3"/>
  <c r="I98" i="3"/>
  <c r="K98" i="3"/>
  <c r="M98" i="3"/>
  <c r="N98" i="3"/>
  <c r="O98" i="3"/>
  <c r="P99" i="3"/>
  <c r="D100" i="3"/>
  <c r="E100" i="3"/>
  <c r="F100" i="3"/>
  <c r="G100" i="3"/>
  <c r="H100" i="3"/>
  <c r="I100" i="3"/>
  <c r="J100" i="3"/>
  <c r="K100" i="3"/>
  <c r="L100" i="3"/>
  <c r="M100" i="3"/>
  <c r="O100" i="3"/>
  <c r="D101" i="3"/>
  <c r="E101" i="3"/>
  <c r="F101" i="3"/>
  <c r="F102" i="3" s="1"/>
  <c r="G101" i="3"/>
  <c r="H101" i="3"/>
  <c r="I101" i="3"/>
  <c r="I102" i="3" s="1"/>
  <c r="J101" i="3"/>
  <c r="K101" i="3"/>
  <c r="L101" i="3"/>
  <c r="M101" i="3"/>
  <c r="N101" i="3"/>
  <c r="O101" i="3"/>
  <c r="G102" i="3"/>
  <c r="H102" i="3"/>
  <c r="P103" i="3"/>
  <c r="D104" i="3"/>
  <c r="P104" i="3" s="1"/>
  <c r="E104" i="3"/>
  <c r="F104" i="3"/>
  <c r="G104" i="3"/>
  <c r="H104" i="3"/>
  <c r="I104" i="3"/>
  <c r="J104" i="3"/>
  <c r="K104" i="3"/>
  <c r="L104" i="3"/>
  <c r="M104" i="3"/>
  <c r="N104" i="3"/>
  <c r="O104" i="3"/>
  <c r="P105" i="3"/>
  <c r="D106" i="3"/>
  <c r="P106" i="3" s="1"/>
  <c r="E106" i="3"/>
  <c r="F106" i="3"/>
  <c r="G106" i="3"/>
  <c r="H106" i="3"/>
  <c r="I106" i="3"/>
  <c r="J106" i="3"/>
  <c r="K106" i="3"/>
  <c r="L106" i="3"/>
  <c r="M106" i="3"/>
  <c r="N106" i="3"/>
  <c r="O106" i="3"/>
  <c r="D107" i="3"/>
  <c r="E107" i="3"/>
  <c r="F107" i="3"/>
  <c r="G107" i="3"/>
  <c r="H107" i="3"/>
  <c r="I107" i="3"/>
  <c r="J107" i="3"/>
  <c r="K107" i="3"/>
  <c r="L107" i="3"/>
  <c r="M107" i="3"/>
  <c r="N107" i="3"/>
  <c r="N108" i="3" s="1"/>
  <c r="O107" i="3"/>
  <c r="D108" i="3"/>
  <c r="E108" i="3"/>
  <c r="G108" i="3"/>
  <c r="H108" i="3"/>
  <c r="I108" i="3"/>
  <c r="J108" i="3"/>
  <c r="K108" i="3"/>
  <c r="L108" i="3"/>
  <c r="M108" i="3"/>
  <c r="O108" i="3"/>
  <c r="P109" i="3"/>
  <c r="D110" i="3"/>
  <c r="E110" i="3"/>
  <c r="F110" i="3"/>
  <c r="G110" i="3"/>
  <c r="H110" i="3"/>
  <c r="O110" i="3"/>
  <c r="P111" i="3"/>
  <c r="I112" i="3" s="1"/>
  <c r="D112" i="3"/>
  <c r="E112" i="3"/>
  <c r="F112" i="3"/>
  <c r="G112" i="3"/>
  <c r="H112" i="3"/>
  <c r="N112" i="3"/>
  <c r="O112" i="3"/>
  <c r="D113" i="3"/>
  <c r="E113" i="3"/>
  <c r="P113" i="3" s="1"/>
  <c r="K114" i="3" s="1"/>
  <c r="F113" i="3"/>
  <c r="G113" i="3"/>
  <c r="G114" i="3" s="1"/>
  <c r="H113" i="3"/>
  <c r="H114" i="3" s="1"/>
  <c r="I113" i="3"/>
  <c r="J113" i="3"/>
  <c r="K113" i="3"/>
  <c r="L113" i="3"/>
  <c r="M113" i="3"/>
  <c r="N113" i="3"/>
  <c r="O113" i="3"/>
  <c r="O114" i="3" s="1"/>
  <c r="D114" i="3"/>
  <c r="F114" i="3"/>
  <c r="P115" i="3"/>
  <c r="D116" i="3"/>
  <c r="E116" i="3"/>
  <c r="F116" i="3"/>
  <c r="G116" i="3"/>
  <c r="H116" i="3"/>
  <c r="L116" i="3"/>
  <c r="M116" i="3"/>
  <c r="N116" i="3"/>
  <c r="O116" i="3"/>
  <c r="P117" i="3"/>
  <c r="D118" i="3"/>
  <c r="E118" i="3"/>
  <c r="F118" i="3"/>
  <c r="G118" i="3"/>
  <c r="H118" i="3"/>
  <c r="N118" i="3"/>
  <c r="O118" i="3"/>
  <c r="D119" i="3"/>
  <c r="D120" i="3" s="1"/>
  <c r="E119" i="3"/>
  <c r="E120" i="3" s="1"/>
  <c r="F119" i="3"/>
  <c r="G119" i="3"/>
  <c r="G120" i="3" s="1"/>
  <c r="H119" i="3"/>
  <c r="I119" i="3"/>
  <c r="J119" i="3"/>
  <c r="K119" i="3"/>
  <c r="L119" i="3"/>
  <c r="M119" i="3"/>
  <c r="N119" i="3"/>
  <c r="O119" i="3"/>
  <c r="O120" i="3" s="1"/>
  <c r="F120" i="3"/>
  <c r="P121" i="3"/>
  <c r="H122" i="3" s="1"/>
  <c r="D122" i="3"/>
  <c r="E122" i="3"/>
  <c r="F122" i="3"/>
  <c r="G122" i="3"/>
  <c r="I122" i="3"/>
  <c r="J122" i="3"/>
  <c r="K122" i="3"/>
  <c r="L122" i="3"/>
  <c r="M122" i="3"/>
  <c r="N122" i="3"/>
  <c r="O122" i="3"/>
  <c r="P123" i="3"/>
  <c r="H124" i="3" s="1"/>
  <c r="D124" i="3"/>
  <c r="E124" i="3"/>
  <c r="F124" i="3"/>
  <c r="G124" i="3"/>
  <c r="J124" i="3"/>
  <c r="K124" i="3"/>
  <c r="L124" i="3"/>
  <c r="M124" i="3"/>
  <c r="N124" i="3"/>
  <c r="O124" i="3"/>
  <c r="D125" i="3"/>
  <c r="E125" i="3"/>
  <c r="E126" i="3" s="1"/>
  <c r="F125" i="3"/>
  <c r="F126" i="3" s="1"/>
  <c r="G125" i="3"/>
  <c r="H125" i="3"/>
  <c r="I125" i="3"/>
  <c r="J125" i="3"/>
  <c r="J126" i="3" s="1"/>
  <c r="K125" i="3"/>
  <c r="L125" i="3"/>
  <c r="L126" i="3" s="1"/>
  <c r="M125" i="3"/>
  <c r="M126" i="3" s="1"/>
  <c r="N125" i="3"/>
  <c r="N126" i="3" s="1"/>
  <c r="O125" i="3"/>
  <c r="O126" i="3" s="1"/>
  <c r="K126" i="3"/>
  <c r="P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9" i="3"/>
  <c r="D130" i="3"/>
  <c r="P130" i="3" s="1"/>
  <c r="E130" i="3"/>
  <c r="F130" i="3"/>
  <c r="G130" i="3"/>
  <c r="H130" i="3"/>
  <c r="I130" i="3"/>
  <c r="J130" i="3"/>
  <c r="K130" i="3"/>
  <c r="L130" i="3"/>
  <c r="M130" i="3"/>
  <c r="N130" i="3"/>
  <c r="O130" i="3"/>
  <c r="D131" i="3"/>
  <c r="D132" i="3" s="1"/>
  <c r="E131" i="3"/>
  <c r="F131" i="3"/>
  <c r="F132" i="3" s="1"/>
  <c r="G131" i="3"/>
  <c r="G132" i="3" s="1"/>
  <c r="H131" i="3"/>
  <c r="H132" i="3" s="1"/>
  <c r="I131" i="3"/>
  <c r="J131" i="3"/>
  <c r="K131" i="3"/>
  <c r="L131" i="3"/>
  <c r="M131" i="3"/>
  <c r="N131" i="3"/>
  <c r="N132" i="3" s="1"/>
  <c r="O131" i="3"/>
  <c r="O132" i="3" s="1"/>
  <c r="E132" i="3"/>
  <c r="P133" i="3"/>
  <c r="D134" i="3"/>
  <c r="E134" i="3"/>
  <c r="F134" i="3"/>
  <c r="G134" i="3"/>
  <c r="H134" i="3"/>
  <c r="I134" i="3"/>
  <c r="J134" i="3"/>
  <c r="K134" i="3"/>
  <c r="N134" i="3"/>
  <c r="P135" i="3"/>
  <c r="D136" i="3"/>
  <c r="P136" i="3" s="1"/>
  <c r="E136" i="3"/>
  <c r="F136" i="3"/>
  <c r="G136" i="3"/>
  <c r="H136" i="3"/>
  <c r="I136" i="3"/>
  <c r="J136" i="3"/>
  <c r="K136" i="3"/>
  <c r="L136" i="3"/>
  <c r="M136" i="3"/>
  <c r="N136" i="3"/>
  <c r="O136" i="3"/>
  <c r="D137" i="3"/>
  <c r="E137" i="3"/>
  <c r="E138" i="3" s="1"/>
  <c r="F137" i="3"/>
  <c r="G137" i="3"/>
  <c r="G138" i="3" s="1"/>
  <c r="H137" i="3"/>
  <c r="H138" i="3" s="1"/>
  <c r="I137" i="3"/>
  <c r="I138" i="3" s="1"/>
  <c r="J137" i="3"/>
  <c r="J138" i="3" s="1"/>
  <c r="K137" i="3"/>
  <c r="L137" i="3"/>
  <c r="M137" i="3"/>
  <c r="N137" i="3"/>
  <c r="O137" i="3"/>
  <c r="F138" i="3"/>
  <c r="P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P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D143" i="3"/>
  <c r="E143" i="3"/>
  <c r="E144" i="3" s="1"/>
  <c r="F143" i="3"/>
  <c r="F144" i="3" s="1"/>
  <c r="G143" i="3"/>
  <c r="H143" i="3"/>
  <c r="I143" i="3"/>
  <c r="J143" i="3"/>
  <c r="K143" i="3"/>
  <c r="L143" i="3"/>
  <c r="M143" i="3"/>
  <c r="N143" i="3"/>
  <c r="O143" i="3"/>
  <c r="D144" i="3"/>
  <c r="O144" i="3"/>
  <c r="P145" i="3"/>
  <c r="L146" i="3" s="1"/>
  <c r="D146" i="3"/>
  <c r="E146" i="3"/>
  <c r="F146" i="3"/>
  <c r="G146" i="3"/>
  <c r="J146" i="3"/>
  <c r="K146" i="3"/>
  <c r="N146" i="3"/>
  <c r="O146" i="3"/>
  <c r="P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D149" i="3"/>
  <c r="E149" i="3"/>
  <c r="E150" i="3" s="1"/>
  <c r="F149" i="3"/>
  <c r="G149" i="3"/>
  <c r="H149" i="3"/>
  <c r="I149" i="3"/>
  <c r="J149" i="3"/>
  <c r="K149" i="3"/>
  <c r="L149" i="3"/>
  <c r="M149" i="3"/>
  <c r="N149" i="3"/>
  <c r="O149" i="3"/>
  <c r="O150" i="3" s="1"/>
  <c r="F150" i="3"/>
  <c r="P151" i="3"/>
  <c r="N152" i="3" s="1"/>
  <c r="D152" i="3"/>
  <c r="E152" i="3"/>
  <c r="F152" i="3"/>
  <c r="G152" i="3"/>
  <c r="K152" i="3"/>
  <c r="M152" i="3"/>
  <c r="O152" i="3"/>
  <c r="P153" i="3"/>
  <c r="D154" i="3"/>
  <c r="E154" i="3"/>
  <c r="F154" i="3"/>
  <c r="G154" i="3"/>
  <c r="H154" i="3"/>
  <c r="I154" i="3"/>
  <c r="N154" i="3"/>
  <c r="O154" i="3"/>
  <c r="D155" i="3"/>
  <c r="D156" i="3" s="1"/>
  <c r="E155" i="3"/>
  <c r="F155" i="3"/>
  <c r="G155" i="3"/>
  <c r="G156" i="3" s="1"/>
  <c r="H155" i="3"/>
  <c r="I155" i="3"/>
  <c r="J155" i="3"/>
  <c r="K155" i="3"/>
  <c r="L155" i="3"/>
  <c r="M155" i="3"/>
  <c r="N155" i="3"/>
  <c r="O155" i="3"/>
  <c r="O156" i="3" s="1"/>
  <c r="E156" i="3"/>
  <c r="P157" i="3"/>
  <c r="K158" i="3" s="1"/>
  <c r="D158" i="3"/>
  <c r="E158" i="3"/>
  <c r="F158" i="3"/>
  <c r="G158" i="3"/>
  <c r="N158" i="3"/>
  <c r="O158" i="3"/>
  <c r="P159" i="3"/>
  <c r="M160" i="3" s="1"/>
  <c r="D160" i="3"/>
  <c r="E160" i="3"/>
  <c r="F160" i="3"/>
  <c r="G160" i="3"/>
  <c r="P160" i="3" s="1"/>
  <c r="H160" i="3"/>
  <c r="I160" i="3"/>
  <c r="J160" i="3"/>
  <c r="K160" i="3"/>
  <c r="L160" i="3"/>
  <c r="N160" i="3"/>
  <c r="O160" i="3"/>
  <c r="D161" i="3"/>
  <c r="D162" i="3" s="1"/>
  <c r="E161" i="3"/>
  <c r="E162" i="3" s="1"/>
  <c r="F161" i="3"/>
  <c r="G161" i="3"/>
  <c r="G162" i="3" s="1"/>
  <c r="H161" i="3"/>
  <c r="I161" i="3"/>
  <c r="J161" i="3"/>
  <c r="K161" i="3"/>
  <c r="L161" i="3"/>
  <c r="M161" i="3"/>
  <c r="N161" i="3"/>
  <c r="O161" i="3"/>
  <c r="O162" i="3" s="1"/>
  <c r="F162" i="3"/>
  <c r="P163" i="3"/>
  <c r="D164" i="3"/>
  <c r="E164" i="3"/>
  <c r="F164" i="3"/>
  <c r="G164" i="3"/>
  <c r="H164" i="3"/>
  <c r="I164" i="3"/>
  <c r="O164" i="3"/>
  <c r="P165" i="3"/>
  <c r="D166" i="3"/>
  <c r="E166" i="3"/>
  <c r="F166" i="3"/>
  <c r="G166" i="3"/>
  <c r="H166" i="3"/>
  <c r="O166" i="3"/>
  <c r="D167" i="3"/>
  <c r="E167" i="3"/>
  <c r="E168" i="3" s="1"/>
  <c r="F167" i="3"/>
  <c r="F168" i="3" s="1"/>
  <c r="G167" i="3"/>
  <c r="G168" i="3" s="1"/>
  <c r="H167" i="3"/>
  <c r="H168" i="3" s="1"/>
  <c r="I167" i="3"/>
  <c r="J167" i="3"/>
  <c r="K167" i="3"/>
  <c r="L167" i="3"/>
  <c r="M167" i="3"/>
  <c r="N167" i="3"/>
  <c r="O167" i="3"/>
  <c r="P169" i="3"/>
  <c r="L170" i="3" s="1"/>
  <c r="D170" i="3"/>
  <c r="E170" i="3"/>
  <c r="F170" i="3"/>
  <c r="G170" i="3"/>
  <c r="H170" i="3"/>
  <c r="M170" i="3"/>
  <c r="N170" i="3"/>
  <c r="O170" i="3"/>
  <c r="P171" i="3"/>
  <c r="L172" i="3" s="1"/>
  <c r="D172" i="3"/>
  <c r="E172" i="3"/>
  <c r="F172" i="3"/>
  <c r="G172" i="3"/>
  <c r="H172" i="3"/>
  <c r="I172" i="3"/>
  <c r="K172" i="3"/>
  <c r="M172" i="3"/>
  <c r="N172" i="3"/>
  <c r="O172" i="3"/>
  <c r="D173" i="3"/>
  <c r="E173" i="3"/>
  <c r="E174" i="3" s="1"/>
  <c r="F173" i="3"/>
  <c r="F174" i="3" s="1"/>
  <c r="G173" i="3"/>
  <c r="G174" i="3" s="1"/>
  <c r="H173" i="3"/>
  <c r="I173" i="3"/>
  <c r="J173" i="3"/>
  <c r="K173" i="3"/>
  <c r="L173" i="3"/>
  <c r="M173" i="3"/>
  <c r="M174" i="3" s="1"/>
  <c r="N173" i="3"/>
  <c r="N174" i="3" s="1"/>
  <c r="O173" i="3"/>
  <c r="O174" i="3" s="1"/>
  <c r="H174" i="3"/>
  <c r="P175" i="3"/>
  <c r="N176" i="3" s="1"/>
  <c r="D176" i="3"/>
  <c r="E176" i="3"/>
  <c r="F176" i="3"/>
  <c r="G176" i="3"/>
  <c r="L176" i="3"/>
  <c r="O176" i="3"/>
  <c r="P177" i="3"/>
  <c r="D178" i="3"/>
  <c r="E178" i="3"/>
  <c r="F178" i="3"/>
  <c r="G178" i="3"/>
  <c r="H178" i="3"/>
  <c r="O178" i="3"/>
  <c r="D179" i="3"/>
  <c r="D180" i="3" s="1"/>
  <c r="E179" i="3"/>
  <c r="E180" i="3" s="1"/>
  <c r="F179" i="3"/>
  <c r="G179" i="3"/>
  <c r="G180" i="3" s="1"/>
  <c r="H179" i="3"/>
  <c r="I179" i="3"/>
  <c r="J179" i="3"/>
  <c r="K179" i="3"/>
  <c r="L179" i="3"/>
  <c r="M179" i="3"/>
  <c r="N179" i="3"/>
  <c r="O179" i="3"/>
  <c r="O180" i="3" s="1"/>
  <c r="P181" i="3"/>
  <c r="D182" i="3"/>
  <c r="P182" i="3" s="1"/>
  <c r="E182" i="3"/>
  <c r="F182" i="3"/>
  <c r="G182" i="3"/>
  <c r="H182" i="3"/>
  <c r="I182" i="3"/>
  <c r="J182" i="3"/>
  <c r="K182" i="3"/>
  <c r="L182" i="3"/>
  <c r="M182" i="3"/>
  <c r="N182" i="3"/>
  <c r="O182" i="3"/>
  <c r="P183" i="3"/>
  <c r="D184" i="3"/>
  <c r="E184" i="3"/>
  <c r="P184" i="3" s="1"/>
  <c r="F184" i="3"/>
  <c r="G184" i="3"/>
  <c r="H184" i="3"/>
  <c r="I184" i="3"/>
  <c r="J184" i="3"/>
  <c r="K184" i="3"/>
  <c r="L184" i="3"/>
  <c r="M184" i="3"/>
  <c r="N184" i="3"/>
  <c r="O184" i="3"/>
  <c r="D185" i="3"/>
  <c r="E185" i="3"/>
  <c r="F185" i="3"/>
  <c r="G185" i="3"/>
  <c r="H185" i="3"/>
  <c r="H186" i="3" s="1"/>
  <c r="I185" i="3"/>
  <c r="I186" i="3" s="1"/>
  <c r="J185" i="3"/>
  <c r="J186" i="3" s="1"/>
  <c r="K185" i="3"/>
  <c r="L185" i="3"/>
  <c r="M185" i="3"/>
  <c r="N185" i="3"/>
  <c r="O185" i="3"/>
  <c r="P185" i="3"/>
  <c r="D186" i="3"/>
  <c r="E186" i="3"/>
  <c r="F186" i="3"/>
  <c r="G186" i="3"/>
  <c r="K186" i="3"/>
  <c r="L186" i="3"/>
  <c r="M186" i="3"/>
  <c r="N186" i="3"/>
  <c r="O186" i="3"/>
  <c r="P187" i="3"/>
  <c r="D188" i="3"/>
  <c r="E188" i="3"/>
  <c r="F188" i="3"/>
  <c r="G188" i="3"/>
  <c r="H188" i="3"/>
  <c r="I188" i="3"/>
  <c r="J188" i="3"/>
  <c r="K188" i="3"/>
  <c r="L188" i="3"/>
  <c r="M188" i="3"/>
  <c r="P188" i="3" s="1"/>
  <c r="N188" i="3"/>
  <c r="O188" i="3"/>
  <c r="P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D191" i="3"/>
  <c r="E191" i="3"/>
  <c r="F191" i="3"/>
  <c r="G191" i="3"/>
  <c r="H191" i="3"/>
  <c r="I191" i="3"/>
  <c r="J191" i="3"/>
  <c r="J192" i="3" s="1"/>
  <c r="K191" i="3"/>
  <c r="K192" i="3" s="1"/>
  <c r="L191" i="3"/>
  <c r="L192" i="3" s="1"/>
  <c r="M191" i="3"/>
  <c r="N191" i="3"/>
  <c r="O191" i="3"/>
  <c r="E192" i="3"/>
  <c r="F192" i="3"/>
  <c r="G192" i="3"/>
  <c r="H192" i="3"/>
  <c r="I192" i="3"/>
  <c r="M192" i="3"/>
  <c r="N192" i="3"/>
  <c r="O192" i="3"/>
  <c r="P193" i="3"/>
  <c r="D194" i="3"/>
  <c r="E194" i="3"/>
  <c r="F194" i="3"/>
  <c r="G194" i="3"/>
  <c r="P194" i="3" s="1"/>
  <c r="H194" i="3"/>
  <c r="I194" i="3"/>
  <c r="J194" i="3"/>
  <c r="K194" i="3"/>
  <c r="L194" i="3"/>
  <c r="M194" i="3"/>
  <c r="N194" i="3"/>
  <c r="O194" i="3"/>
  <c r="P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D197" i="3"/>
  <c r="D198" i="3" s="1"/>
  <c r="E197" i="3"/>
  <c r="E198" i="3" s="1"/>
  <c r="F197" i="3"/>
  <c r="F198" i="3" s="1"/>
  <c r="G197" i="3"/>
  <c r="H197" i="3"/>
  <c r="H198" i="3" s="1"/>
  <c r="I197" i="3"/>
  <c r="J197" i="3"/>
  <c r="K197" i="3"/>
  <c r="L197" i="3"/>
  <c r="L198" i="3" s="1"/>
  <c r="M197" i="3"/>
  <c r="M198" i="3" s="1"/>
  <c r="N197" i="3"/>
  <c r="N198" i="3" s="1"/>
  <c r="O197" i="3"/>
  <c r="O198" i="3" s="1"/>
  <c r="P197" i="3"/>
  <c r="G198" i="3"/>
  <c r="P198" i="3" s="1"/>
  <c r="I198" i="3"/>
  <c r="J198" i="3"/>
  <c r="K198" i="3"/>
  <c r="P199" i="3"/>
  <c r="D200" i="3"/>
  <c r="E200" i="3"/>
  <c r="F200" i="3"/>
  <c r="G200" i="3"/>
  <c r="L200" i="3"/>
  <c r="O200" i="3"/>
  <c r="P201" i="3"/>
  <c r="J202" i="3" s="1"/>
  <c r="D202" i="3"/>
  <c r="E202" i="3"/>
  <c r="F202" i="3"/>
  <c r="G202" i="3"/>
  <c r="H202" i="3"/>
  <c r="I202" i="3"/>
  <c r="L202" i="3"/>
  <c r="M202" i="3"/>
  <c r="N202" i="3"/>
  <c r="O202" i="3"/>
  <c r="D203" i="3"/>
  <c r="D204" i="3" s="1"/>
  <c r="E203" i="3"/>
  <c r="E204" i="3" s="1"/>
  <c r="F203" i="3"/>
  <c r="F204" i="3" s="1"/>
  <c r="G203" i="3"/>
  <c r="G204" i="3" s="1"/>
  <c r="H203" i="3"/>
  <c r="I203" i="3"/>
  <c r="J203" i="3"/>
  <c r="K203" i="3"/>
  <c r="L203" i="3"/>
  <c r="M203" i="3"/>
  <c r="N203" i="3"/>
  <c r="O203" i="3"/>
  <c r="O204" i="3" s="1"/>
  <c r="P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7" i="3"/>
  <c r="D208" i="3"/>
  <c r="E208" i="3"/>
  <c r="F208" i="3"/>
  <c r="G208" i="3"/>
  <c r="P208" i="3" s="1"/>
  <c r="H208" i="3"/>
  <c r="I208" i="3"/>
  <c r="J208" i="3"/>
  <c r="K208" i="3"/>
  <c r="L208" i="3"/>
  <c r="M208" i="3"/>
  <c r="N208" i="3"/>
  <c r="O208" i="3"/>
  <c r="D209" i="3"/>
  <c r="P209" i="3" s="1"/>
  <c r="E209" i="3"/>
  <c r="F209" i="3"/>
  <c r="G209" i="3"/>
  <c r="H209" i="3"/>
  <c r="H210" i="3" s="1"/>
  <c r="I209" i="3"/>
  <c r="I210" i="3" s="1"/>
  <c r="J209" i="3"/>
  <c r="K209" i="3"/>
  <c r="L209" i="3"/>
  <c r="L210" i="3" s="1"/>
  <c r="M209" i="3"/>
  <c r="N209" i="3"/>
  <c r="O209" i="3"/>
  <c r="E210" i="3"/>
  <c r="F210" i="3"/>
  <c r="G210" i="3"/>
  <c r="J210" i="3"/>
  <c r="K210" i="3"/>
  <c r="M210" i="3"/>
  <c r="N210" i="3"/>
  <c r="O210" i="3"/>
  <c r="P211" i="3"/>
  <c r="D212" i="3"/>
  <c r="P212" i="3" s="1"/>
  <c r="E212" i="3"/>
  <c r="F212" i="3"/>
  <c r="G212" i="3"/>
  <c r="H212" i="3"/>
  <c r="I212" i="3"/>
  <c r="J212" i="3"/>
  <c r="K212" i="3"/>
  <c r="L212" i="3"/>
  <c r="M212" i="3"/>
  <c r="N212" i="3"/>
  <c r="O212" i="3"/>
  <c r="P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D215" i="3"/>
  <c r="E215" i="3"/>
  <c r="F215" i="3"/>
  <c r="G215" i="3"/>
  <c r="H215" i="3"/>
  <c r="I215" i="3"/>
  <c r="I216" i="3" s="1"/>
  <c r="J215" i="3"/>
  <c r="J216" i="3" s="1"/>
  <c r="K215" i="3"/>
  <c r="K216" i="3" s="1"/>
  <c r="L215" i="3"/>
  <c r="M215" i="3"/>
  <c r="M216" i="3" s="1"/>
  <c r="N215" i="3"/>
  <c r="O215" i="3"/>
  <c r="D216" i="3"/>
  <c r="E216" i="3"/>
  <c r="F216" i="3"/>
  <c r="G216" i="3"/>
  <c r="H216" i="3"/>
  <c r="L216" i="3"/>
  <c r="N216" i="3"/>
  <c r="O216" i="3"/>
  <c r="P217" i="3"/>
  <c r="D218" i="3"/>
  <c r="E218" i="3"/>
  <c r="F218" i="3"/>
  <c r="G218" i="3"/>
  <c r="H218" i="3"/>
  <c r="I218" i="3"/>
  <c r="J218" i="3"/>
  <c r="P218" i="3" s="1"/>
  <c r="K218" i="3"/>
  <c r="L218" i="3"/>
  <c r="M218" i="3"/>
  <c r="N218" i="3"/>
  <c r="O218" i="3"/>
  <c r="P219" i="3"/>
  <c r="D220" i="3"/>
  <c r="P220" i="3" s="1"/>
  <c r="E220" i="3"/>
  <c r="F220" i="3"/>
  <c r="G220" i="3"/>
  <c r="H220" i="3"/>
  <c r="I220" i="3"/>
  <c r="J220" i="3"/>
  <c r="K220" i="3"/>
  <c r="L220" i="3"/>
  <c r="M220" i="3"/>
  <c r="N220" i="3"/>
  <c r="O220" i="3"/>
  <c r="D221" i="3"/>
  <c r="D222" i="3" s="1"/>
  <c r="E221" i="3"/>
  <c r="E222" i="3" s="1"/>
  <c r="F221" i="3"/>
  <c r="F222" i="3" s="1"/>
  <c r="G221" i="3"/>
  <c r="G222" i="3" s="1"/>
  <c r="H221" i="3"/>
  <c r="I221" i="3"/>
  <c r="J221" i="3"/>
  <c r="K221" i="3"/>
  <c r="L221" i="3"/>
  <c r="L222" i="3" s="1"/>
  <c r="M221" i="3"/>
  <c r="M222" i="3" s="1"/>
  <c r="N221" i="3"/>
  <c r="N222" i="3" s="1"/>
  <c r="O221" i="3"/>
  <c r="O222" i="3" s="1"/>
  <c r="H222" i="3"/>
  <c r="I222" i="3"/>
  <c r="J222" i="3"/>
  <c r="K222" i="3"/>
  <c r="P223" i="3"/>
  <c r="N224" i="3" s="1"/>
  <c r="D224" i="3"/>
  <c r="E224" i="3"/>
  <c r="F224" i="3"/>
  <c r="G224" i="3"/>
  <c r="H224" i="3"/>
  <c r="I224" i="3"/>
  <c r="J224" i="3"/>
  <c r="K224" i="3"/>
  <c r="L224" i="3"/>
  <c r="O224" i="3"/>
  <c r="P225" i="3"/>
  <c r="J226" i="3" s="1"/>
  <c r="D226" i="3"/>
  <c r="E226" i="3"/>
  <c r="F226" i="3"/>
  <c r="G226" i="3"/>
  <c r="H226" i="3"/>
  <c r="I226" i="3"/>
  <c r="L226" i="3"/>
  <c r="M226" i="3"/>
  <c r="N226" i="3"/>
  <c r="O226" i="3"/>
  <c r="D227" i="3"/>
  <c r="E227" i="3"/>
  <c r="E228" i="3" s="1"/>
  <c r="F227" i="3"/>
  <c r="G227" i="3"/>
  <c r="G228" i="3" s="1"/>
  <c r="H227" i="3"/>
  <c r="H228" i="3" s="1"/>
  <c r="I227" i="3"/>
  <c r="J227" i="3"/>
  <c r="K227" i="3"/>
  <c r="L227" i="3"/>
  <c r="M227" i="3"/>
  <c r="N227" i="3"/>
  <c r="O227" i="3"/>
  <c r="F228" i="3"/>
  <c r="O228" i="3"/>
  <c r="H200" i="3" l="1"/>
  <c r="L166" i="3"/>
  <c r="J164" i="3"/>
  <c r="L164" i="3"/>
  <c r="L118" i="3"/>
  <c r="J116" i="3"/>
  <c r="P101" i="3"/>
  <c r="N100" i="3"/>
  <c r="P100" i="3" s="1"/>
  <c r="K226" i="3"/>
  <c r="P226" i="3"/>
  <c r="M224" i="3"/>
  <c r="P224" i="3"/>
  <c r="P227" i="3"/>
  <c r="K228" i="3" s="1"/>
  <c r="K202" i="3"/>
  <c r="P203" i="3"/>
  <c r="N200" i="3"/>
  <c r="M200" i="3"/>
  <c r="K176" i="3"/>
  <c r="J176" i="3"/>
  <c r="I176" i="3"/>
  <c r="M176" i="3"/>
  <c r="J172" i="3"/>
  <c r="J170" i="3"/>
  <c r="K170" i="3"/>
  <c r="K166" i="3"/>
  <c r="J166" i="3"/>
  <c r="N164" i="3"/>
  <c r="M164" i="3"/>
  <c r="K164" i="3"/>
  <c r="P164" i="3" s="1"/>
  <c r="P161" i="3"/>
  <c r="N162" i="3" s="1"/>
  <c r="L152" i="3"/>
  <c r="J152" i="3"/>
  <c r="I152" i="3"/>
  <c r="H152" i="3"/>
  <c r="H146" i="3"/>
  <c r="P146" i="3" s="1"/>
  <c r="P137" i="3"/>
  <c r="D138" i="3" s="1"/>
  <c r="I124" i="3"/>
  <c r="K118" i="3"/>
  <c r="M118" i="3"/>
  <c r="J118" i="3"/>
  <c r="K116" i="3"/>
  <c r="I116" i="3"/>
  <c r="M112" i="3"/>
  <c r="K112" i="3"/>
  <c r="E114" i="3"/>
  <c r="J98" i="3"/>
  <c r="L102" i="3"/>
  <c r="J94" i="3"/>
  <c r="P95" i="3"/>
  <c r="J96" i="3" s="1"/>
  <c r="K92" i="3"/>
  <c r="I92" i="3"/>
  <c r="P92" i="3"/>
  <c r="F90" i="3"/>
  <c r="E90" i="3"/>
  <c r="P89" i="3"/>
  <c r="H90" i="3"/>
  <c r="E86" i="3"/>
  <c r="I86" i="3"/>
  <c r="H86" i="3"/>
  <c r="G86" i="3"/>
  <c r="J80" i="3"/>
  <c r="N80" i="3"/>
  <c r="M80" i="3"/>
  <c r="P80" i="3"/>
  <c r="I76" i="3"/>
  <c r="L78" i="3"/>
  <c r="H74" i="3"/>
  <c r="P74" i="3" s="1"/>
  <c r="P77" i="3"/>
  <c r="M78" i="3" s="1"/>
  <c r="N74" i="3"/>
  <c r="L74" i="3"/>
  <c r="N78" i="3"/>
  <c r="P70" i="3"/>
  <c r="P71" i="3"/>
  <c r="K72" i="3" s="1"/>
  <c r="P68" i="3"/>
  <c r="P65" i="3"/>
  <c r="L66" i="3" s="1"/>
  <c r="K66" i="3"/>
  <c r="P64" i="3"/>
  <c r="D64" i="3"/>
  <c r="D66" i="3"/>
  <c r="O66" i="3"/>
  <c r="G58" i="3"/>
  <c r="F58" i="3"/>
  <c r="G56" i="3"/>
  <c r="F56" i="3"/>
  <c r="M56" i="3"/>
  <c r="L56" i="3"/>
  <c r="N58" i="3"/>
  <c r="M58" i="3"/>
  <c r="L58" i="3"/>
  <c r="F54" i="3"/>
  <c r="P53" i="3"/>
  <c r="N54" i="3" s="1"/>
  <c r="L46" i="3"/>
  <c r="P47" i="3"/>
  <c r="O48" i="3" s="1"/>
  <c r="K46" i="3"/>
  <c r="D46" i="3"/>
  <c r="K44" i="3"/>
  <c r="I44" i="3"/>
  <c r="K48" i="3"/>
  <c r="E48" i="3"/>
  <c r="M48" i="3"/>
  <c r="J48" i="3"/>
  <c r="H48" i="3"/>
  <c r="I48" i="3"/>
  <c r="L48" i="3"/>
  <c r="N48" i="3"/>
  <c r="F48" i="3"/>
  <c r="J46" i="3"/>
  <c r="I46" i="3"/>
  <c r="H46" i="3"/>
  <c r="O46" i="3"/>
  <c r="G46" i="3"/>
  <c r="E44" i="3"/>
  <c r="P44" i="3" s="1"/>
  <c r="D48" i="3"/>
  <c r="N46" i="3"/>
  <c r="F46" i="3"/>
  <c r="M46" i="3"/>
  <c r="P222" i="3"/>
  <c r="M228" i="3"/>
  <c r="N228" i="3"/>
  <c r="M204" i="3"/>
  <c r="J204" i="3"/>
  <c r="L162" i="3"/>
  <c r="M162" i="3"/>
  <c r="L138" i="3"/>
  <c r="M138" i="3"/>
  <c r="K138" i="3"/>
  <c r="N138" i="3"/>
  <c r="P216" i="3"/>
  <c r="I228" i="3"/>
  <c r="F108" i="3"/>
  <c r="P107" i="3"/>
  <c r="P196" i="3"/>
  <c r="P186" i="3"/>
  <c r="P172" i="3"/>
  <c r="J154" i="3"/>
  <c r="L154" i="3"/>
  <c r="M154" i="3"/>
  <c r="P125" i="3"/>
  <c r="D126" i="3"/>
  <c r="K200" i="3"/>
  <c r="I178" i="3"/>
  <c r="J178" i="3"/>
  <c r="L178" i="3"/>
  <c r="M178" i="3"/>
  <c r="K154" i="3"/>
  <c r="P148" i="3"/>
  <c r="D228" i="3"/>
  <c r="J200" i="3"/>
  <c r="N178" i="3"/>
  <c r="O134" i="3"/>
  <c r="L134" i="3"/>
  <c r="M134" i="3"/>
  <c r="P206" i="3"/>
  <c r="P202" i="3"/>
  <c r="I200" i="3"/>
  <c r="K178" i="3"/>
  <c r="P152" i="3"/>
  <c r="P143" i="3"/>
  <c r="P131" i="3"/>
  <c r="M132" i="3" s="1"/>
  <c r="I110" i="3"/>
  <c r="J110" i="3"/>
  <c r="L110" i="3"/>
  <c r="M110" i="3"/>
  <c r="N110" i="3"/>
  <c r="I78" i="3"/>
  <c r="J78" i="3"/>
  <c r="I72" i="3"/>
  <c r="M72" i="3"/>
  <c r="D210" i="3"/>
  <c r="P210" i="3" s="1"/>
  <c r="H204" i="3"/>
  <c r="P191" i="3"/>
  <c r="P173" i="3"/>
  <c r="D174" i="3"/>
  <c r="F156" i="3"/>
  <c r="P155" i="3"/>
  <c r="H156" i="3" s="1"/>
  <c r="M150" i="3"/>
  <c r="P142" i="3"/>
  <c r="P124" i="3"/>
  <c r="E102" i="3"/>
  <c r="M102" i="3"/>
  <c r="N102" i="3"/>
  <c r="O102" i="3"/>
  <c r="L96" i="3"/>
  <c r="M96" i="3"/>
  <c r="M54" i="3"/>
  <c r="I54" i="3"/>
  <c r="P190" i="3"/>
  <c r="P149" i="3"/>
  <c r="N150" i="3" s="1"/>
  <c r="D150" i="3"/>
  <c r="P128" i="3"/>
  <c r="P119" i="3"/>
  <c r="I114" i="3"/>
  <c r="J114" i="3"/>
  <c r="L114" i="3"/>
  <c r="M114" i="3"/>
  <c r="N114" i="3"/>
  <c r="K110" i="3"/>
  <c r="P108" i="3"/>
  <c r="P94" i="3"/>
  <c r="P221" i="3"/>
  <c r="P215" i="3"/>
  <c r="F180" i="3"/>
  <c r="P179" i="3"/>
  <c r="N180" i="3" s="1"/>
  <c r="P167" i="3"/>
  <c r="H158" i="3"/>
  <c r="I158" i="3"/>
  <c r="J158" i="3"/>
  <c r="L158" i="3"/>
  <c r="M158" i="3"/>
  <c r="P122" i="3"/>
  <c r="N90" i="3"/>
  <c r="N86" i="3"/>
  <c r="N66" i="3"/>
  <c r="N62" i="3"/>
  <c r="I170" i="3"/>
  <c r="P170" i="3" s="1"/>
  <c r="I166" i="3"/>
  <c r="I146" i="3"/>
  <c r="I118" i="3"/>
  <c r="P118" i="3" s="1"/>
  <c r="M90" i="3"/>
  <c r="M86" i="3"/>
  <c r="P83" i="3"/>
  <c r="M66" i="3"/>
  <c r="M62" i="3"/>
  <c r="P59" i="3"/>
  <c r="P58" i="3"/>
  <c r="D90" i="3"/>
  <c r="D86" i="3"/>
  <c r="J76" i="3"/>
  <c r="L62" i="3"/>
  <c r="D192" i="3"/>
  <c r="P192" i="3" s="1"/>
  <c r="H176" i="3"/>
  <c r="P176" i="3" s="1"/>
  <c r="D168" i="3"/>
  <c r="N166" i="3"/>
  <c r="L112" i="3"/>
  <c r="H76" i="3"/>
  <c r="D72" i="3"/>
  <c r="J62" i="3"/>
  <c r="F50" i="3"/>
  <c r="M166" i="3"/>
  <c r="M146" i="3"/>
  <c r="G76" i="3"/>
  <c r="O52" i="3"/>
  <c r="E50" i="3"/>
  <c r="P50" i="3" s="1"/>
  <c r="J112" i="3"/>
  <c r="P112" i="3" s="1"/>
  <c r="D102" i="3"/>
  <c r="L98" i="3"/>
  <c r="P98" i="3" s="1"/>
  <c r="D78" i="3"/>
  <c r="P56" i="3"/>
  <c r="D54" i="3"/>
  <c r="N52" i="3"/>
  <c r="F52" i="3"/>
  <c r="M52" i="3"/>
  <c r="N144" i="3" l="1"/>
  <c r="N204" i="3"/>
  <c r="P200" i="3"/>
  <c r="J168" i="3"/>
  <c r="P116" i="3"/>
  <c r="J102" i="3"/>
  <c r="K102" i="3"/>
  <c r="P102" i="3" s="1"/>
  <c r="J144" i="3"/>
  <c r="K144" i="3"/>
  <c r="G144" i="3"/>
  <c r="H144" i="3"/>
  <c r="I144" i="3"/>
  <c r="L144" i="3"/>
  <c r="M144" i="3"/>
  <c r="L228" i="3"/>
  <c r="J228" i="3"/>
  <c r="K204" i="3"/>
  <c r="I204" i="3"/>
  <c r="L204" i="3"/>
  <c r="P178" i="3"/>
  <c r="P166" i="3"/>
  <c r="H162" i="3"/>
  <c r="I162" i="3"/>
  <c r="J162" i="3"/>
  <c r="P158" i="3"/>
  <c r="K162" i="3"/>
  <c r="P154" i="3"/>
  <c r="O138" i="3"/>
  <c r="P138" i="3"/>
  <c r="P134" i="3"/>
  <c r="I132" i="3"/>
  <c r="P114" i="3"/>
  <c r="P110" i="3"/>
  <c r="K96" i="3"/>
  <c r="N96" i="3"/>
  <c r="I96" i="3"/>
  <c r="O90" i="3"/>
  <c r="G90" i="3"/>
  <c r="I90" i="3"/>
  <c r="L84" i="3"/>
  <c r="M84" i="3"/>
  <c r="N84" i="3"/>
  <c r="J84" i="3"/>
  <c r="K84" i="3"/>
  <c r="H78" i="3"/>
  <c r="P76" i="3"/>
  <c r="K78" i="3"/>
  <c r="G78" i="3"/>
  <c r="P78" i="3" s="1"/>
  <c r="L72" i="3"/>
  <c r="J72" i="3"/>
  <c r="P72" i="3"/>
  <c r="J66" i="3"/>
  <c r="P66" i="3" s="1"/>
  <c r="P62" i="3"/>
  <c r="N60" i="3"/>
  <c r="G60" i="3"/>
  <c r="F60" i="3"/>
  <c r="H60" i="3"/>
  <c r="L60" i="3"/>
  <c r="K60" i="3"/>
  <c r="M60" i="3"/>
  <c r="O54" i="3"/>
  <c r="P52" i="3"/>
  <c r="E54" i="3"/>
  <c r="H54" i="3"/>
  <c r="L54" i="3"/>
  <c r="G54" i="3"/>
  <c r="G48" i="3"/>
  <c r="P46" i="3"/>
  <c r="P48" i="3"/>
  <c r="I120" i="3"/>
  <c r="L120" i="3"/>
  <c r="N120" i="3"/>
  <c r="H120" i="3"/>
  <c r="M120" i="3"/>
  <c r="J132" i="3"/>
  <c r="K132" i="3"/>
  <c r="L132" i="3"/>
  <c r="I180" i="3"/>
  <c r="K174" i="3"/>
  <c r="I174" i="3"/>
  <c r="J174" i="3"/>
  <c r="P174" i="3" s="1"/>
  <c r="M180" i="3"/>
  <c r="J180" i="3"/>
  <c r="K180" i="3"/>
  <c r="L180" i="3"/>
  <c r="L174" i="3"/>
  <c r="H180" i="3"/>
  <c r="J120" i="3"/>
  <c r="P86" i="3"/>
  <c r="K150" i="3"/>
  <c r="H150" i="3"/>
  <c r="I150" i="3"/>
  <c r="G150" i="3"/>
  <c r="J150" i="3"/>
  <c r="M156" i="3"/>
  <c r="J156" i="3"/>
  <c r="K156" i="3"/>
  <c r="I156" i="3"/>
  <c r="L156" i="3"/>
  <c r="K120" i="3"/>
  <c r="P90" i="3"/>
  <c r="I168" i="3"/>
  <c r="N168" i="3"/>
  <c r="O168" i="3"/>
  <c r="L150" i="3"/>
  <c r="H126" i="3"/>
  <c r="I126" i="3"/>
  <c r="G126" i="3"/>
  <c r="P54" i="3"/>
  <c r="L168" i="3"/>
  <c r="N156" i="3"/>
  <c r="K168" i="3"/>
  <c r="M168" i="3"/>
  <c r="P168" i="3" l="1"/>
  <c r="P144" i="3"/>
  <c r="P228" i="3"/>
  <c r="P204" i="3"/>
  <c r="P180" i="3"/>
  <c r="P162" i="3"/>
  <c r="P150" i="3"/>
  <c r="P132" i="3"/>
  <c r="P126" i="3"/>
  <c r="P96" i="3"/>
  <c r="P84" i="3"/>
  <c r="P60" i="3"/>
  <c r="P120" i="3"/>
  <c r="P156" i="3"/>
  <c r="E377" i="1" l="1"/>
  <c r="F377" i="1"/>
  <c r="G377" i="1"/>
  <c r="H377" i="1"/>
  <c r="I377" i="1"/>
  <c r="J377" i="1"/>
  <c r="K377" i="1"/>
  <c r="L377" i="1"/>
  <c r="M377" i="1"/>
  <c r="N377" i="1"/>
  <c r="O377" i="1"/>
  <c r="D377" i="1"/>
  <c r="P373" i="1"/>
  <c r="P377" i="1" l="1"/>
  <c r="P20" i="17"/>
  <c r="P14" i="17"/>
  <c r="E15" i="17"/>
  <c r="P16" i="17"/>
  <c r="M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H17" i="17" l="1"/>
  <c r="D23" i="17"/>
  <c r="F15" i="17"/>
  <c r="K21" i="17"/>
  <c r="I23" i="17"/>
  <c r="I21" i="17"/>
  <c r="D15" i="17"/>
  <c r="M15" i="17"/>
  <c r="L15" i="17"/>
  <c r="H23" i="17"/>
  <c r="K23" i="17"/>
  <c r="J23" i="17"/>
  <c r="O23" i="17"/>
  <c r="G23" i="17"/>
  <c r="N23" i="17"/>
  <c r="F23" i="17"/>
  <c r="M23" i="17"/>
  <c r="E23" i="17"/>
  <c r="L23" i="17"/>
  <c r="N21" i="17"/>
  <c r="D21" i="17"/>
  <c r="F21" i="17"/>
  <c r="M21" i="17"/>
  <c r="H21" i="17"/>
  <c r="G21" i="17"/>
  <c r="O21" i="17"/>
  <c r="L21" i="17"/>
  <c r="E21" i="17"/>
  <c r="L17" i="17"/>
  <c r="K17" i="17"/>
  <c r="I17" i="17"/>
  <c r="G17" i="17"/>
  <c r="F17" i="17"/>
  <c r="O17" i="17"/>
  <c r="E17" i="17"/>
  <c r="N17" i="17"/>
  <c r="D17" i="17"/>
  <c r="P18" i="17"/>
  <c r="K15" i="17"/>
  <c r="J15" i="17"/>
  <c r="P24" i="17"/>
  <c r="I15" i="17"/>
  <c r="J21" i="17"/>
  <c r="J17" i="17"/>
  <c r="H15" i="17"/>
  <c r="O15" i="17"/>
  <c r="G15" i="17"/>
  <c r="N15" i="17"/>
  <c r="L25" i="17" l="1"/>
  <c r="F19" i="17"/>
  <c r="P15" i="17"/>
  <c r="P21" i="17"/>
  <c r="P17" i="17"/>
  <c r="H19" i="17"/>
  <c r="K25" i="17"/>
  <c r="P23" i="17"/>
  <c r="H25" i="17"/>
  <c r="I25" i="17"/>
  <c r="F25" i="17"/>
  <c r="O25" i="17"/>
  <c r="M25" i="17"/>
  <c r="G25" i="17"/>
  <c r="E25" i="17"/>
  <c r="N25" i="17"/>
  <c r="G19" i="17"/>
  <c r="O19" i="17"/>
  <c r="D19" i="17"/>
  <c r="E19" i="17"/>
  <c r="K19" i="17"/>
  <c r="L19" i="17"/>
  <c r="M19" i="17"/>
  <c r="N19" i="17"/>
  <c r="J19" i="17"/>
  <c r="J25" i="17"/>
  <c r="I19" i="17"/>
  <c r="D25" i="17"/>
  <c r="P25" i="17" l="1"/>
  <c r="P19" i="17"/>
  <c r="O17" i="1" l="1"/>
  <c r="N17" i="1"/>
  <c r="M17" i="1"/>
  <c r="L17" i="1"/>
  <c r="K17" i="1"/>
  <c r="J17" i="1"/>
  <c r="I17" i="1"/>
  <c r="H17" i="1"/>
  <c r="G17" i="1"/>
  <c r="F17" i="1"/>
  <c r="E17" i="1"/>
  <c r="D17" i="1"/>
  <c r="O23" i="1"/>
  <c r="N23" i="1"/>
  <c r="M23" i="1"/>
  <c r="L23" i="1"/>
  <c r="K23" i="1"/>
  <c r="J23" i="1"/>
  <c r="I23" i="1"/>
  <c r="H23" i="1"/>
  <c r="G23" i="1"/>
  <c r="F23" i="1"/>
  <c r="E23" i="1"/>
  <c r="D23" i="1"/>
  <c r="E440" i="17" l="1"/>
  <c r="F440" i="17"/>
  <c r="G440" i="17"/>
  <c r="H440" i="17"/>
  <c r="I440" i="17"/>
  <c r="J440" i="17"/>
  <c r="K440" i="17"/>
  <c r="L440" i="17"/>
  <c r="M440" i="17"/>
  <c r="N440" i="17"/>
  <c r="O440" i="17"/>
  <c r="D440" i="17"/>
  <c r="P440" i="17" l="1"/>
  <c r="P295" i="12"/>
  <c r="E66" i="17" l="1"/>
  <c r="F66" i="17"/>
  <c r="G66" i="17"/>
  <c r="H66" i="17"/>
  <c r="I66" i="17"/>
  <c r="J66" i="17"/>
  <c r="K66" i="17"/>
  <c r="L66" i="17"/>
  <c r="M66" i="17"/>
  <c r="N66" i="17"/>
  <c r="O66" i="17"/>
  <c r="D66" i="17"/>
  <c r="O9" i="12"/>
  <c r="N9" i="12"/>
  <c r="M9" i="12"/>
  <c r="L9" i="12"/>
  <c r="K9" i="12"/>
  <c r="J9" i="12"/>
  <c r="I9" i="12"/>
  <c r="H9" i="12"/>
  <c r="G9" i="12"/>
  <c r="F9" i="12"/>
  <c r="E9" i="12"/>
  <c r="D9" i="12"/>
  <c r="D39" i="2" l="1"/>
  <c r="D37" i="2"/>
  <c r="O39" i="2"/>
  <c r="N39" i="2"/>
  <c r="M39" i="2"/>
  <c r="L39" i="2"/>
  <c r="K39" i="2"/>
  <c r="J39" i="2"/>
  <c r="I39" i="2"/>
  <c r="H39" i="2"/>
  <c r="H40" i="2" s="1"/>
  <c r="G39" i="2"/>
  <c r="F39" i="2"/>
  <c r="E39" i="2"/>
  <c r="O37" i="2"/>
  <c r="N37" i="2"/>
  <c r="M37" i="2"/>
  <c r="L37" i="2"/>
  <c r="K37" i="2"/>
  <c r="J37" i="2"/>
  <c r="I37" i="2"/>
  <c r="H37" i="2"/>
  <c r="H41" i="2" s="1"/>
  <c r="G37" i="2"/>
  <c r="F37" i="2"/>
  <c r="E37" i="2"/>
  <c r="K41" i="2" l="1"/>
  <c r="I41" i="2"/>
  <c r="O41" i="2"/>
  <c r="G41" i="2"/>
  <c r="L41" i="2"/>
  <c r="J41" i="2"/>
  <c r="E41" i="2"/>
  <c r="M41" i="2"/>
  <c r="G40" i="2"/>
  <c r="P37" i="2"/>
  <c r="F38" i="2" s="1"/>
  <c r="D41" i="2"/>
  <c r="P39" i="2"/>
  <c r="N40" i="2" s="1"/>
  <c r="F41" i="2"/>
  <c r="N41" i="2"/>
  <c r="L40" i="2" l="1"/>
  <c r="F40" i="2"/>
  <c r="K40" i="2"/>
  <c r="E40" i="2"/>
  <c r="G38" i="2"/>
  <c r="D38" i="2"/>
  <c r="O40" i="2"/>
  <c r="I40" i="2"/>
  <c r="J40" i="2"/>
  <c r="N38" i="2"/>
  <c r="M40" i="2"/>
  <c r="P41" i="2"/>
  <c r="F42" i="2" s="1"/>
  <c r="D40" i="2"/>
  <c r="J38" i="2"/>
  <c r="I38" i="2"/>
  <c r="H38" i="2"/>
  <c r="K38" i="2"/>
  <c r="M38" i="2"/>
  <c r="E38" i="2"/>
  <c r="O38" i="2"/>
  <c r="L38" i="2"/>
  <c r="N42" i="2" l="1"/>
  <c r="P40" i="2"/>
  <c r="K42" i="2"/>
  <c r="O42" i="2"/>
  <c r="H42" i="2"/>
  <c r="L42" i="2"/>
  <c r="J42" i="2"/>
  <c r="E42" i="2"/>
  <c r="G42" i="2"/>
  <c r="I42" i="2"/>
  <c r="M42" i="2"/>
  <c r="P38" i="2"/>
  <c r="D42" i="2"/>
  <c r="P42" i="2" l="1"/>
  <c r="O374" i="3" l="1"/>
  <c r="N374" i="3"/>
  <c r="I374" i="3"/>
  <c r="H374" i="3"/>
  <c r="G374" i="3"/>
  <c r="F374" i="3"/>
  <c r="E374" i="3"/>
  <c r="D374" i="3"/>
  <c r="D116" i="17" l="1"/>
  <c r="E116" i="17"/>
  <c r="F116" i="17"/>
  <c r="G116" i="17"/>
  <c r="H116" i="17"/>
  <c r="I116" i="17"/>
  <c r="J116" i="17"/>
  <c r="K116" i="17"/>
  <c r="L116" i="17"/>
  <c r="M116" i="17"/>
  <c r="N116" i="17"/>
  <c r="O116" i="17"/>
  <c r="D118" i="17"/>
  <c r="E118" i="17"/>
  <c r="F118" i="17"/>
  <c r="G118" i="17"/>
  <c r="H118" i="17"/>
  <c r="I118" i="17"/>
  <c r="J118" i="17"/>
  <c r="J119" i="17" s="1"/>
  <c r="K118" i="17"/>
  <c r="L118" i="17"/>
  <c r="M118" i="17"/>
  <c r="N118" i="17"/>
  <c r="O118" i="17"/>
  <c r="P116" i="17" l="1"/>
  <c r="P118" i="17"/>
  <c r="F119" i="17" l="1"/>
  <c r="K117" i="17"/>
  <c r="I119" i="17"/>
  <c r="L117" i="17"/>
  <c r="F117" i="17"/>
  <c r="E117" i="17"/>
  <c r="J117" i="17"/>
  <c r="O117" i="17"/>
  <c r="D117" i="17"/>
  <c r="N117" i="17"/>
  <c r="M117" i="17"/>
  <c r="H117" i="17"/>
  <c r="I117" i="17"/>
  <c r="G117" i="17"/>
  <c r="G119" i="17"/>
  <c r="K119" i="17"/>
  <c r="D119" i="17"/>
  <c r="L119" i="17"/>
  <c r="O119" i="17"/>
  <c r="H119" i="17"/>
  <c r="E119" i="17"/>
  <c r="M119" i="17"/>
  <c r="N119" i="17"/>
  <c r="P117" i="17" l="1"/>
  <c r="P119" i="17"/>
  <c r="O320" i="17" l="1"/>
  <c r="N320" i="17"/>
  <c r="M320" i="17"/>
  <c r="L320" i="17"/>
  <c r="K320" i="17"/>
  <c r="J320" i="17"/>
  <c r="I320" i="17"/>
  <c r="H320" i="17"/>
  <c r="G320" i="17"/>
  <c r="F320" i="17"/>
  <c r="E320" i="17"/>
  <c r="D320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O303" i="4" l="1"/>
  <c r="N303" i="4"/>
  <c r="M303" i="4"/>
  <c r="L303" i="4"/>
  <c r="K303" i="4"/>
  <c r="J303" i="4"/>
  <c r="I303" i="4"/>
  <c r="H303" i="4"/>
  <c r="G303" i="4"/>
  <c r="F303" i="4"/>
  <c r="E303" i="4"/>
  <c r="D303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E303" i="3"/>
  <c r="F303" i="3"/>
  <c r="G303" i="3"/>
  <c r="H303" i="3"/>
  <c r="I303" i="3"/>
  <c r="J303" i="3"/>
  <c r="K303" i="3"/>
  <c r="L303" i="3"/>
  <c r="M303" i="3"/>
  <c r="N303" i="3"/>
  <c r="O303" i="3"/>
  <c r="E301" i="3"/>
  <c r="F301" i="3"/>
  <c r="G301" i="3"/>
  <c r="H301" i="3"/>
  <c r="I301" i="3"/>
  <c r="J301" i="3"/>
  <c r="K301" i="3"/>
  <c r="L301" i="3"/>
  <c r="M301" i="3"/>
  <c r="N301" i="3"/>
  <c r="O301" i="3"/>
  <c r="D303" i="3"/>
  <c r="D301" i="3"/>
  <c r="D303" i="2"/>
  <c r="D301" i="2"/>
  <c r="D301" i="1"/>
  <c r="P301" i="3" l="1"/>
  <c r="P303" i="4"/>
  <c r="J304" i="4" s="1"/>
  <c r="P301" i="4"/>
  <c r="P333" i="3"/>
  <c r="P333" i="4"/>
  <c r="P333" i="5"/>
  <c r="P333" i="7"/>
  <c r="D334" i="7" s="1"/>
  <c r="P333" i="8"/>
  <c r="D334" i="8" s="1"/>
  <c r="P333" i="9"/>
  <c r="D334" i="9" s="1"/>
  <c r="P333" i="10"/>
  <c r="D334" i="10" s="1"/>
  <c r="P333" i="11"/>
  <c r="D334" i="11" s="1"/>
  <c r="P333" i="2"/>
  <c r="D334" i="2" s="1"/>
  <c r="D334" i="3"/>
  <c r="D334" i="4"/>
  <c r="P331" i="2"/>
  <c r="P331" i="11"/>
  <c r="P331" i="10"/>
  <c r="P331" i="9"/>
  <c r="P331" i="8"/>
  <c r="P331" i="7"/>
  <c r="P331" i="5"/>
  <c r="P331" i="4"/>
  <c r="P331" i="3"/>
  <c r="D334" i="5" l="1"/>
  <c r="L304" i="4"/>
  <c r="K302" i="4"/>
  <c r="H302" i="4"/>
  <c r="I302" i="4"/>
  <c r="O302" i="4"/>
  <c r="G302" i="4"/>
  <c r="N302" i="4"/>
  <c r="L302" i="4"/>
  <c r="D302" i="4"/>
  <c r="F302" i="4"/>
  <c r="M302" i="4"/>
  <c r="J302" i="4"/>
  <c r="N304" i="4"/>
  <c r="I304" i="4"/>
  <c r="F304" i="4"/>
  <c r="O304" i="4"/>
  <c r="G304" i="4"/>
  <c r="M304" i="4"/>
  <c r="E304" i="4"/>
  <c r="E302" i="4"/>
  <c r="K304" i="4"/>
  <c r="H304" i="4"/>
  <c r="D304" i="4"/>
  <c r="D83" i="12"/>
  <c r="E83" i="12"/>
  <c r="F83" i="12"/>
  <c r="G83" i="12"/>
  <c r="H83" i="12"/>
  <c r="I83" i="12"/>
  <c r="J83" i="12"/>
  <c r="K83" i="12"/>
  <c r="L83" i="12"/>
  <c r="M83" i="12"/>
  <c r="N83" i="12"/>
  <c r="O83" i="12"/>
  <c r="P304" i="4" l="1"/>
  <c r="P302" i="4"/>
  <c r="O281" i="1"/>
  <c r="N281" i="1"/>
  <c r="M281" i="1"/>
  <c r="L281" i="1"/>
  <c r="K281" i="1"/>
  <c r="J281" i="1"/>
  <c r="I281" i="1"/>
  <c r="H281" i="1"/>
  <c r="G281" i="1"/>
  <c r="F281" i="1"/>
  <c r="E281" i="1"/>
  <c r="D281" i="1"/>
  <c r="P127" i="2" l="1"/>
  <c r="E125" i="2"/>
  <c r="F125" i="2"/>
  <c r="G125" i="2"/>
  <c r="H125" i="2"/>
  <c r="I125" i="2"/>
  <c r="J125" i="2"/>
  <c r="K125" i="2"/>
  <c r="L125" i="2"/>
  <c r="M125" i="2"/>
  <c r="N125" i="2"/>
  <c r="O125" i="2"/>
  <c r="D125" i="2"/>
  <c r="D82" i="2"/>
  <c r="E82" i="2"/>
  <c r="F82" i="2"/>
  <c r="G82" i="2"/>
  <c r="H82" i="2"/>
  <c r="O39" i="9"/>
  <c r="N39" i="9"/>
  <c r="M39" i="9"/>
  <c r="L39" i="9"/>
  <c r="K39" i="9"/>
  <c r="J39" i="9"/>
  <c r="I39" i="9"/>
  <c r="H39" i="9"/>
  <c r="G39" i="9"/>
  <c r="F39" i="9"/>
  <c r="F40" i="9" s="1"/>
  <c r="E39" i="9"/>
  <c r="D39" i="9"/>
  <c r="O37" i="9"/>
  <c r="O38" i="9" s="1"/>
  <c r="N37" i="9"/>
  <c r="M37" i="9"/>
  <c r="L37" i="9"/>
  <c r="K37" i="9"/>
  <c r="J37" i="9"/>
  <c r="I37" i="9"/>
  <c r="H37" i="9"/>
  <c r="G37" i="9"/>
  <c r="F37" i="9"/>
  <c r="E37" i="9"/>
  <c r="E38" i="9" s="1"/>
  <c r="D37" i="9"/>
  <c r="D38" i="9" s="1"/>
  <c r="L41" i="9" l="1"/>
  <c r="E41" i="9"/>
  <c r="E42" i="9" s="1"/>
  <c r="M41" i="9"/>
  <c r="D41" i="9"/>
  <c r="N41" i="9"/>
  <c r="P125" i="2"/>
  <c r="G41" i="9"/>
  <c r="O41" i="9"/>
  <c r="O42" i="9" s="1"/>
  <c r="P37" i="9"/>
  <c r="J38" i="9" s="1"/>
  <c r="I41" i="9"/>
  <c r="H38" i="9"/>
  <c r="K41" i="9"/>
  <c r="G40" i="9"/>
  <c r="O40" i="9"/>
  <c r="P39" i="9"/>
  <c r="K40" i="9" s="1"/>
  <c r="I40" i="9"/>
  <c r="F41" i="9"/>
  <c r="F42" i="9" s="1"/>
  <c r="L38" i="9"/>
  <c r="K38" i="9"/>
  <c r="M38" i="9"/>
  <c r="I38" i="9"/>
  <c r="N38" i="9"/>
  <c r="D42" i="9"/>
  <c r="F38" i="9"/>
  <c r="D40" i="9"/>
  <c r="E40" i="9"/>
  <c r="H41" i="9"/>
  <c r="J41" i="9"/>
  <c r="H40" i="9"/>
  <c r="M40" i="9" l="1"/>
  <c r="G38" i="9"/>
  <c r="P38" i="9"/>
  <c r="N40" i="9"/>
  <c r="J40" i="9"/>
  <c r="L40" i="9"/>
  <c r="P41" i="9"/>
  <c r="G42" i="9" s="1"/>
  <c r="P40" i="9" l="1"/>
  <c r="I42" i="9"/>
  <c r="L42" i="9"/>
  <c r="M42" i="9"/>
  <c r="N42" i="9"/>
  <c r="K42" i="9"/>
  <c r="H42" i="9"/>
  <c r="J42" i="9"/>
  <c r="P42" i="9" l="1"/>
  <c r="P175" i="4" l="1"/>
  <c r="D37" i="4"/>
  <c r="P49" i="4"/>
  <c r="D50" i="4"/>
  <c r="E50" i="4"/>
  <c r="F50" i="4"/>
  <c r="G50" i="4"/>
  <c r="H50" i="4"/>
  <c r="I50" i="4"/>
  <c r="J50" i="4"/>
  <c r="K50" i="4"/>
  <c r="L50" i="4"/>
  <c r="M50" i="4"/>
  <c r="N50" i="4"/>
  <c r="O50" i="4"/>
  <c r="P51" i="4"/>
  <c r="D52" i="4"/>
  <c r="E52" i="4"/>
  <c r="F52" i="4"/>
  <c r="G52" i="4"/>
  <c r="H52" i="4"/>
  <c r="I52" i="4"/>
  <c r="J52" i="4"/>
  <c r="K52" i="4"/>
  <c r="L52" i="4"/>
  <c r="M52" i="4"/>
  <c r="N52" i="4"/>
  <c r="O52" i="4"/>
  <c r="D53" i="4"/>
  <c r="E53" i="4"/>
  <c r="E54" i="4" s="1"/>
  <c r="F53" i="4"/>
  <c r="F54" i="4" s="1"/>
  <c r="G53" i="4"/>
  <c r="G54" i="4" s="1"/>
  <c r="H53" i="4"/>
  <c r="I53" i="4"/>
  <c r="J53" i="4"/>
  <c r="K53" i="4"/>
  <c r="K54" i="4" s="1"/>
  <c r="L53" i="4"/>
  <c r="L54" i="4" s="1"/>
  <c r="M53" i="4"/>
  <c r="M54" i="4" s="1"/>
  <c r="N53" i="4"/>
  <c r="N54" i="4" s="1"/>
  <c r="O53" i="4"/>
  <c r="O54" i="4" s="1"/>
  <c r="H54" i="4"/>
  <c r="I54" i="4"/>
  <c r="J54" i="4"/>
  <c r="P61" i="4"/>
  <c r="L62" i="4" s="1"/>
  <c r="D62" i="4"/>
  <c r="E62" i="4"/>
  <c r="F62" i="4"/>
  <c r="G62" i="4"/>
  <c r="H62" i="4"/>
  <c r="I62" i="4"/>
  <c r="P63" i="4"/>
  <c r="N64" i="4" s="1"/>
  <c r="D64" i="4"/>
  <c r="E64" i="4"/>
  <c r="F64" i="4"/>
  <c r="G64" i="4"/>
  <c r="H64" i="4"/>
  <c r="I64" i="4"/>
  <c r="J64" i="4"/>
  <c r="K64" i="4"/>
  <c r="L64" i="4"/>
  <c r="M64" i="4"/>
  <c r="O64" i="4"/>
  <c r="D65" i="4"/>
  <c r="D66" i="4" s="1"/>
  <c r="E65" i="4"/>
  <c r="E66" i="4" s="1"/>
  <c r="F65" i="4"/>
  <c r="F66" i="4" s="1"/>
  <c r="G65" i="4"/>
  <c r="H65" i="4"/>
  <c r="H66" i="4" s="1"/>
  <c r="I65" i="4"/>
  <c r="I66" i="4" s="1"/>
  <c r="J65" i="4"/>
  <c r="K65" i="4"/>
  <c r="L65" i="4"/>
  <c r="M65" i="4"/>
  <c r="N65" i="4"/>
  <c r="O65" i="4"/>
  <c r="P53" i="4" l="1"/>
  <c r="K62" i="4"/>
  <c r="P52" i="4"/>
  <c r="P50" i="4"/>
  <c r="P65" i="4"/>
  <c r="N66" i="4" s="1"/>
  <c r="J62" i="4"/>
  <c r="D54" i="4"/>
  <c r="P54" i="4" s="1"/>
  <c r="P64" i="4"/>
  <c r="G66" i="4"/>
  <c r="O62" i="4"/>
  <c r="N62" i="4"/>
  <c r="M62" i="4"/>
  <c r="M66" i="4" l="1"/>
  <c r="J66" i="4"/>
  <c r="O66" i="4"/>
  <c r="L66" i="4"/>
  <c r="K66" i="4"/>
  <c r="P66" i="4" s="1"/>
  <c r="P62" i="4"/>
  <c r="O239" i="1" l="1"/>
  <c r="N239" i="1"/>
  <c r="M239" i="1"/>
  <c r="L239" i="1"/>
  <c r="K239" i="1"/>
  <c r="J239" i="1"/>
  <c r="I239" i="1"/>
  <c r="H239" i="1"/>
  <c r="G239" i="1"/>
  <c r="F239" i="1"/>
  <c r="E239" i="1"/>
  <c r="D239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95" i="1"/>
  <c r="N95" i="1"/>
  <c r="M95" i="1"/>
  <c r="L95" i="1"/>
  <c r="K95" i="1"/>
  <c r="J95" i="1"/>
  <c r="I95" i="1"/>
  <c r="H95" i="1"/>
  <c r="G95" i="1"/>
  <c r="F95" i="1"/>
  <c r="E95" i="1"/>
  <c r="D95" i="1"/>
  <c r="O89" i="1"/>
  <c r="N89" i="1"/>
  <c r="M89" i="1"/>
  <c r="L89" i="1"/>
  <c r="K89" i="1"/>
  <c r="J89" i="1"/>
  <c r="I89" i="1"/>
  <c r="H89" i="1"/>
  <c r="G89" i="1"/>
  <c r="F89" i="1"/>
  <c r="E89" i="1"/>
  <c r="D89" i="1"/>
  <c r="O83" i="1"/>
  <c r="N83" i="1"/>
  <c r="M83" i="1"/>
  <c r="L83" i="1"/>
  <c r="K83" i="1"/>
  <c r="J83" i="1"/>
  <c r="I83" i="1"/>
  <c r="H83" i="1"/>
  <c r="G83" i="1"/>
  <c r="F83" i="1"/>
  <c r="E83" i="1"/>
  <c r="D83" i="1"/>
  <c r="O77" i="1"/>
  <c r="N77" i="1"/>
  <c r="M77" i="1"/>
  <c r="L77" i="1"/>
  <c r="K77" i="1"/>
  <c r="J77" i="1"/>
  <c r="I77" i="1"/>
  <c r="H77" i="1"/>
  <c r="G77" i="1"/>
  <c r="F77" i="1"/>
  <c r="E77" i="1"/>
  <c r="D77" i="1"/>
  <c r="O71" i="1"/>
  <c r="N71" i="1"/>
  <c r="M71" i="1"/>
  <c r="L71" i="1"/>
  <c r="K71" i="1"/>
  <c r="J71" i="1"/>
  <c r="I71" i="1"/>
  <c r="H71" i="1"/>
  <c r="G71" i="1"/>
  <c r="F71" i="1"/>
  <c r="E71" i="1"/>
  <c r="D71" i="1"/>
  <c r="O65" i="1"/>
  <c r="N65" i="1"/>
  <c r="M65" i="1"/>
  <c r="L65" i="1"/>
  <c r="K65" i="1"/>
  <c r="J65" i="1"/>
  <c r="I65" i="1"/>
  <c r="H65" i="1"/>
  <c r="G65" i="1"/>
  <c r="F65" i="1"/>
  <c r="E65" i="1"/>
  <c r="D65" i="1"/>
  <c r="O59" i="1"/>
  <c r="N59" i="1"/>
  <c r="M59" i="1"/>
  <c r="L59" i="1"/>
  <c r="K59" i="1"/>
  <c r="J59" i="1"/>
  <c r="I59" i="1"/>
  <c r="H59" i="1"/>
  <c r="G59" i="1"/>
  <c r="F59" i="1"/>
  <c r="E59" i="1"/>
  <c r="D59" i="1"/>
  <c r="O53" i="1"/>
  <c r="N53" i="1"/>
  <c r="M53" i="1"/>
  <c r="L53" i="1"/>
  <c r="K53" i="1"/>
  <c r="J53" i="1"/>
  <c r="I53" i="1"/>
  <c r="H53" i="1"/>
  <c r="G53" i="1"/>
  <c r="F53" i="1"/>
  <c r="E53" i="1"/>
  <c r="D53" i="1"/>
  <c r="O47" i="1"/>
  <c r="N47" i="1"/>
  <c r="M47" i="1"/>
  <c r="L47" i="1"/>
  <c r="K47" i="1"/>
  <c r="J47" i="1"/>
  <c r="I47" i="1"/>
  <c r="H47" i="1"/>
  <c r="G47" i="1"/>
  <c r="F47" i="1"/>
  <c r="E47" i="1"/>
  <c r="D47" i="1"/>
  <c r="D254" i="17"/>
  <c r="O359" i="5" l="1"/>
  <c r="N359" i="5"/>
  <c r="M359" i="5"/>
  <c r="L359" i="5"/>
  <c r="K359" i="5"/>
  <c r="J359" i="5"/>
  <c r="I359" i="5"/>
  <c r="H359" i="5"/>
  <c r="G359" i="5"/>
  <c r="F359" i="5"/>
  <c r="E359" i="5"/>
  <c r="D359" i="5"/>
  <c r="P357" i="5"/>
  <c r="P355" i="5"/>
  <c r="O353" i="5"/>
  <c r="N353" i="5"/>
  <c r="M353" i="5"/>
  <c r="L353" i="5"/>
  <c r="K353" i="5"/>
  <c r="J353" i="5"/>
  <c r="I353" i="5"/>
  <c r="H353" i="5"/>
  <c r="G353" i="5"/>
  <c r="F353" i="5"/>
  <c r="E353" i="5"/>
  <c r="D353" i="5"/>
  <c r="P351" i="5"/>
  <c r="O350" i="5"/>
  <c r="L350" i="5"/>
  <c r="J350" i="5"/>
  <c r="G350" i="5"/>
  <c r="D350" i="5"/>
  <c r="P349" i="5"/>
  <c r="O347" i="5"/>
  <c r="N347" i="5"/>
  <c r="M347" i="5"/>
  <c r="L347" i="5"/>
  <c r="K347" i="5"/>
  <c r="J347" i="5"/>
  <c r="I347" i="5"/>
  <c r="H347" i="5"/>
  <c r="G347" i="5"/>
  <c r="F347" i="5"/>
  <c r="E347" i="5"/>
  <c r="D347" i="5"/>
  <c r="N346" i="5"/>
  <c r="M346" i="5"/>
  <c r="F346" i="5"/>
  <c r="E346" i="5"/>
  <c r="P345" i="5"/>
  <c r="P343" i="5"/>
  <c r="M342" i="5"/>
  <c r="I342" i="5"/>
  <c r="O341" i="5"/>
  <c r="O342" i="5" s="1"/>
  <c r="N341" i="5"/>
  <c r="N342" i="5" s="1"/>
  <c r="M341" i="5"/>
  <c r="L341" i="5"/>
  <c r="L342" i="5" s="1"/>
  <c r="K341" i="5"/>
  <c r="K342" i="5" s="1"/>
  <c r="J341" i="5"/>
  <c r="J342" i="5" s="1"/>
  <c r="I341" i="5"/>
  <c r="H341" i="5"/>
  <c r="H342" i="5" s="1"/>
  <c r="G341" i="5"/>
  <c r="G342" i="5" s="1"/>
  <c r="F341" i="5"/>
  <c r="F342" i="5" s="1"/>
  <c r="E341" i="5"/>
  <c r="E342" i="5" s="1"/>
  <c r="D341" i="5"/>
  <c r="D342" i="5" s="1"/>
  <c r="O340" i="5"/>
  <c r="N340" i="5"/>
  <c r="M340" i="5"/>
  <c r="L340" i="5"/>
  <c r="K340" i="5"/>
  <c r="J340" i="5"/>
  <c r="I340" i="5"/>
  <c r="H340" i="5"/>
  <c r="G340" i="5"/>
  <c r="F340" i="5"/>
  <c r="E340" i="5"/>
  <c r="D340" i="5"/>
  <c r="P339" i="5"/>
  <c r="O338" i="5"/>
  <c r="N338" i="5"/>
  <c r="M338" i="5"/>
  <c r="L338" i="5"/>
  <c r="K338" i="5"/>
  <c r="J338" i="5"/>
  <c r="I338" i="5"/>
  <c r="H338" i="5"/>
  <c r="G338" i="5"/>
  <c r="F338" i="5"/>
  <c r="E338" i="5"/>
  <c r="D338" i="5"/>
  <c r="P337" i="5"/>
  <c r="O335" i="5"/>
  <c r="N335" i="5"/>
  <c r="M335" i="5"/>
  <c r="L335" i="5"/>
  <c r="K335" i="5"/>
  <c r="J335" i="5"/>
  <c r="I335" i="5"/>
  <c r="H335" i="5"/>
  <c r="G335" i="5"/>
  <c r="F335" i="5"/>
  <c r="E335" i="5"/>
  <c r="D335" i="5"/>
  <c r="O334" i="5"/>
  <c r="N334" i="5"/>
  <c r="M334" i="5"/>
  <c r="L334" i="5"/>
  <c r="J334" i="5"/>
  <c r="I334" i="5"/>
  <c r="H334" i="5"/>
  <c r="G334" i="5"/>
  <c r="F334" i="5"/>
  <c r="E334" i="5"/>
  <c r="O332" i="5"/>
  <c r="N332" i="5"/>
  <c r="M332" i="5"/>
  <c r="L332" i="5"/>
  <c r="K332" i="5"/>
  <c r="J332" i="5"/>
  <c r="I332" i="5"/>
  <c r="H332" i="5"/>
  <c r="G332" i="5"/>
  <c r="F332" i="5"/>
  <c r="E332" i="5"/>
  <c r="D332" i="5"/>
  <c r="O329" i="5"/>
  <c r="N329" i="5"/>
  <c r="M329" i="5"/>
  <c r="L329" i="5"/>
  <c r="K329" i="5"/>
  <c r="J329" i="5"/>
  <c r="I329" i="5"/>
  <c r="H329" i="5"/>
  <c r="G329" i="5"/>
  <c r="F329" i="5"/>
  <c r="E329" i="5"/>
  <c r="D329" i="5"/>
  <c r="P327" i="5"/>
  <c r="L326" i="5"/>
  <c r="P325" i="5"/>
  <c r="O323" i="5"/>
  <c r="O324" i="5" s="1"/>
  <c r="N323" i="5"/>
  <c r="N324" i="5" s="1"/>
  <c r="M323" i="5"/>
  <c r="M324" i="5" s="1"/>
  <c r="L323" i="5"/>
  <c r="L324" i="5" s="1"/>
  <c r="K323" i="5"/>
  <c r="K324" i="5" s="1"/>
  <c r="J323" i="5"/>
  <c r="J324" i="5" s="1"/>
  <c r="I323" i="5"/>
  <c r="I324" i="5" s="1"/>
  <c r="H323" i="5"/>
  <c r="H324" i="5" s="1"/>
  <c r="G323" i="5"/>
  <c r="G324" i="5" s="1"/>
  <c r="F323" i="5"/>
  <c r="F324" i="5" s="1"/>
  <c r="E323" i="5"/>
  <c r="E324" i="5" s="1"/>
  <c r="D323" i="5"/>
  <c r="D324" i="5" s="1"/>
  <c r="O322" i="5"/>
  <c r="N322" i="5"/>
  <c r="M322" i="5"/>
  <c r="L322" i="5"/>
  <c r="K322" i="5"/>
  <c r="J322" i="5"/>
  <c r="I322" i="5"/>
  <c r="H322" i="5"/>
  <c r="G322" i="5"/>
  <c r="F322" i="5"/>
  <c r="E322" i="5"/>
  <c r="D322" i="5"/>
  <c r="P321" i="5"/>
  <c r="O320" i="5"/>
  <c r="N320" i="5"/>
  <c r="M320" i="5"/>
  <c r="L320" i="5"/>
  <c r="K320" i="5"/>
  <c r="J320" i="5"/>
  <c r="I320" i="5"/>
  <c r="H320" i="5"/>
  <c r="G320" i="5"/>
  <c r="F320" i="5"/>
  <c r="E320" i="5"/>
  <c r="D320" i="5"/>
  <c r="P319" i="5"/>
  <c r="O317" i="5"/>
  <c r="N317" i="5"/>
  <c r="M317" i="5"/>
  <c r="L317" i="5"/>
  <c r="K317" i="5"/>
  <c r="J317" i="5"/>
  <c r="I317" i="5"/>
  <c r="H317" i="5"/>
  <c r="G317" i="5"/>
  <c r="F317" i="5"/>
  <c r="E317" i="5"/>
  <c r="D317" i="5"/>
  <c r="P315" i="5"/>
  <c r="P313" i="5"/>
  <c r="H326" i="5" l="1"/>
  <c r="J314" i="5"/>
  <c r="I356" i="5"/>
  <c r="P320" i="5"/>
  <c r="H328" i="5"/>
  <c r="L344" i="5"/>
  <c r="K358" i="5"/>
  <c r="E344" i="5"/>
  <c r="M344" i="5"/>
  <c r="J352" i="5"/>
  <c r="L346" i="5"/>
  <c r="J316" i="5"/>
  <c r="K350" i="5"/>
  <c r="D358" i="5"/>
  <c r="L358" i="5"/>
  <c r="E358" i="5"/>
  <c r="M358" i="5"/>
  <c r="F358" i="5"/>
  <c r="N358" i="5"/>
  <c r="G358" i="5"/>
  <c r="O358" i="5"/>
  <c r="H358" i="5"/>
  <c r="I358" i="5"/>
  <c r="J358" i="5"/>
  <c r="J356" i="5"/>
  <c r="K356" i="5"/>
  <c r="D356" i="5"/>
  <c r="L356" i="5"/>
  <c r="E356" i="5"/>
  <c r="M356" i="5"/>
  <c r="F356" i="5"/>
  <c r="N356" i="5"/>
  <c r="G356" i="5"/>
  <c r="O356" i="5"/>
  <c r="H356" i="5"/>
  <c r="K352" i="5"/>
  <c r="D352" i="5"/>
  <c r="L352" i="5"/>
  <c r="E352" i="5"/>
  <c r="M352" i="5"/>
  <c r="F352" i="5"/>
  <c r="N352" i="5"/>
  <c r="G352" i="5"/>
  <c r="O352" i="5"/>
  <c r="H352" i="5"/>
  <c r="I352" i="5"/>
  <c r="E350" i="5"/>
  <c r="M350" i="5"/>
  <c r="F350" i="5"/>
  <c r="N350" i="5"/>
  <c r="H350" i="5"/>
  <c r="I350" i="5"/>
  <c r="G346" i="5"/>
  <c r="O346" i="5"/>
  <c r="H346" i="5"/>
  <c r="I346" i="5"/>
  <c r="J346" i="5"/>
  <c r="K346" i="5"/>
  <c r="D346" i="5"/>
  <c r="F344" i="5"/>
  <c r="N344" i="5"/>
  <c r="G344" i="5"/>
  <c r="O344" i="5"/>
  <c r="H344" i="5"/>
  <c r="I344" i="5"/>
  <c r="J344" i="5"/>
  <c r="K344" i="5"/>
  <c r="D344" i="5"/>
  <c r="I328" i="5"/>
  <c r="J328" i="5"/>
  <c r="K328" i="5"/>
  <c r="D328" i="5"/>
  <c r="L328" i="5"/>
  <c r="E328" i="5"/>
  <c r="M328" i="5"/>
  <c r="F328" i="5"/>
  <c r="N328" i="5"/>
  <c r="G328" i="5"/>
  <c r="O328" i="5"/>
  <c r="J326" i="5"/>
  <c r="K326" i="5"/>
  <c r="I326" i="5"/>
  <c r="D326" i="5"/>
  <c r="F326" i="5"/>
  <c r="N326" i="5"/>
  <c r="M326" i="5"/>
  <c r="G326" i="5"/>
  <c r="O326" i="5"/>
  <c r="E326" i="5"/>
  <c r="D316" i="5"/>
  <c r="L316" i="5"/>
  <c r="K316" i="5"/>
  <c r="E316" i="5"/>
  <c r="M316" i="5"/>
  <c r="F316" i="5"/>
  <c r="N316" i="5"/>
  <c r="G316" i="5"/>
  <c r="O316" i="5"/>
  <c r="H316" i="5"/>
  <c r="I316" i="5"/>
  <c r="D314" i="5"/>
  <c r="L314" i="5"/>
  <c r="K314" i="5"/>
  <c r="M314" i="5"/>
  <c r="E314" i="5"/>
  <c r="F314" i="5"/>
  <c r="N314" i="5"/>
  <c r="O314" i="5"/>
  <c r="G314" i="5"/>
  <c r="H314" i="5"/>
  <c r="I314" i="5"/>
  <c r="P338" i="5"/>
  <c r="P324" i="5"/>
  <c r="P322" i="5"/>
  <c r="P340" i="5"/>
  <c r="P332" i="5"/>
  <c r="K334" i="5"/>
  <c r="P334" i="5" s="1"/>
  <c r="P342" i="5"/>
  <c r="P317" i="5"/>
  <c r="P341" i="5"/>
  <c r="P335" i="5"/>
  <c r="P359" i="5"/>
  <c r="P329" i="5"/>
  <c r="P353" i="5"/>
  <c r="P323" i="5"/>
  <c r="P347" i="5"/>
  <c r="P316" i="5" l="1"/>
  <c r="P314" i="5"/>
  <c r="I348" i="5"/>
  <c r="P346" i="5"/>
  <c r="M318" i="5"/>
  <c r="G348" i="5"/>
  <c r="O354" i="5"/>
  <c r="P350" i="5"/>
  <c r="P358" i="5"/>
  <c r="P344" i="5"/>
  <c r="F348" i="5"/>
  <c r="L354" i="5"/>
  <c r="P356" i="5"/>
  <c r="O348" i="5"/>
  <c r="K348" i="5"/>
  <c r="P326" i="5"/>
  <c r="J348" i="5"/>
  <c r="E330" i="5"/>
  <c r="E360" i="5"/>
  <c r="L336" i="5"/>
  <c r="P352" i="5"/>
  <c r="J360" i="5"/>
  <c r="K360" i="5"/>
  <c r="O360" i="5"/>
  <c r="H360" i="5"/>
  <c r="I360" i="5"/>
  <c r="N360" i="5"/>
  <c r="M360" i="5"/>
  <c r="G360" i="5"/>
  <c r="L360" i="5"/>
  <c r="D360" i="5"/>
  <c r="F360" i="5"/>
  <c r="H354" i="5"/>
  <c r="D354" i="5"/>
  <c r="F354" i="5"/>
  <c r="M354" i="5"/>
  <c r="I354" i="5"/>
  <c r="G354" i="5"/>
  <c r="N354" i="5"/>
  <c r="E354" i="5"/>
  <c r="J354" i="5"/>
  <c r="K354" i="5"/>
  <c r="D348" i="5"/>
  <c r="H348" i="5"/>
  <c r="M348" i="5"/>
  <c r="L348" i="5"/>
  <c r="E348" i="5"/>
  <c r="N348" i="5"/>
  <c r="H336" i="5"/>
  <c r="J330" i="5"/>
  <c r="L330" i="5"/>
  <c r="P328" i="5"/>
  <c r="O330" i="5"/>
  <c r="G330" i="5"/>
  <c r="I330" i="5"/>
  <c r="H330" i="5"/>
  <c r="N330" i="5"/>
  <c r="D330" i="5"/>
  <c r="F330" i="5"/>
  <c r="K330" i="5"/>
  <c r="M330" i="5"/>
  <c r="N318" i="5"/>
  <c r="J318" i="5"/>
  <c r="I318" i="5"/>
  <c r="H318" i="5"/>
  <c r="O318" i="5"/>
  <c r="L318" i="5"/>
  <c r="E318" i="5"/>
  <c r="F318" i="5"/>
  <c r="K318" i="5"/>
  <c r="D318" i="5"/>
  <c r="G318" i="5"/>
  <c r="E336" i="5"/>
  <c r="G336" i="5"/>
  <c r="D336" i="5"/>
  <c r="J336" i="5"/>
  <c r="I336" i="5"/>
  <c r="M336" i="5"/>
  <c r="N336" i="5"/>
  <c r="O336" i="5"/>
  <c r="F336" i="5"/>
  <c r="K336" i="5"/>
  <c r="P123" i="4"/>
  <c r="P360" i="5" l="1"/>
  <c r="P354" i="5"/>
  <c r="P348" i="5"/>
  <c r="P330" i="5"/>
  <c r="P318" i="5"/>
  <c r="P336" i="5"/>
  <c r="O232" i="2"/>
  <c r="N232" i="2"/>
  <c r="J232" i="2"/>
  <c r="O231" i="2"/>
  <c r="N231" i="2"/>
  <c r="M231" i="2"/>
  <c r="M232" i="2" s="1"/>
  <c r="L231" i="2"/>
  <c r="L232" i="2" s="1"/>
  <c r="K231" i="2"/>
  <c r="K232" i="2" s="1"/>
  <c r="J231" i="2"/>
  <c r="I231" i="2"/>
  <c r="I232" i="2" s="1"/>
  <c r="H231" i="2"/>
  <c r="H232" i="2" s="1"/>
  <c r="G231" i="2"/>
  <c r="G232" i="2" s="1"/>
  <c r="F231" i="2"/>
  <c r="F232" i="2" s="1"/>
  <c r="E231" i="2"/>
  <c r="E232" i="2" s="1"/>
  <c r="D231" i="2"/>
  <c r="D232" i="2" s="1"/>
  <c r="L230" i="2"/>
  <c r="D230" i="2"/>
  <c r="O229" i="2"/>
  <c r="O230" i="2" s="1"/>
  <c r="N229" i="2"/>
  <c r="N230" i="2" s="1"/>
  <c r="M229" i="2"/>
  <c r="M230" i="2" s="1"/>
  <c r="L229" i="2"/>
  <c r="K229" i="2"/>
  <c r="K230" i="2" s="1"/>
  <c r="J229" i="2"/>
  <c r="J230" i="2" s="1"/>
  <c r="I229" i="2"/>
  <c r="I230" i="2" s="1"/>
  <c r="H229" i="2"/>
  <c r="H230" i="2" s="1"/>
  <c r="G229" i="2"/>
  <c r="G230" i="2" s="1"/>
  <c r="F229" i="2"/>
  <c r="F230" i="2" s="1"/>
  <c r="E229" i="2"/>
  <c r="D229" i="2"/>
  <c r="D229" i="3"/>
  <c r="D10" i="17"/>
  <c r="O10" i="17"/>
  <c r="N10" i="17"/>
  <c r="M10" i="17"/>
  <c r="L10" i="17"/>
  <c r="K10" i="17"/>
  <c r="J10" i="17"/>
  <c r="I10" i="17"/>
  <c r="H10" i="17"/>
  <c r="G10" i="17"/>
  <c r="F10" i="17"/>
  <c r="E10" i="17"/>
  <c r="E8" i="17"/>
  <c r="F8" i="17"/>
  <c r="G8" i="17"/>
  <c r="H8" i="17"/>
  <c r="I8" i="17"/>
  <c r="J8" i="17"/>
  <c r="K8" i="17"/>
  <c r="L8" i="17"/>
  <c r="M8" i="17"/>
  <c r="N8" i="17"/>
  <c r="O8" i="17"/>
  <c r="D8" i="17"/>
  <c r="D41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F12" i="17" l="1"/>
  <c r="N12" i="17"/>
  <c r="P229" i="2"/>
  <c r="K12" i="17"/>
  <c r="I12" i="17"/>
  <c r="H12" i="17"/>
  <c r="D12" i="17"/>
  <c r="P232" i="2"/>
  <c r="E230" i="2"/>
  <c r="P230" i="2" s="1"/>
  <c r="P231" i="2"/>
  <c r="L12" i="17"/>
  <c r="O12" i="17"/>
  <c r="G12" i="17"/>
  <c r="M12" i="17"/>
  <c r="E12" i="17"/>
  <c r="J12" i="17"/>
  <c r="D64" i="12"/>
  <c r="E64" i="12"/>
  <c r="F64" i="12"/>
  <c r="G64" i="12"/>
  <c r="H64" i="12"/>
  <c r="I64" i="12"/>
  <c r="J64" i="12"/>
  <c r="O303" i="10" l="1"/>
  <c r="N303" i="10"/>
  <c r="N369" i="10" s="1"/>
  <c r="M303" i="10"/>
  <c r="M369" i="10" s="1"/>
  <c r="L303" i="10"/>
  <c r="K303" i="10"/>
  <c r="J303" i="10"/>
  <c r="I303" i="10"/>
  <c r="H303" i="10"/>
  <c r="G303" i="10"/>
  <c r="F303" i="10"/>
  <c r="F369" i="10" s="1"/>
  <c r="E303" i="10"/>
  <c r="E369" i="10" s="1"/>
  <c r="D303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O303" i="11"/>
  <c r="N303" i="11"/>
  <c r="M303" i="11"/>
  <c r="L303" i="11"/>
  <c r="K303" i="11"/>
  <c r="J303" i="11"/>
  <c r="I303" i="11"/>
  <c r="H303" i="11"/>
  <c r="G303" i="11"/>
  <c r="F303" i="11"/>
  <c r="E303" i="11"/>
  <c r="D303" i="11"/>
  <c r="O301" i="11"/>
  <c r="N301" i="11"/>
  <c r="M301" i="11"/>
  <c r="L301" i="11"/>
  <c r="K301" i="11"/>
  <c r="J301" i="11"/>
  <c r="I301" i="11"/>
  <c r="H301" i="11"/>
  <c r="G301" i="11"/>
  <c r="F301" i="11"/>
  <c r="E301" i="11"/>
  <c r="D301" i="11"/>
  <c r="O303" i="9"/>
  <c r="N303" i="9"/>
  <c r="M303" i="9"/>
  <c r="L303" i="9"/>
  <c r="K303" i="9"/>
  <c r="J303" i="9"/>
  <c r="I303" i="9"/>
  <c r="H303" i="9"/>
  <c r="G303" i="9"/>
  <c r="F303" i="9"/>
  <c r="E303" i="9"/>
  <c r="D303" i="9"/>
  <c r="N302" i="9"/>
  <c r="H302" i="9"/>
  <c r="G302" i="9"/>
  <c r="F302" i="9"/>
  <c r="O301" i="9"/>
  <c r="N301" i="9"/>
  <c r="M301" i="9"/>
  <c r="L301" i="9"/>
  <c r="K301" i="9"/>
  <c r="K302" i="9" s="1"/>
  <c r="J301" i="9"/>
  <c r="J302" i="9" s="1"/>
  <c r="I301" i="9"/>
  <c r="I302" i="9" s="1"/>
  <c r="H301" i="9"/>
  <c r="G301" i="9"/>
  <c r="F301" i="9"/>
  <c r="E301" i="9"/>
  <c r="E302" i="9" s="1"/>
  <c r="D301" i="9"/>
  <c r="H232" i="10"/>
  <c r="O231" i="10"/>
  <c r="O232" i="10" s="1"/>
  <c r="N231" i="10"/>
  <c r="N232" i="10" s="1"/>
  <c r="M231" i="10"/>
  <c r="M232" i="10" s="1"/>
  <c r="L231" i="10"/>
  <c r="L232" i="10" s="1"/>
  <c r="K231" i="10"/>
  <c r="K232" i="10" s="1"/>
  <c r="J231" i="10"/>
  <c r="J232" i="10" s="1"/>
  <c r="I231" i="10"/>
  <c r="I232" i="10" s="1"/>
  <c r="H231" i="10"/>
  <c r="G231" i="10"/>
  <c r="G232" i="10" s="1"/>
  <c r="F231" i="10"/>
  <c r="F232" i="10" s="1"/>
  <c r="E231" i="10"/>
  <c r="E232" i="10" s="1"/>
  <c r="D231" i="10"/>
  <c r="D232" i="10" s="1"/>
  <c r="I230" i="10"/>
  <c r="O229" i="10"/>
  <c r="O230" i="10" s="1"/>
  <c r="N229" i="10"/>
  <c r="N230" i="10" s="1"/>
  <c r="M229" i="10"/>
  <c r="M230" i="10" s="1"/>
  <c r="L229" i="10"/>
  <c r="L230" i="10" s="1"/>
  <c r="K229" i="10"/>
  <c r="K230" i="10" s="1"/>
  <c r="J229" i="10"/>
  <c r="J230" i="10" s="1"/>
  <c r="I229" i="10"/>
  <c r="H229" i="10"/>
  <c r="H230" i="10" s="1"/>
  <c r="G229" i="10"/>
  <c r="G230" i="10" s="1"/>
  <c r="F229" i="10"/>
  <c r="F230" i="10" s="1"/>
  <c r="E229" i="10"/>
  <c r="E230" i="10" s="1"/>
  <c r="D229" i="10"/>
  <c r="D230" i="10" s="1"/>
  <c r="O231" i="11"/>
  <c r="O232" i="11" s="1"/>
  <c r="N231" i="11"/>
  <c r="N232" i="11" s="1"/>
  <c r="M231" i="11"/>
  <c r="M232" i="11" s="1"/>
  <c r="L231" i="11"/>
  <c r="L232" i="11" s="1"/>
  <c r="K231" i="11"/>
  <c r="K232" i="11" s="1"/>
  <c r="J231" i="11"/>
  <c r="J232" i="11" s="1"/>
  <c r="I231" i="11"/>
  <c r="I232" i="11" s="1"/>
  <c r="H231" i="11"/>
  <c r="H232" i="11" s="1"/>
  <c r="G231" i="11"/>
  <c r="G232" i="11" s="1"/>
  <c r="F231" i="11"/>
  <c r="F232" i="11" s="1"/>
  <c r="E231" i="11"/>
  <c r="E232" i="11" s="1"/>
  <c r="D231" i="11"/>
  <c r="D232" i="11" s="1"/>
  <c r="O229" i="11"/>
  <c r="O230" i="11" s="1"/>
  <c r="N229" i="11"/>
  <c r="N230" i="11" s="1"/>
  <c r="M229" i="11"/>
  <c r="M230" i="11" s="1"/>
  <c r="L229" i="11"/>
  <c r="L230" i="11" s="1"/>
  <c r="K229" i="11"/>
  <c r="K230" i="11" s="1"/>
  <c r="J229" i="11"/>
  <c r="J230" i="11" s="1"/>
  <c r="I229" i="11"/>
  <c r="I230" i="11" s="1"/>
  <c r="H229" i="11"/>
  <c r="H230" i="11" s="1"/>
  <c r="G229" i="11"/>
  <c r="G230" i="11" s="1"/>
  <c r="F229" i="11"/>
  <c r="F230" i="11" s="1"/>
  <c r="E229" i="11"/>
  <c r="E230" i="11" s="1"/>
  <c r="D229" i="11"/>
  <c r="D230" i="11" s="1"/>
  <c r="O231" i="9"/>
  <c r="O232" i="9" s="1"/>
  <c r="N231" i="9"/>
  <c r="N232" i="9" s="1"/>
  <c r="M231" i="9"/>
  <c r="M232" i="9" s="1"/>
  <c r="L231" i="9"/>
  <c r="L232" i="9" s="1"/>
  <c r="K231" i="9"/>
  <c r="J231" i="9"/>
  <c r="I231" i="9"/>
  <c r="I232" i="9" s="1"/>
  <c r="H231" i="9"/>
  <c r="G231" i="9"/>
  <c r="G232" i="9" s="1"/>
  <c r="F231" i="9"/>
  <c r="F232" i="9" s="1"/>
  <c r="E231" i="9"/>
  <c r="E232" i="9" s="1"/>
  <c r="D231" i="9"/>
  <c r="D232" i="9" s="1"/>
  <c r="O229" i="9"/>
  <c r="N229" i="9"/>
  <c r="M229" i="9"/>
  <c r="L229" i="9"/>
  <c r="K229" i="9"/>
  <c r="J229" i="9"/>
  <c r="I229" i="9"/>
  <c r="H229" i="9"/>
  <c r="H230" i="9" s="1"/>
  <c r="G229" i="9"/>
  <c r="G230" i="9" s="1"/>
  <c r="F229" i="9"/>
  <c r="E229" i="9"/>
  <c r="D229" i="9"/>
  <c r="D230" i="9" s="1"/>
  <c r="L10" i="10"/>
  <c r="F10" i="10"/>
  <c r="O9" i="10"/>
  <c r="O10" i="10" s="1"/>
  <c r="N9" i="10"/>
  <c r="N10" i="10" s="1"/>
  <c r="M9" i="10"/>
  <c r="M10" i="10" s="1"/>
  <c r="L9" i="10"/>
  <c r="K9" i="10"/>
  <c r="K10" i="10" s="1"/>
  <c r="J9" i="10"/>
  <c r="J10" i="10" s="1"/>
  <c r="I9" i="10"/>
  <c r="I10" i="10" s="1"/>
  <c r="H9" i="10"/>
  <c r="H10" i="10" s="1"/>
  <c r="G9" i="10"/>
  <c r="G10" i="10" s="1"/>
  <c r="F9" i="10"/>
  <c r="E9" i="10"/>
  <c r="E10" i="10" s="1"/>
  <c r="D9" i="10"/>
  <c r="D10" i="10" s="1"/>
  <c r="O7" i="10"/>
  <c r="N7" i="10"/>
  <c r="M7" i="10"/>
  <c r="L7" i="10"/>
  <c r="K7" i="10"/>
  <c r="J7" i="10"/>
  <c r="I7" i="10"/>
  <c r="H7" i="10"/>
  <c r="G7" i="10"/>
  <c r="F7" i="10"/>
  <c r="E7" i="10"/>
  <c r="D7" i="10"/>
  <c r="O9" i="11"/>
  <c r="O10" i="11" s="1"/>
  <c r="N9" i="11"/>
  <c r="N10" i="11" s="1"/>
  <c r="M9" i="11"/>
  <c r="L9" i="11"/>
  <c r="K9" i="11"/>
  <c r="K10" i="11" s="1"/>
  <c r="J9" i="11"/>
  <c r="J10" i="11" s="1"/>
  <c r="I9" i="11"/>
  <c r="I10" i="11" s="1"/>
  <c r="H9" i="11"/>
  <c r="H10" i="11" s="1"/>
  <c r="G9" i="11"/>
  <c r="G10" i="11" s="1"/>
  <c r="F9" i="11"/>
  <c r="F10" i="11" s="1"/>
  <c r="E9" i="11"/>
  <c r="E10" i="11" s="1"/>
  <c r="D9" i="11"/>
  <c r="D10" i="11" s="1"/>
  <c r="O7" i="11"/>
  <c r="N7" i="11"/>
  <c r="M7" i="11"/>
  <c r="L7" i="11"/>
  <c r="K7" i="11"/>
  <c r="J7" i="11"/>
  <c r="I7" i="11"/>
  <c r="H7" i="11"/>
  <c r="G7" i="11"/>
  <c r="F7" i="11"/>
  <c r="E7" i="11"/>
  <c r="D7" i="11"/>
  <c r="O9" i="9"/>
  <c r="O10" i="9" s="1"/>
  <c r="N9" i="9"/>
  <c r="N10" i="9" s="1"/>
  <c r="M9" i="9"/>
  <c r="M10" i="9" s="1"/>
  <c r="L9" i="9"/>
  <c r="L10" i="9" s="1"/>
  <c r="K9" i="9"/>
  <c r="K10" i="9" s="1"/>
  <c r="J9" i="9"/>
  <c r="J10" i="9" s="1"/>
  <c r="I9" i="9"/>
  <c r="I10" i="9" s="1"/>
  <c r="H9" i="9"/>
  <c r="H10" i="9" s="1"/>
  <c r="G9" i="9"/>
  <c r="G10" i="9" s="1"/>
  <c r="F9" i="9"/>
  <c r="F10" i="9" s="1"/>
  <c r="E9" i="9"/>
  <c r="E10" i="9" s="1"/>
  <c r="D9" i="9"/>
  <c r="D10" i="9" s="1"/>
  <c r="O7" i="9"/>
  <c r="N7" i="9"/>
  <c r="M7" i="9"/>
  <c r="L7" i="9"/>
  <c r="K7" i="9"/>
  <c r="J7" i="9"/>
  <c r="I7" i="9"/>
  <c r="H7" i="9"/>
  <c r="G7" i="9"/>
  <c r="F7" i="9"/>
  <c r="E7" i="9"/>
  <c r="D7" i="9"/>
  <c r="O39" i="11"/>
  <c r="O369" i="11" s="1"/>
  <c r="N39" i="11"/>
  <c r="M39" i="11"/>
  <c r="L39" i="11"/>
  <c r="L369" i="11" s="1"/>
  <c r="K39" i="11"/>
  <c r="J39" i="11"/>
  <c r="I39" i="11"/>
  <c r="H39" i="11"/>
  <c r="G39" i="11"/>
  <c r="G369" i="11" s="1"/>
  <c r="F39" i="11"/>
  <c r="E39" i="11"/>
  <c r="D39" i="11"/>
  <c r="D369" i="11" s="1"/>
  <c r="O37" i="11"/>
  <c r="O367" i="11" s="1"/>
  <c r="N37" i="11"/>
  <c r="M37" i="11"/>
  <c r="L37" i="11"/>
  <c r="K37" i="11"/>
  <c r="J37" i="11"/>
  <c r="I37" i="11"/>
  <c r="H37" i="11"/>
  <c r="G37" i="11"/>
  <c r="G367" i="11" s="1"/>
  <c r="F37" i="11"/>
  <c r="E37" i="11"/>
  <c r="D37" i="11"/>
  <c r="O9" i="8"/>
  <c r="N9" i="8"/>
  <c r="M9" i="8"/>
  <c r="L9" i="8"/>
  <c r="K9" i="8"/>
  <c r="J9" i="8"/>
  <c r="I9" i="8"/>
  <c r="H9" i="8"/>
  <c r="G9" i="8"/>
  <c r="F9" i="8"/>
  <c r="E9" i="8"/>
  <c r="D9" i="8"/>
  <c r="O7" i="8"/>
  <c r="O367" i="8" s="1"/>
  <c r="N7" i="8"/>
  <c r="N367" i="8" s="1"/>
  <c r="M7" i="8"/>
  <c r="M367" i="8" s="1"/>
  <c r="L7" i="8"/>
  <c r="L367" i="8" s="1"/>
  <c r="K7" i="8"/>
  <c r="K367" i="8" s="1"/>
  <c r="J7" i="8"/>
  <c r="J367" i="8" s="1"/>
  <c r="I7" i="8"/>
  <c r="I367" i="8" s="1"/>
  <c r="H7" i="8"/>
  <c r="H367" i="8" s="1"/>
  <c r="G7" i="8"/>
  <c r="G367" i="8" s="1"/>
  <c r="F7" i="8"/>
  <c r="F367" i="8" s="1"/>
  <c r="E7" i="8"/>
  <c r="E367" i="8" s="1"/>
  <c r="D7" i="8"/>
  <c r="D367" i="8" s="1"/>
  <c r="H369" i="9" l="1"/>
  <c r="M369" i="9"/>
  <c r="N369" i="9"/>
  <c r="H367" i="9"/>
  <c r="M367" i="9"/>
  <c r="H369" i="11"/>
  <c r="I369" i="11"/>
  <c r="L367" i="11"/>
  <c r="M367" i="11"/>
  <c r="E367" i="11"/>
  <c r="D367" i="11"/>
  <c r="D10" i="8"/>
  <c r="D8" i="10"/>
  <c r="K8" i="10"/>
  <c r="H367" i="11"/>
  <c r="H8" i="9"/>
  <c r="L367" i="9"/>
  <c r="I367" i="10"/>
  <c r="F367" i="9"/>
  <c r="N367" i="9"/>
  <c r="J367" i="10"/>
  <c r="K367" i="11"/>
  <c r="K8" i="9"/>
  <c r="J8" i="11"/>
  <c r="J8" i="10"/>
  <c r="G367" i="9"/>
  <c r="O367" i="9"/>
  <c r="P301" i="9"/>
  <c r="K367" i="10"/>
  <c r="G369" i="10"/>
  <c r="O369" i="10"/>
  <c r="K367" i="9"/>
  <c r="I367" i="9"/>
  <c r="P230" i="10"/>
  <c r="J367" i="9"/>
  <c r="L302" i="9"/>
  <c r="D367" i="10"/>
  <c r="L367" i="10"/>
  <c r="H369" i="10"/>
  <c r="D367" i="9"/>
  <c r="M302" i="9"/>
  <c r="I369" i="9"/>
  <c r="E367" i="10"/>
  <c r="M367" i="10"/>
  <c r="I369" i="10"/>
  <c r="E367" i="9"/>
  <c r="J369" i="9"/>
  <c r="J369" i="10"/>
  <c r="D302" i="9"/>
  <c r="O302" i="9"/>
  <c r="K369" i="9"/>
  <c r="K369" i="10"/>
  <c r="J367" i="11"/>
  <c r="P231" i="9"/>
  <c r="K232" i="9" s="1"/>
  <c r="L369" i="9"/>
  <c r="H367" i="10"/>
  <c r="L369" i="10"/>
  <c r="P9" i="11"/>
  <c r="L10" i="11" s="1"/>
  <c r="F367" i="11"/>
  <c r="N367" i="11"/>
  <c r="E369" i="11"/>
  <c r="M369" i="11"/>
  <c r="P230" i="11"/>
  <c r="P232" i="11"/>
  <c r="F369" i="11"/>
  <c r="N369" i="11"/>
  <c r="I367" i="11"/>
  <c r="P301" i="11"/>
  <c r="J302" i="11" s="1"/>
  <c r="P301" i="10"/>
  <c r="L302" i="10" s="1"/>
  <c r="F367" i="10"/>
  <c r="N367" i="10"/>
  <c r="G367" i="10"/>
  <c r="O367" i="10"/>
  <c r="P7" i="11"/>
  <c r="F8" i="11" s="1"/>
  <c r="P303" i="10"/>
  <c r="J304" i="10" s="1"/>
  <c r="M304" i="9"/>
  <c r="G304" i="9"/>
  <c r="O304" i="9"/>
  <c r="D369" i="9"/>
  <c r="D369" i="10"/>
  <c r="P303" i="9"/>
  <c r="L304" i="9" s="1"/>
  <c r="E369" i="9"/>
  <c r="I304" i="9"/>
  <c r="F369" i="9"/>
  <c r="G369" i="9"/>
  <c r="O369" i="9"/>
  <c r="J41" i="11"/>
  <c r="K41" i="11"/>
  <c r="H41" i="11"/>
  <c r="I41" i="11"/>
  <c r="J369" i="11"/>
  <c r="K369" i="11"/>
  <c r="E41" i="11"/>
  <c r="F41" i="11"/>
  <c r="N41" i="11"/>
  <c r="G41" i="11"/>
  <c r="O41" i="11"/>
  <c r="M41" i="11"/>
  <c r="F304" i="10"/>
  <c r="N304" i="10"/>
  <c r="P303" i="11"/>
  <c r="L304" i="11" s="1"/>
  <c r="D302" i="10"/>
  <c r="P232" i="10"/>
  <c r="P229" i="10"/>
  <c r="P229" i="11"/>
  <c r="P231" i="10"/>
  <c r="H232" i="9"/>
  <c r="P229" i="9"/>
  <c r="L230" i="9" s="1"/>
  <c r="P231" i="11"/>
  <c r="P10" i="10"/>
  <c r="P10" i="9"/>
  <c r="P7" i="9"/>
  <c r="L8" i="9" s="1"/>
  <c r="P9" i="10"/>
  <c r="P9" i="9"/>
  <c r="P7" i="10"/>
  <c r="E8" i="10" s="1"/>
  <c r="P37" i="11"/>
  <c r="D41" i="11"/>
  <c r="L41" i="11"/>
  <c r="P39" i="11"/>
  <c r="P7" i="8"/>
  <c r="L8" i="8" s="1"/>
  <c r="P9" i="8"/>
  <c r="J10" i="8" s="1"/>
  <c r="J232" i="9" l="1"/>
  <c r="I230" i="9"/>
  <c r="P232" i="9"/>
  <c r="M230" i="9"/>
  <c r="E230" i="9"/>
  <c r="F230" i="9"/>
  <c r="I302" i="11"/>
  <c r="F302" i="11"/>
  <c r="N302" i="11"/>
  <c r="O302" i="11"/>
  <c r="H302" i="11"/>
  <c r="E302" i="11"/>
  <c r="M302" i="11"/>
  <c r="G302" i="11"/>
  <c r="L302" i="11"/>
  <c r="M304" i="10"/>
  <c r="G8" i="11"/>
  <c r="O8" i="11"/>
  <c r="L8" i="11"/>
  <c r="H10" i="8"/>
  <c r="I10" i="8"/>
  <c r="N10" i="8"/>
  <c r="E10" i="8"/>
  <c r="D8" i="11"/>
  <c r="J8" i="9"/>
  <c r="M8" i="11"/>
  <c r="M8" i="9"/>
  <c r="N8" i="10"/>
  <c r="F8" i="10"/>
  <c r="H8" i="10"/>
  <c r="H8" i="11"/>
  <c r="D8" i="9"/>
  <c r="E8" i="11"/>
  <c r="E8" i="9"/>
  <c r="I8" i="10"/>
  <c r="M8" i="10"/>
  <c r="I8" i="9"/>
  <c r="N8" i="11"/>
  <c r="N8" i="9"/>
  <c r="K8" i="11"/>
  <c r="O8" i="9"/>
  <c r="F8" i="9"/>
  <c r="O8" i="10"/>
  <c r="I8" i="11"/>
  <c r="P367" i="9"/>
  <c r="O368" i="9" s="1"/>
  <c r="G8" i="10"/>
  <c r="G8" i="9"/>
  <c r="L8" i="10"/>
  <c r="P367" i="11"/>
  <c r="I368" i="11" s="1"/>
  <c r="M10" i="11"/>
  <c r="P10" i="11" s="1"/>
  <c r="P369" i="10"/>
  <c r="K370" i="10" s="1"/>
  <c r="K304" i="10"/>
  <c r="L304" i="10"/>
  <c r="G304" i="10"/>
  <c r="O304" i="10"/>
  <c r="H304" i="10"/>
  <c r="I304" i="10"/>
  <c r="E304" i="10"/>
  <c r="D304" i="10"/>
  <c r="F10" i="8"/>
  <c r="P302" i="9"/>
  <c r="P369" i="9"/>
  <c r="J370" i="9" s="1"/>
  <c r="P367" i="10"/>
  <c r="G368" i="10" s="1"/>
  <c r="D302" i="11"/>
  <c r="K302" i="11"/>
  <c r="J40" i="11"/>
  <c r="D38" i="11"/>
  <c r="H302" i="10"/>
  <c r="O302" i="10"/>
  <c r="G302" i="10"/>
  <c r="K302" i="10"/>
  <c r="I302" i="10"/>
  <c r="M302" i="10"/>
  <c r="N302" i="10"/>
  <c r="J302" i="10"/>
  <c r="E302" i="10"/>
  <c r="F302" i="10"/>
  <c r="G10" i="8"/>
  <c r="M10" i="8"/>
  <c r="K10" i="8"/>
  <c r="O10" i="8"/>
  <c r="L10" i="8"/>
  <c r="K8" i="8"/>
  <c r="O8" i="8"/>
  <c r="E8" i="8"/>
  <c r="H8" i="8"/>
  <c r="M8" i="8"/>
  <c r="J8" i="8"/>
  <c r="F8" i="8"/>
  <c r="D8" i="8"/>
  <c r="G8" i="8"/>
  <c r="N8" i="8"/>
  <c r="I8" i="8"/>
  <c r="L370" i="10"/>
  <c r="F370" i="10"/>
  <c r="K304" i="11"/>
  <c r="J304" i="9"/>
  <c r="K304" i="9"/>
  <c r="F304" i="9"/>
  <c r="D304" i="9"/>
  <c r="H304" i="9"/>
  <c r="N304" i="9"/>
  <c r="E304" i="9"/>
  <c r="D370" i="9"/>
  <c r="P369" i="11"/>
  <c r="K40" i="11"/>
  <c r="N370" i="9"/>
  <c r="F38" i="11"/>
  <c r="M38" i="11"/>
  <c r="E38" i="11"/>
  <c r="F370" i="9"/>
  <c r="E370" i="10"/>
  <c r="I370" i="10"/>
  <c r="O370" i="10"/>
  <c r="G370" i="10"/>
  <c r="M370" i="10"/>
  <c r="J370" i="10"/>
  <c r="H370" i="10"/>
  <c r="D370" i="10"/>
  <c r="H370" i="9"/>
  <c r="E370" i="9"/>
  <c r="I370" i="9"/>
  <c r="O370" i="9"/>
  <c r="G370" i="9"/>
  <c r="I304" i="11"/>
  <c r="D304" i="11"/>
  <c r="J304" i="11"/>
  <c r="H304" i="11"/>
  <c r="O304" i="11"/>
  <c r="N304" i="11"/>
  <c r="F304" i="11"/>
  <c r="M304" i="11"/>
  <c r="E304" i="11"/>
  <c r="G304" i="11"/>
  <c r="O230" i="9"/>
  <c r="N230" i="9"/>
  <c r="K230" i="9"/>
  <c r="J230" i="9"/>
  <c r="O40" i="11"/>
  <c r="G40" i="11"/>
  <c r="N40" i="11"/>
  <c r="F40" i="11"/>
  <c r="M40" i="11"/>
  <c r="E40" i="11"/>
  <c r="I40" i="11"/>
  <c r="H40" i="11"/>
  <c r="L40" i="11"/>
  <c r="P41" i="11"/>
  <c r="D40" i="11"/>
  <c r="I38" i="11"/>
  <c r="H38" i="11"/>
  <c r="O38" i="11"/>
  <c r="G38" i="11"/>
  <c r="K38" i="11"/>
  <c r="J38" i="11"/>
  <c r="N38" i="11"/>
  <c r="L38" i="11"/>
  <c r="M370" i="9" l="1"/>
  <c r="L370" i="9"/>
  <c r="K370" i="9"/>
  <c r="L368" i="9"/>
  <c r="E368" i="9"/>
  <c r="L368" i="11"/>
  <c r="D368" i="11"/>
  <c r="N368" i="11"/>
  <c r="E368" i="11"/>
  <c r="G368" i="11"/>
  <c r="P304" i="10"/>
  <c r="N370" i="10"/>
  <c r="P8" i="10"/>
  <c r="H368" i="10"/>
  <c r="I368" i="10"/>
  <c r="D368" i="10"/>
  <c r="K368" i="10"/>
  <c r="J368" i="10"/>
  <c r="P8" i="11"/>
  <c r="D368" i="9"/>
  <c r="I368" i="9"/>
  <c r="J368" i="11"/>
  <c r="O368" i="11"/>
  <c r="F368" i="11"/>
  <c r="K368" i="9"/>
  <c r="H368" i="11"/>
  <c r="M368" i="11"/>
  <c r="P8" i="8"/>
  <c r="P8" i="9"/>
  <c r="H368" i="9"/>
  <c r="J368" i="9"/>
  <c r="F368" i="9"/>
  <c r="M368" i="9"/>
  <c r="G368" i="9"/>
  <c r="N368" i="9"/>
  <c r="K368" i="11"/>
  <c r="P302" i="11"/>
  <c r="O368" i="10"/>
  <c r="N368" i="10"/>
  <c r="E368" i="10"/>
  <c r="L368" i="10"/>
  <c r="M368" i="10"/>
  <c r="F368" i="10"/>
  <c r="P302" i="10"/>
  <c r="P10" i="8"/>
  <c r="D42" i="11"/>
  <c r="N370" i="11"/>
  <c r="J370" i="11"/>
  <c r="F370" i="11"/>
  <c r="O370" i="11"/>
  <c r="P304" i="9"/>
  <c r="D370" i="11"/>
  <c r="I370" i="11"/>
  <c r="K370" i="11"/>
  <c r="E370" i="11"/>
  <c r="M370" i="11"/>
  <c r="L370" i="11"/>
  <c r="H370" i="11"/>
  <c r="G370" i="11"/>
  <c r="P38" i="11"/>
  <c r="P370" i="9"/>
  <c r="P370" i="10"/>
  <c r="P304" i="11"/>
  <c r="P230" i="9"/>
  <c r="P40" i="11"/>
  <c r="I42" i="11"/>
  <c r="G42" i="11"/>
  <c r="H42" i="11"/>
  <c r="O42" i="11"/>
  <c r="N42" i="11"/>
  <c r="J42" i="11"/>
  <c r="K42" i="11"/>
  <c r="E42" i="11"/>
  <c r="F42" i="11"/>
  <c r="M42" i="11"/>
  <c r="L42" i="11"/>
  <c r="P368" i="9" l="1"/>
  <c r="P368" i="11"/>
  <c r="P368" i="10"/>
  <c r="P370" i="11"/>
  <c r="P42" i="11"/>
  <c r="O293" i="2"/>
  <c r="N293" i="2"/>
  <c r="M293" i="2"/>
  <c r="L293" i="2"/>
  <c r="K293" i="2"/>
  <c r="J293" i="2"/>
  <c r="I293" i="2"/>
  <c r="H293" i="2"/>
  <c r="G293" i="2"/>
  <c r="F293" i="2"/>
  <c r="E293" i="2"/>
  <c r="D293" i="2"/>
  <c r="N292" i="2"/>
  <c r="M292" i="2"/>
  <c r="E292" i="2"/>
  <c r="P291" i="2"/>
  <c r="J292" i="2" s="1"/>
  <c r="P289" i="2"/>
  <c r="H290" i="2" s="1"/>
  <c r="O287" i="2"/>
  <c r="N287" i="2"/>
  <c r="M287" i="2"/>
  <c r="L287" i="2"/>
  <c r="K287" i="2"/>
  <c r="J287" i="2"/>
  <c r="I287" i="2"/>
  <c r="H287" i="2"/>
  <c r="G287" i="2"/>
  <c r="F287" i="2"/>
  <c r="E287" i="2"/>
  <c r="D287" i="2"/>
  <c r="P287" i="2" s="1"/>
  <c r="P285" i="2"/>
  <c r="H286" i="2" s="1"/>
  <c r="P283" i="2"/>
  <c r="N284" i="2" s="1"/>
  <c r="O281" i="2"/>
  <c r="N281" i="2"/>
  <c r="M281" i="2"/>
  <c r="L281" i="2"/>
  <c r="K281" i="2"/>
  <c r="J281" i="2"/>
  <c r="I281" i="2"/>
  <c r="H281" i="2"/>
  <c r="G281" i="2"/>
  <c r="F281" i="2"/>
  <c r="E281" i="2"/>
  <c r="D281" i="2"/>
  <c r="P279" i="2"/>
  <c r="N280" i="2" s="1"/>
  <c r="O278" i="2"/>
  <c r="P277" i="2"/>
  <c r="L278" i="2" s="1"/>
  <c r="O275" i="2"/>
  <c r="N275" i="2"/>
  <c r="M275" i="2"/>
  <c r="L275" i="2"/>
  <c r="K275" i="2"/>
  <c r="J275" i="2"/>
  <c r="I275" i="2"/>
  <c r="H275" i="2"/>
  <c r="G275" i="2"/>
  <c r="F275" i="2"/>
  <c r="E275" i="2"/>
  <c r="D275" i="2"/>
  <c r="M274" i="2"/>
  <c r="I274" i="2"/>
  <c r="H274" i="2"/>
  <c r="G274" i="2"/>
  <c r="E274" i="2"/>
  <c r="P273" i="2"/>
  <c r="L274" i="2" s="1"/>
  <c r="P271" i="2"/>
  <c r="J272" i="2" s="1"/>
  <c r="O269" i="2"/>
  <c r="N269" i="2"/>
  <c r="M269" i="2"/>
  <c r="L269" i="2"/>
  <c r="K269" i="2"/>
  <c r="J269" i="2"/>
  <c r="I269" i="2"/>
  <c r="H269" i="2"/>
  <c r="G269" i="2"/>
  <c r="F269" i="2"/>
  <c r="E269" i="2"/>
  <c r="D269" i="2"/>
  <c r="P267" i="2"/>
  <c r="J268" i="2" s="1"/>
  <c r="D266" i="2"/>
  <c r="P265" i="2"/>
  <c r="H266" i="2" s="1"/>
  <c r="O263" i="2"/>
  <c r="N263" i="2"/>
  <c r="M263" i="2"/>
  <c r="L263" i="2"/>
  <c r="K263" i="2"/>
  <c r="J263" i="2"/>
  <c r="I263" i="2"/>
  <c r="H263" i="2"/>
  <c r="G263" i="2"/>
  <c r="F263" i="2"/>
  <c r="E263" i="2"/>
  <c r="D263" i="2"/>
  <c r="P261" i="2"/>
  <c r="H262" i="2" s="1"/>
  <c r="O260" i="2"/>
  <c r="J260" i="2"/>
  <c r="P259" i="2"/>
  <c r="N260" i="2" s="1"/>
  <c r="O257" i="2"/>
  <c r="N257" i="2"/>
  <c r="M257" i="2"/>
  <c r="L257" i="2"/>
  <c r="K257" i="2"/>
  <c r="J257" i="2"/>
  <c r="I257" i="2"/>
  <c r="H257" i="2"/>
  <c r="G257" i="2"/>
  <c r="F257" i="2"/>
  <c r="E257" i="2"/>
  <c r="D257" i="2"/>
  <c r="O256" i="2"/>
  <c r="P255" i="2"/>
  <c r="N256" i="2" s="1"/>
  <c r="O254" i="2"/>
  <c r="M254" i="2"/>
  <c r="I254" i="2"/>
  <c r="H254" i="2"/>
  <c r="P253" i="2"/>
  <c r="L254" i="2" s="1"/>
  <c r="O251" i="2"/>
  <c r="N251" i="2"/>
  <c r="M251" i="2"/>
  <c r="L251" i="2"/>
  <c r="K251" i="2"/>
  <c r="J251" i="2"/>
  <c r="I251" i="2"/>
  <c r="H251" i="2"/>
  <c r="G251" i="2"/>
  <c r="F251" i="2"/>
  <c r="E251" i="2"/>
  <c r="D251" i="2"/>
  <c r="O250" i="2"/>
  <c r="P249" i="2"/>
  <c r="L250" i="2" s="1"/>
  <c r="N248" i="2"/>
  <c r="M248" i="2"/>
  <c r="F248" i="2"/>
  <c r="P247" i="2"/>
  <c r="J248" i="2" s="1"/>
  <c r="O245" i="2"/>
  <c r="N245" i="2"/>
  <c r="M245" i="2"/>
  <c r="L245" i="2"/>
  <c r="K245" i="2"/>
  <c r="J245" i="2"/>
  <c r="I245" i="2"/>
  <c r="H245" i="2"/>
  <c r="G245" i="2"/>
  <c r="F245" i="2"/>
  <c r="E245" i="2"/>
  <c r="D245" i="2"/>
  <c r="N244" i="2"/>
  <c r="M244" i="2"/>
  <c r="P243" i="2"/>
  <c r="J244" i="2" s="1"/>
  <c r="P241" i="2"/>
  <c r="H242" i="2" s="1"/>
  <c r="N239" i="2"/>
  <c r="I239" i="2"/>
  <c r="H239" i="2"/>
  <c r="H233" i="2" s="1"/>
  <c r="H234" i="2" s="1"/>
  <c r="F239" i="2"/>
  <c r="F233" i="2" s="1"/>
  <c r="F234" i="2" s="1"/>
  <c r="P237" i="2"/>
  <c r="O239" i="2"/>
  <c r="M239" i="2"/>
  <c r="L239" i="2"/>
  <c r="K239" i="2"/>
  <c r="G239" i="2"/>
  <c r="E239" i="2"/>
  <c r="E233" i="2" s="1"/>
  <c r="E234" i="2" s="1"/>
  <c r="P123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P218" i="2" s="1"/>
  <c r="O214" i="2"/>
  <c r="N214" i="2"/>
  <c r="M214" i="2"/>
  <c r="L214" i="2"/>
  <c r="K214" i="2"/>
  <c r="J214" i="2"/>
  <c r="I214" i="2"/>
  <c r="H214" i="2"/>
  <c r="G214" i="2"/>
  <c r="F214" i="2"/>
  <c r="E214" i="2"/>
  <c r="D214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L236" i="4"/>
  <c r="M236" i="4"/>
  <c r="N236" i="4"/>
  <c r="O236" i="4"/>
  <c r="P257" i="2" l="1"/>
  <c r="G233" i="2"/>
  <c r="G234" i="2" s="1"/>
  <c r="I233" i="2"/>
  <c r="I234" i="2" s="1"/>
  <c r="E268" i="2"/>
  <c r="P269" i="2"/>
  <c r="P275" i="2"/>
  <c r="G280" i="2"/>
  <c r="K233" i="2"/>
  <c r="K234" i="2" s="1"/>
  <c r="N233" i="2"/>
  <c r="N234" i="2" s="1"/>
  <c r="P263" i="2"/>
  <c r="F268" i="2"/>
  <c r="E272" i="2"/>
  <c r="E278" i="2"/>
  <c r="I280" i="2"/>
  <c r="G284" i="2"/>
  <c r="L233" i="2"/>
  <c r="L234" i="2" s="1"/>
  <c r="E250" i="2"/>
  <c r="M268" i="2"/>
  <c r="F272" i="2"/>
  <c r="G278" i="2"/>
  <c r="J280" i="2"/>
  <c r="I284" i="2"/>
  <c r="M233" i="2"/>
  <c r="M234" i="2" s="1"/>
  <c r="G250" i="2"/>
  <c r="P251" i="2"/>
  <c r="G256" i="2"/>
  <c r="N268" i="2"/>
  <c r="M272" i="2"/>
  <c r="O274" i="2"/>
  <c r="H278" i="2"/>
  <c r="O280" i="2"/>
  <c r="J284" i="2"/>
  <c r="O233" i="2"/>
  <c r="O234" i="2" s="1"/>
  <c r="E244" i="2"/>
  <c r="P245" i="2"/>
  <c r="N246" i="2" s="1"/>
  <c r="H250" i="2"/>
  <c r="E254" i="2"/>
  <c r="I256" i="2"/>
  <c r="G260" i="2"/>
  <c r="N272" i="2"/>
  <c r="I278" i="2"/>
  <c r="P281" i="2"/>
  <c r="L282" i="2" s="1"/>
  <c r="O284" i="2"/>
  <c r="P293" i="2"/>
  <c r="F244" i="2"/>
  <c r="E248" i="2"/>
  <c r="M250" i="2"/>
  <c r="G254" i="2"/>
  <c r="J256" i="2"/>
  <c r="I260" i="2"/>
  <c r="M278" i="2"/>
  <c r="F292" i="2"/>
  <c r="H246" i="2"/>
  <c r="O246" i="2"/>
  <c r="G246" i="2"/>
  <c r="D246" i="2"/>
  <c r="F246" i="2"/>
  <c r="M246" i="2"/>
  <c r="E246" i="2"/>
  <c r="L246" i="2"/>
  <c r="K246" i="2"/>
  <c r="J246" i="2"/>
  <c r="I246" i="2"/>
  <c r="D282" i="2"/>
  <c r="K282" i="2"/>
  <c r="J282" i="2"/>
  <c r="I282" i="2"/>
  <c r="H282" i="2"/>
  <c r="O282" i="2"/>
  <c r="G282" i="2"/>
  <c r="N282" i="2"/>
  <c r="F282" i="2"/>
  <c r="M282" i="2"/>
  <c r="E282" i="2"/>
  <c r="H294" i="2"/>
  <c r="O294" i="2"/>
  <c r="G294" i="2"/>
  <c r="N294" i="2"/>
  <c r="F294" i="2"/>
  <c r="M294" i="2"/>
  <c r="E294" i="2"/>
  <c r="L294" i="2"/>
  <c r="D294" i="2"/>
  <c r="K294" i="2"/>
  <c r="J294" i="2"/>
  <c r="I294" i="2"/>
  <c r="N288" i="2"/>
  <c r="F288" i="2"/>
  <c r="M288" i="2"/>
  <c r="E288" i="2"/>
  <c r="L288" i="2"/>
  <c r="D288" i="2"/>
  <c r="K288" i="2"/>
  <c r="J288" i="2"/>
  <c r="I288" i="2"/>
  <c r="H288" i="2"/>
  <c r="O288" i="2"/>
  <c r="G288" i="2"/>
  <c r="J252" i="2"/>
  <c r="I252" i="2"/>
  <c r="E252" i="2"/>
  <c r="H252" i="2"/>
  <c r="G252" i="2"/>
  <c r="F252" i="2"/>
  <c r="O252" i="2"/>
  <c r="N252" i="2"/>
  <c r="L252" i="2"/>
  <c r="D252" i="2"/>
  <c r="K252" i="2"/>
  <c r="M252" i="2"/>
  <c r="L258" i="2"/>
  <c r="D258" i="2"/>
  <c r="K258" i="2"/>
  <c r="J258" i="2"/>
  <c r="I258" i="2"/>
  <c r="H258" i="2"/>
  <c r="O258" i="2"/>
  <c r="G258" i="2"/>
  <c r="N258" i="2"/>
  <c r="F258" i="2"/>
  <c r="M258" i="2"/>
  <c r="E258" i="2"/>
  <c r="H270" i="2"/>
  <c r="O270" i="2"/>
  <c r="G270" i="2"/>
  <c r="N270" i="2"/>
  <c r="F270" i="2"/>
  <c r="M270" i="2"/>
  <c r="E270" i="2"/>
  <c r="L270" i="2"/>
  <c r="D270" i="2"/>
  <c r="K270" i="2"/>
  <c r="J270" i="2"/>
  <c r="I270" i="2"/>
  <c r="J276" i="2"/>
  <c r="I276" i="2"/>
  <c r="H276" i="2"/>
  <c r="G276" i="2"/>
  <c r="O276" i="2"/>
  <c r="N276" i="2"/>
  <c r="F276" i="2"/>
  <c r="M276" i="2"/>
  <c r="E276" i="2"/>
  <c r="L276" i="2"/>
  <c r="D276" i="2"/>
  <c r="K276" i="2"/>
  <c r="N264" i="2"/>
  <c r="F264" i="2"/>
  <c r="M264" i="2"/>
  <c r="E264" i="2"/>
  <c r="L264" i="2"/>
  <c r="D264" i="2"/>
  <c r="K264" i="2"/>
  <c r="J264" i="2"/>
  <c r="I264" i="2"/>
  <c r="H264" i="2"/>
  <c r="O264" i="2"/>
  <c r="G264" i="2"/>
  <c r="D242" i="2"/>
  <c r="I242" i="2"/>
  <c r="K244" i="2"/>
  <c r="K248" i="2"/>
  <c r="I262" i="2"/>
  <c r="I266" i="2"/>
  <c r="K268" i="2"/>
  <c r="K272" i="2"/>
  <c r="I286" i="2"/>
  <c r="I290" i="2"/>
  <c r="K292" i="2"/>
  <c r="J242" i="2"/>
  <c r="D244" i="2"/>
  <c r="L244" i="2"/>
  <c r="D248" i="2"/>
  <c r="L248" i="2"/>
  <c r="F250" i="2"/>
  <c r="N250" i="2"/>
  <c r="F254" i="2"/>
  <c r="N254" i="2"/>
  <c r="H256" i="2"/>
  <c r="H260" i="2"/>
  <c r="J262" i="2"/>
  <c r="J266" i="2"/>
  <c r="D268" i="2"/>
  <c r="L268" i="2"/>
  <c r="D272" i="2"/>
  <c r="L272" i="2"/>
  <c r="F274" i="2"/>
  <c r="N274" i="2"/>
  <c r="F278" i="2"/>
  <c r="N278" i="2"/>
  <c r="H280" i="2"/>
  <c r="H284" i="2"/>
  <c r="J286" i="2"/>
  <c r="J290" i="2"/>
  <c r="D292" i="2"/>
  <c r="L292" i="2"/>
  <c r="K262" i="2"/>
  <c r="K266" i="2"/>
  <c r="K286" i="2"/>
  <c r="K290" i="2"/>
  <c r="D262" i="2"/>
  <c r="L266" i="2"/>
  <c r="D286" i="2"/>
  <c r="L286" i="2"/>
  <c r="D290" i="2"/>
  <c r="L290" i="2"/>
  <c r="L262" i="2"/>
  <c r="E242" i="2"/>
  <c r="M242" i="2"/>
  <c r="O244" i="2"/>
  <c r="G248" i="2"/>
  <c r="K260" i="2"/>
  <c r="M262" i="2"/>
  <c r="E266" i="2"/>
  <c r="M286" i="2"/>
  <c r="G244" i="2"/>
  <c r="O248" i="2"/>
  <c r="I250" i="2"/>
  <c r="K256" i="2"/>
  <c r="E262" i="2"/>
  <c r="M266" i="2"/>
  <c r="G268" i="2"/>
  <c r="O268" i="2"/>
  <c r="G272" i="2"/>
  <c r="O272" i="2"/>
  <c r="K280" i="2"/>
  <c r="K284" i="2"/>
  <c r="E286" i="2"/>
  <c r="E290" i="2"/>
  <c r="M290" i="2"/>
  <c r="G292" i="2"/>
  <c r="O292" i="2"/>
  <c r="F242" i="2"/>
  <c r="N242" i="2"/>
  <c r="H244" i="2"/>
  <c r="H248" i="2"/>
  <c r="J250" i="2"/>
  <c r="J254" i="2"/>
  <c r="D256" i="2"/>
  <c r="L256" i="2"/>
  <c r="D260" i="2"/>
  <c r="L260" i="2"/>
  <c r="F262" i="2"/>
  <c r="N262" i="2"/>
  <c r="F266" i="2"/>
  <c r="N266" i="2"/>
  <c r="H268" i="2"/>
  <c r="H272" i="2"/>
  <c r="J274" i="2"/>
  <c r="J278" i="2"/>
  <c r="D280" i="2"/>
  <c r="L280" i="2"/>
  <c r="D284" i="2"/>
  <c r="L284" i="2"/>
  <c r="F286" i="2"/>
  <c r="N286" i="2"/>
  <c r="F290" i="2"/>
  <c r="N290" i="2"/>
  <c r="H292" i="2"/>
  <c r="G242" i="2"/>
  <c r="I244" i="2"/>
  <c r="I248" i="2"/>
  <c r="K250" i="2"/>
  <c r="K254" i="2"/>
  <c r="E256" i="2"/>
  <c r="M256" i="2"/>
  <c r="E260" i="2"/>
  <c r="M260" i="2"/>
  <c r="G262" i="2"/>
  <c r="O262" i="2"/>
  <c r="G266" i="2"/>
  <c r="O266" i="2"/>
  <c r="I268" i="2"/>
  <c r="I272" i="2"/>
  <c r="K274" i="2"/>
  <c r="K278" i="2"/>
  <c r="E280" i="2"/>
  <c r="M280" i="2"/>
  <c r="E284" i="2"/>
  <c r="M284" i="2"/>
  <c r="G286" i="2"/>
  <c r="O286" i="2"/>
  <c r="G290" i="2"/>
  <c r="O290" i="2"/>
  <c r="I292" i="2"/>
  <c r="K242" i="2"/>
  <c r="L242" i="2"/>
  <c r="O242" i="2"/>
  <c r="D250" i="2"/>
  <c r="D254" i="2"/>
  <c r="F256" i="2"/>
  <c r="F260" i="2"/>
  <c r="D274" i="2"/>
  <c r="D278" i="2"/>
  <c r="P278" i="2" s="1"/>
  <c r="F280" i="2"/>
  <c r="F284" i="2"/>
  <c r="P214" i="2"/>
  <c r="P212" i="2"/>
  <c r="P220" i="2"/>
  <c r="J238" i="2"/>
  <c r="I238" i="2"/>
  <c r="H238" i="2"/>
  <c r="O238" i="2"/>
  <c r="G238" i="2"/>
  <c r="L238" i="2"/>
  <c r="D238" i="2"/>
  <c r="N238" i="2"/>
  <c r="K238" i="2"/>
  <c r="E238" i="2"/>
  <c r="M238" i="2"/>
  <c r="F238" i="2"/>
  <c r="J239" i="2"/>
  <c r="J233" i="2" s="1"/>
  <c r="J234" i="2" s="1"/>
  <c r="D239" i="2"/>
  <c r="D233" i="2" s="1"/>
  <c r="P235" i="2"/>
  <c r="I124" i="2"/>
  <c r="O124" i="2"/>
  <c r="H124" i="2"/>
  <c r="J124" i="2"/>
  <c r="M124" i="2"/>
  <c r="G124" i="2"/>
  <c r="F124" i="2"/>
  <c r="N124" i="2"/>
  <c r="K124" i="2"/>
  <c r="D124" i="2"/>
  <c r="L124" i="2"/>
  <c r="E124" i="2"/>
  <c r="P327" i="2"/>
  <c r="P325" i="2"/>
  <c r="F326" i="2" s="1"/>
  <c r="P266" i="2" l="1"/>
  <c r="P233" i="2"/>
  <c r="D234" i="2"/>
  <c r="P234" i="2" s="1"/>
  <c r="P260" i="2"/>
  <c r="P256" i="2"/>
  <c r="P250" i="2"/>
  <c r="P262" i="2"/>
  <c r="P272" i="2"/>
  <c r="P276" i="2"/>
  <c r="P264" i="2"/>
  <c r="P258" i="2"/>
  <c r="P268" i="2"/>
  <c r="P242" i="2"/>
  <c r="P290" i="2"/>
  <c r="P288" i="2"/>
  <c r="P282" i="2"/>
  <c r="P274" i="2"/>
  <c r="P284" i="2"/>
  <c r="P246" i="2"/>
  <c r="P252" i="2"/>
  <c r="P280" i="2"/>
  <c r="P286" i="2"/>
  <c r="P292" i="2"/>
  <c r="P244" i="2"/>
  <c r="P270" i="2"/>
  <c r="P248" i="2"/>
  <c r="P254" i="2"/>
  <c r="P294" i="2"/>
  <c r="P239" i="2"/>
  <c r="E240" i="2" s="1"/>
  <c r="P238" i="2"/>
  <c r="L236" i="2"/>
  <c r="D236" i="2"/>
  <c r="K236" i="2"/>
  <c r="J236" i="2"/>
  <c r="I236" i="2"/>
  <c r="N236" i="2"/>
  <c r="F236" i="2"/>
  <c r="O236" i="2"/>
  <c r="M236" i="2"/>
  <c r="H236" i="2"/>
  <c r="G236" i="2"/>
  <c r="E236" i="2"/>
  <c r="P124" i="2"/>
  <c r="K179" i="2"/>
  <c r="O179" i="2"/>
  <c r="N179" i="2"/>
  <c r="M179" i="2"/>
  <c r="J179" i="2"/>
  <c r="I179" i="2"/>
  <c r="H179" i="2"/>
  <c r="F179" i="2"/>
  <c r="L179" i="2"/>
  <c r="G179" i="2"/>
  <c r="E179" i="2"/>
  <c r="I173" i="2"/>
  <c r="O173" i="2"/>
  <c r="N173" i="2"/>
  <c r="M173" i="2"/>
  <c r="H173" i="2"/>
  <c r="G173" i="2"/>
  <c r="F173" i="2"/>
  <c r="E173" i="2"/>
  <c r="I167" i="2"/>
  <c r="F167" i="2"/>
  <c r="O167" i="2"/>
  <c r="N167" i="2"/>
  <c r="M167" i="2"/>
  <c r="L167" i="2"/>
  <c r="K167" i="2"/>
  <c r="J167" i="2"/>
  <c r="H167" i="2"/>
  <c r="G167" i="2"/>
  <c r="E167" i="2"/>
  <c r="D167" i="2"/>
  <c r="L161" i="2"/>
  <c r="K161" i="2"/>
  <c r="O161" i="2"/>
  <c r="N161" i="2"/>
  <c r="M161" i="2"/>
  <c r="J161" i="2"/>
  <c r="I161" i="2"/>
  <c r="H161" i="2"/>
  <c r="G161" i="2"/>
  <c r="F161" i="2"/>
  <c r="E161" i="2"/>
  <c r="D161" i="2"/>
  <c r="I155" i="2"/>
  <c r="F155" i="2"/>
  <c r="O155" i="2"/>
  <c r="N155" i="2"/>
  <c r="M155" i="2"/>
  <c r="L155" i="2"/>
  <c r="K155" i="2"/>
  <c r="J155" i="2"/>
  <c r="H155" i="2"/>
  <c r="G155" i="2"/>
  <c r="E155" i="2"/>
  <c r="D155" i="2"/>
  <c r="K149" i="2"/>
  <c r="F149" i="2"/>
  <c r="O149" i="2"/>
  <c r="N149" i="2"/>
  <c r="M149" i="2"/>
  <c r="L149" i="2"/>
  <c r="J149" i="2"/>
  <c r="I149" i="2"/>
  <c r="H149" i="2"/>
  <c r="G149" i="2"/>
  <c r="E149" i="2"/>
  <c r="D149" i="2"/>
  <c r="N143" i="2"/>
  <c r="K143" i="2"/>
  <c r="J143" i="2"/>
  <c r="F143" i="2"/>
  <c r="I143" i="2"/>
  <c r="O143" i="2"/>
  <c r="M143" i="2"/>
  <c r="L143" i="2"/>
  <c r="H143" i="2"/>
  <c r="G143" i="2"/>
  <c r="E143" i="2"/>
  <c r="D143" i="2"/>
  <c r="O137" i="2"/>
  <c r="N137" i="2"/>
  <c r="I137" i="2"/>
  <c r="F137" i="2"/>
  <c r="D137" i="2"/>
  <c r="L137" i="2"/>
  <c r="H137" i="2"/>
  <c r="M137" i="2"/>
  <c r="K137" i="2"/>
  <c r="J137" i="2"/>
  <c r="G137" i="2"/>
  <c r="E137" i="2"/>
  <c r="O131" i="2"/>
  <c r="N131" i="2"/>
  <c r="M131" i="2"/>
  <c r="L131" i="2"/>
  <c r="K131" i="2"/>
  <c r="I131" i="2"/>
  <c r="H131" i="2"/>
  <c r="G131" i="2"/>
  <c r="F131" i="2"/>
  <c r="J131" i="2"/>
  <c r="E131" i="2"/>
  <c r="D131" i="2"/>
  <c r="F240" i="2" l="1"/>
  <c r="O240" i="2"/>
  <c r="I240" i="2"/>
  <c r="G240" i="2"/>
  <c r="K240" i="2"/>
  <c r="H240" i="2"/>
  <c r="M240" i="2"/>
  <c r="L240" i="2"/>
  <c r="N240" i="2"/>
  <c r="D240" i="2"/>
  <c r="J240" i="2"/>
  <c r="P236" i="2"/>
  <c r="J173" i="2"/>
  <c r="K173" i="2"/>
  <c r="D173" i="2"/>
  <c r="L173" i="2"/>
  <c r="P240" i="2" l="1"/>
  <c r="D197" i="2"/>
  <c r="D209" i="2"/>
  <c r="D221" i="2"/>
  <c r="L221" i="2"/>
  <c r="E185" i="2"/>
  <c r="E221" i="2"/>
  <c r="M185" i="2"/>
  <c r="K197" i="2"/>
  <c r="G197" i="2"/>
  <c r="J197" i="2"/>
  <c r="M203" i="2"/>
  <c r="H221" i="2"/>
  <c r="F221" i="2"/>
  <c r="O209" i="2"/>
  <c r="G209" i="2"/>
  <c r="J185" i="2"/>
  <c r="O197" i="2"/>
  <c r="O185" i="2"/>
  <c r="L209" i="2"/>
  <c r="M209" i="2"/>
  <c r="N185" i="2"/>
  <c r="M197" i="2"/>
  <c r="L197" i="2"/>
  <c r="H209" i="2"/>
  <c r="N197" i="2"/>
  <c r="K221" i="2"/>
  <c r="G221" i="2"/>
  <c r="N209" i="2"/>
  <c r="O221" i="2"/>
  <c r="I221" i="2"/>
  <c r="E209" i="2"/>
  <c r="K209" i="2"/>
  <c r="I185" i="2"/>
  <c r="J209" i="2"/>
  <c r="F209" i="2"/>
  <c r="F197" i="2"/>
  <c r="E197" i="2"/>
  <c r="N221" i="2"/>
  <c r="M221" i="2"/>
  <c r="I209" i="2"/>
  <c r="J221" i="2"/>
  <c r="H197" i="2"/>
  <c r="I197" i="2"/>
  <c r="D191" i="2" l="1"/>
  <c r="I227" i="2"/>
  <c r="L203" i="2"/>
  <c r="N227" i="2"/>
  <c r="E227" i="2"/>
  <c r="D227" i="2"/>
  <c r="I215" i="2"/>
  <c r="F203" i="2"/>
  <c r="N203" i="2"/>
  <c r="F227" i="2"/>
  <c r="M215" i="2"/>
  <c r="G203" i="2"/>
  <c r="D203" i="2"/>
  <c r="J191" i="2"/>
  <c r="K191" i="2"/>
  <c r="L185" i="2"/>
  <c r="K227" i="2"/>
  <c r="F215" i="2"/>
  <c r="E191" i="2"/>
  <c r="H203" i="2"/>
  <c r="H191" i="2"/>
  <c r="L227" i="2"/>
  <c r="N215" i="2"/>
  <c r="E203" i="2"/>
  <c r="K203" i="2"/>
  <c r="N191" i="2"/>
  <c r="K185" i="2"/>
  <c r="I191" i="2"/>
  <c r="H227" i="2"/>
  <c r="G227" i="2"/>
  <c r="H215" i="2"/>
  <c r="G215" i="2"/>
  <c r="O191" i="2"/>
  <c r="E215" i="2"/>
  <c r="L191" i="2"/>
  <c r="J227" i="2"/>
  <c r="M227" i="2"/>
  <c r="O227" i="2"/>
  <c r="O215" i="2"/>
  <c r="D215" i="2"/>
  <c r="I203" i="2"/>
  <c r="O203" i="2"/>
  <c r="M191" i="2"/>
  <c r="G191" i="2"/>
  <c r="G185" i="2"/>
  <c r="K215" i="2"/>
  <c r="J203" i="2"/>
  <c r="F191" i="2"/>
  <c r="F185" i="2"/>
  <c r="D185" i="2"/>
  <c r="H185" i="2" l="1"/>
  <c r="D179" i="2"/>
  <c r="J215" i="2"/>
  <c r="L215" i="2"/>
  <c r="O314" i="1" l="1"/>
  <c r="N314" i="1"/>
  <c r="M314" i="1"/>
  <c r="L314" i="1"/>
  <c r="K314" i="1"/>
  <c r="J314" i="1"/>
  <c r="I314" i="1"/>
  <c r="H314" i="1"/>
  <c r="G314" i="1"/>
  <c r="F314" i="1"/>
  <c r="E314" i="1"/>
  <c r="D314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D302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P298" i="1" s="1"/>
  <c r="O294" i="1"/>
  <c r="K294" i="1"/>
  <c r="I294" i="1"/>
  <c r="H294" i="1"/>
  <c r="G294" i="1"/>
  <c r="F294" i="1"/>
  <c r="E294" i="1"/>
  <c r="D294" i="1"/>
  <c r="O292" i="1"/>
  <c r="N292" i="1"/>
  <c r="M292" i="1"/>
  <c r="L292" i="1"/>
  <c r="K292" i="1"/>
  <c r="I292" i="1"/>
  <c r="H292" i="1"/>
  <c r="G292" i="1"/>
  <c r="F292" i="1"/>
  <c r="E292" i="1"/>
  <c r="D292" i="1"/>
  <c r="O290" i="1"/>
  <c r="K290" i="1"/>
  <c r="I290" i="1"/>
  <c r="H290" i="1"/>
  <c r="G290" i="1"/>
  <c r="F290" i="1"/>
  <c r="E290" i="1"/>
  <c r="D290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P284" i="1" s="1"/>
  <c r="O282" i="1"/>
  <c r="N282" i="1"/>
  <c r="M282" i="1"/>
  <c r="L282" i="1"/>
  <c r="K282" i="1"/>
  <c r="H282" i="1"/>
  <c r="G282" i="1"/>
  <c r="F282" i="1"/>
  <c r="E282" i="1"/>
  <c r="D282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O278" i="1"/>
  <c r="N278" i="1"/>
  <c r="M278" i="1"/>
  <c r="L278" i="1"/>
  <c r="K278" i="1"/>
  <c r="H278" i="1"/>
  <c r="G278" i="1"/>
  <c r="F278" i="1"/>
  <c r="E278" i="1"/>
  <c r="D278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P274" i="1" s="1"/>
  <c r="O272" i="1"/>
  <c r="N272" i="1"/>
  <c r="M272" i="1"/>
  <c r="L272" i="1"/>
  <c r="K272" i="1"/>
  <c r="J272" i="1"/>
  <c r="I272" i="1"/>
  <c r="H272" i="1"/>
  <c r="G272" i="1"/>
  <c r="F272" i="1"/>
  <c r="E272" i="1"/>
  <c r="D272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P266" i="1" s="1"/>
  <c r="O262" i="1"/>
  <c r="N262" i="1"/>
  <c r="M262" i="1"/>
  <c r="L262" i="1"/>
  <c r="K262" i="1"/>
  <c r="J262" i="1"/>
  <c r="I262" i="1"/>
  <c r="H262" i="1"/>
  <c r="G262" i="1"/>
  <c r="F262" i="1"/>
  <c r="E262" i="1"/>
  <c r="D262" i="1"/>
  <c r="P262" i="1" s="1"/>
  <c r="O260" i="1"/>
  <c r="N260" i="1"/>
  <c r="M260" i="1"/>
  <c r="L260" i="1"/>
  <c r="K260" i="1"/>
  <c r="J260" i="1"/>
  <c r="I260" i="1"/>
  <c r="H260" i="1"/>
  <c r="G260" i="1"/>
  <c r="F260" i="1"/>
  <c r="E260" i="1"/>
  <c r="D260" i="1"/>
  <c r="O256" i="1"/>
  <c r="N256" i="1"/>
  <c r="M256" i="1"/>
  <c r="L256" i="1"/>
  <c r="K256" i="1"/>
  <c r="I256" i="1"/>
  <c r="H256" i="1"/>
  <c r="G256" i="1"/>
  <c r="F256" i="1"/>
  <c r="E256" i="1"/>
  <c r="D256" i="1"/>
  <c r="O254" i="1"/>
  <c r="N254" i="1"/>
  <c r="M254" i="1"/>
  <c r="L254" i="1"/>
  <c r="H254" i="1"/>
  <c r="G254" i="1"/>
  <c r="F254" i="1"/>
  <c r="E254" i="1"/>
  <c r="D254" i="1"/>
  <c r="O250" i="1"/>
  <c r="N250" i="1"/>
  <c r="M250" i="1"/>
  <c r="K250" i="1"/>
  <c r="J250" i="1"/>
  <c r="I250" i="1"/>
  <c r="H250" i="1"/>
  <c r="G250" i="1"/>
  <c r="F250" i="1"/>
  <c r="E250" i="1"/>
  <c r="D250" i="1"/>
  <c r="H248" i="1"/>
  <c r="G248" i="1"/>
  <c r="F248" i="1"/>
  <c r="E248" i="1"/>
  <c r="D248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O242" i="1"/>
  <c r="N242" i="1"/>
  <c r="K242" i="1"/>
  <c r="J242" i="1"/>
  <c r="I242" i="1"/>
  <c r="H242" i="1"/>
  <c r="G242" i="1"/>
  <c r="F242" i="1"/>
  <c r="E242" i="1"/>
  <c r="D242" i="1"/>
  <c r="J240" i="1"/>
  <c r="I240" i="1"/>
  <c r="H240" i="1"/>
  <c r="G240" i="1"/>
  <c r="F240" i="1"/>
  <c r="E240" i="1"/>
  <c r="D240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J236" i="1"/>
  <c r="I236" i="1"/>
  <c r="H236" i="1"/>
  <c r="G236" i="1"/>
  <c r="F236" i="1"/>
  <c r="E236" i="1"/>
  <c r="D236" i="1"/>
  <c r="O228" i="1"/>
  <c r="N228" i="1"/>
  <c r="I228" i="1"/>
  <c r="H228" i="1"/>
  <c r="F228" i="1"/>
  <c r="E228" i="1"/>
  <c r="D228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P226" i="1" s="1"/>
  <c r="O224" i="1"/>
  <c r="N224" i="1"/>
  <c r="I224" i="1"/>
  <c r="H224" i="1"/>
  <c r="F224" i="1"/>
  <c r="E224" i="1"/>
  <c r="D224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P218" i="1" s="1"/>
  <c r="O216" i="1"/>
  <c r="N216" i="1"/>
  <c r="M216" i="1"/>
  <c r="L216" i="1"/>
  <c r="K216" i="1"/>
  <c r="J216" i="1"/>
  <c r="I216" i="1"/>
  <c r="H216" i="1"/>
  <c r="G216" i="1"/>
  <c r="F216" i="1"/>
  <c r="E216" i="1"/>
  <c r="D216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P214" i="1" s="1"/>
  <c r="O212" i="1"/>
  <c r="N212" i="1"/>
  <c r="M212" i="1"/>
  <c r="L212" i="1"/>
  <c r="K212" i="1"/>
  <c r="J212" i="1"/>
  <c r="I212" i="1"/>
  <c r="H212" i="1"/>
  <c r="G212" i="1"/>
  <c r="F212" i="1"/>
  <c r="E212" i="1"/>
  <c r="D212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P206" i="1" s="1"/>
  <c r="O204" i="1"/>
  <c r="N204" i="1"/>
  <c r="H204" i="1"/>
  <c r="G204" i="1"/>
  <c r="F204" i="1"/>
  <c r="E204" i="1"/>
  <c r="D204" i="1"/>
  <c r="O202" i="1"/>
  <c r="N202" i="1"/>
  <c r="H202" i="1"/>
  <c r="G202" i="1"/>
  <c r="F202" i="1"/>
  <c r="E202" i="1"/>
  <c r="D202" i="1"/>
  <c r="O200" i="1"/>
  <c r="N200" i="1"/>
  <c r="H200" i="1"/>
  <c r="G200" i="1"/>
  <c r="F200" i="1"/>
  <c r="E200" i="1"/>
  <c r="D200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F180" i="1"/>
  <c r="E180" i="1"/>
  <c r="D180" i="1"/>
  <c r="O178" i="1"/>
  <c r="H178" i="1"/>
  <c r="G178" i="1"/>
  <c r="F178" i="1"/>
  <c r="E178" i="1"/>
  <c r="D178" i="1"/>
  <c r="F176" i="1"/>
  <c r="E176" i="1"/>
  <c r="D176" i="1"/>
  <c r="O174" i="1"/>
  <c r="N174" i="1"/>
  <c r="H174" i="1"/>
  <c r="G174" i="1"/>
  <c r="F174" i="1"/>
  <c r="E174" i="1"/>
  <c r="D174" i="1"/>
  <c r="O172" i="1"/>
  <c r="N172" i="1"/>
  <c r="M172" i="1"/>
  <c r="L172" i="1"/>
  <c r="I172" i="1"/>
  <c r="H172" i="1"/>
  <c r="G172" i="1"/>
  <c r="F172" i="1"/>
  <c r="E172" i="1"/>
  <c r="D172" i="1"/>
  <c r="O170" i="1"/>
  <c r="N170" i="1"/>
  <c r="H170" i="1"/>
  <c r="G170" i="1"/>
  <c r="F170" i="1"/>
  <c r="E170" i="1"/>
  <c r="D170" i="1"/>
  <c r="O168" i="1"/>
  <c r="G168" i="1"/>
  <c r="F168" i="1"/>
  <c r="E168" i="1"/>
  <c r="D168" i="1"/>
  <c r="O166" i="1"/>
  <c r="N166" i="1"/>
  <c r="G166" i="1"/>
  <c r="F166" i="1"/>
  <c r="E166" i="1"/>
  <c r="D166" i="1"/>
  <c r="O164" i="1"/>
  <c r="G164" i="1"/>
  <c r="F164" i="1"/>
  <c r="E164" i="1"/>
  <c r="D164" i="1"/>
  <c r="O162" i="1"/>
  <c r="H162" i="1"/>
  <c r="G162" i="1"/>
  <c r="F162" i="1"/>
  <c r="E162" i="1"/>
  <c r="D162" i="1"/>
  <c r="O160" i="1"/>
  <c r="H160" i="1"/>
  <c r="G160" i="1"/>
  <c r="F160" i="1"/>
  <c r="E160" i="1"/>
  <c r="D160" i="1"/>
  <c r="O158" i="1"/>
  <c r="H158" i="1"/>
  <c r="G158" i="1"/>
  <c r="F158" i="1"/>
  <c r="E158" i="1"/>
  <c r="D158" i="1"/>
  <c r="O156" i="1"/>
  <c r="G156" i="1"/>
  <c r="F156" i="1"/>
  <c r="E156" i="1"/>
  <c r="D156" i="1"/>
  <c r="O154" i="1"/>
  <c r="H154" i="1"/>
  <c r="G154" i="1"/>
  <c r="F154" i="1"/>
  <c r="E154" i="1"/>
  <c r="D154" i="1"/>
  <c r="O152" i="1"/>
  <c r="G152" i="1"/>
  <c r="F152" i="1"/>
  <c r="E152" i="1"/>
  <c r="D152" i="1"/>
  <c r="O150" i="1"/>
  <c r="G150" i="1"/>
  <c r="F150" i="1"/>
  <c r="E150" i="1"/>
  <c r="D150" i="1"/>
  <c r="O148" i="1"/>
  <c r="N148" i="1"/>
  <c r="H148" i="1"/>
  <c r="G148" i="1"/>
  <c r="F148" i="1"/>
  <c r="E148" i="1"/>
  <c r="D148" i="1"/>
  <c r="O146" i="1"/>
  <c r="G146" i="1"/>
  <c r="F146" i="1"/>
  <c r="E146" i="1"/>
  <c r="D146" i="1"/>
  <c r="O144" i="1"/>
  <c r="F144" i="1"/>
  <c r="E144" i="1"/>
  <c r="D144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O140" i="1"/>
  <c r="F140" i="1"/>
  <c r="E140" i="1"/>
  <c r="D140" i="1"/>
  <c r="O138" i="1"/>
  <c r="J138" i="1"/>
  <c r="I138" i="1"/>
  <c r="H138" i="1"/>
  <c r="G138" i="1"/>
  <c r="F138" i="1"/>
  <c r="E138" i="1"/>
  <c r="D138" i="1"/>
  <c r="O136" i="1"/>
  <c r="J136" i="1"/>
  <c r="I136" i="1"/>
  <c r="H136" i="1"/>
  <c r="G136" i="1"/>
  <c r="F136" i="1"/>
  <c r="E136" i="1"/>
  <c r="D136" i="1"/>
  <c r="O134" i="1"/>
  <c r="J134" i="1"/>
  <c r="I134" i="1"/>
  <c r="H134" i="1"/>
  <c r="G134" i="1"/>
  <c r="F134" i="1"/>
  <c r="E134" i="1"/>
  <c r="D134" i="1"/>
  <c r="O132" i="1"/>
  <c r="M132" i="1"/>
  <c r="L132" i="1"/>
  <c r="K132" i="1"/>
  <c r="I132" i="1"/>
  <c r="G132" i="1"/>
  <c r="F132" i="1"/>
  <c r="E132" i="1"/>
  <c r="D132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O128" i="1"/>
  <c r="M128" i="1"/>
  <c r="L128" i="1"/>
  <c r="K128" i="1"/>
  <c r="I128" i="1"/>
  <c r="G128" i="1"/>
  <c r="F128" i="1"/>
  <c r="E128" i="1"/>
  <c r="D128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O126" i="1"/>
  <c r="N126" i="1"/>
  <c r="M126" i="1"/>
  <c r="E126" i="1"/>
  <c r="D126" i="1"/>
  <c r="O122" i="1"/>
  <c r="N122" i="1"/>
  <c r="M122" i="1"/>
  <c r="E122" i="1"/>
  <c r="D122" i="1"/>
  <c r="O120" i="1"/>
  <c r="H120" i="1"/>
  <c r="G120" i="1"/>
  <c r="F120" i="1"/>
  <c r="E120" i="1"/>
  <c r="D120" i="1"/>
  <c r="O118" i="1"/>
  <c r="H118" i="1"/>
  <c r="G118" i="1"/>
  <c r="F118" i="1"/>
  <c r="E118" i="1"/>
  <c r="D118" i="1"/>
  <c r="O116" i="1"/>
  <c r="N116" i="1"/>
  <c r="H116" i="1"/>
  <c r="G116" i="1"/>
  <c r="F116" i="1"/>
  <c r="E116" i="1"/>
  <c r="D116" i="1"/>
  <c r="O114" i="1"/>
  <c r="H114" i="1"/>
  <c r="G114" i="1"/>
  <c r="F114" i="1"/>
  <c r="E114" i="1"/>
  <c r="D114" i="1"/>
  <c r="O112" i="1"/>
  <c r="N112" i="1"/>
  <c r="H112" i="1"/>
  <c r="G112" i="1"/>
  <c r="F112" i="1"/>
  <c r="E112" i="1"/>
  <c r="D112" i="1"/>
  <c r="O110" i="1"/>
  <c r="H110" i="1"/>
  <c r="G110" i="1"/>
  <c r="F110" i="1"/>
  <c r="E110" i="1"/>
  <c r="D110" i="1"/>
  <c r="O108" i="1"/>
  <c r="J108" i="1"/>
  <c r="I108" i="1"/>
  <c r="H108" i="1"/>
  <c r="G108" i="1"/>
  <c r="F108" i="1"/>
  <c r="E108" i="1"/>
  <c r="D108" i="1"/>
  <c r="O106" i="1"/>
  <c r="J106" i="1"/>
  <c r="I106" i="1"/>
  <c r="H106" i="1"/>
  <c r="G106" i="1"/>
  <c r="F106" i="1"/>
  <c r="E106" i="1"/>
  <c r="D106" i="1"/>
  <c r="O104" i="1"/>
  <c r="J104" i="1"/>
  <c r="I104" i="1"/>
  <c r="H104" i="1"/>
  <c r="G104" i="1"/>
  <c r="F104" i="1"/>
  <c r="E104" i="1"/>
  <c r="D104" i="1"/>
  <c r="H102" i="1"/>
  <c r="G102" i="1"/>
  <c r="F102" i="1"/>
  <c r="E102" i="1"/>
  <c r="D102" i="1"/>
  <c r="H100" i="1"/>
  <c r="G100" i="1"/>
  <c r="F100" i="1"/>
  <c r="E100" i="1"/>
  <c r="D100" i="1"/>
  <c r="H98" i="1"/>
  <c r="G98" i="1"/>
  <c r="F98" i="1"/>
  <c r="E98" i="1"/>
  <c r="D98" i="1"/>
  <c r="O96" i="1"/>
  <c r="N96" i="1"/>
  <c r="M96" i="1"/>
  <c r="H96" i="1"/>
  <c r="G96" i="1"/>
  <c r="F96" i="1"/>
  <c r="E96" i="1"/>
  <c r="D96" i="1"/>
  <c r="O94" i="1"/>
  <c r="N94" i="1"/>
  <c r="M94" i="1"/>
  <c r="L94" i="1"/>
  <c r="I94" i="1"/>
  <c r="H94" i="1"/>
  <c r="G94" i="1"/>
  <c r="F94" i="1"/>
  <c r="E94" i="1"/>
  <c r="D94" i="1"/>
  <c r="O92" i="1"/>
  <c r="N92" i="1"/>
  <c r="M92" i="1"/>
  <c r="H92" i="1"/>
  <c r="G92" i="1"/>
  <c r="F92" i="1"/>
  <c r="E92" i="1"/>
  <c r="D92" i="1"/>
  <c r="J90" i="1"/>
  <c r="I90" i="1"/>
  <c r="H90" i="1"/>
  <c r="F90" i="1"/>
  <c r="E90" i="1"/>
  <c r="D90" i="1"/>
  <c r="O88" i="1"/>
  <c r="N88" i="1"/>
  <c r="M88" i="1"/>
  <c r="L88" i="1"/>
  <c r="K88" i="1"/>
  <c r="J88" i="1"/>
  <c r="I88" i="1"/>
  <c r="H88" i="1"/>
  <c r="G88" i="1"/>
  <c r="F88" i="1"/>
  <c r="E88" i="1"/>
  <c r="D88" i="1"/>
  <c r="J86" i="1"/>
  <c r="I86" i="1"/>
  <c r="H86" i="1"/>
  <c r="F86" i="1"/>
  <c r="E86" i="1"/>
  <c r="D86" i="1"/>
  <c r="O84" i="1"/>
  <c r="I84" i="1"/>
  <c r="H84" i="1"/>
  <c r="G84" i="1"/>
  <c r="F84" i="1"/>
  <c r="E84" i="1"/>
  <c r="D84" i="1"/>
  <c r="O82" i="1"/>
  <c r="I82" i="1"/>
  <c r="H82" i="1"/>
  <c r="G82" i="1"/>
  <c r="F82" i="1"/>
  <c r="E82" i="1"/>
  <c r="D82" i="1"/>
  <c r="O80" i="1"/>
  <c r="I80" i="1"/>
  <c r="H80" i="1"/>
  <c r="G80" i="1"/>
  <c r="F80" i="1"/>
  <c r="E80" i="1"/>
  <c r="D80" i="1"/>
  <c r="M78" i="1"/>
  <c r="L78" i="1"/>
  <c r="K78" i="1"/>
  <c r="J78" i="1"/>
  <c r="I78" i="1"/>
  <c r="H78" i="1"/>
  <c r="G78" i="1"/>
  <c r="F78" i="1"/>
  <c r="E78" i="1"/>
  <c r="D78" i="1"/>
  <c r="M76" i="1"/>
  <c r="L76" i="1"/>
  <c r="K76" i="1"/>
  <c r="J76" i="1"/>
  <c r="I76" i="1"/>
  <c r="H76" i="1"/>
  <c r="G76" i="1"/>
  <c r="F76" i="1"/>
  <c r="E76" i="1"/>
  <c r="D76" i="1"/>
  <c r="M74" i="1"/>
  <c r="L74" i="1"/>
  <c r="K74" i="1"/>
  <c r="J74" i="1"/>
  <c r="I74" i="1"/>
  <c r="H74" i="1"/>
  <c r="G74" i="1"/>
  <c r="F74" i="1"/>
  <c r="E74" i="1"/>
  <c r="D74" i="1"/>
  <c r="N72" i="1"/>
  <c r="I72" i="1"/>
  <c r="H72" i="1"/>
  <c r="G72" i="1"/>
  <c r="F72" i="1"/>
  <c r="E72" i="1"/>
  <c r="D72" i="1"/>
  <c r="O70" i="1"/>
  <c r="N70" i="1"/>
  <c r="M70" i="1"/>
  <c r="L70" i="1"/>
  <c r="K70" i="1"/>
  <c r="J70" i="1"/>
  <c r="I70" i="1"/>
  <c r="H70" i="1"/>
  <c r="G70" i="1"/>
  <c r="F70" i="1"/>
  <c r="E70" i="1"/>
  <c r="D70" i="1"/>
  <c r="N68" i="1"/>
  <c r="I68" i="1"/>
  <c r="H68" i="1"/>
  <c r="G68" i="1"/>
  <c r="F68" i="1"/>
  <c r="E68" i="1"/>
  <c r="D68" i="1"/>
  <c r="O66" i="1"/>
  <c r="I66" i="1"/>
  <c r="H66" i="1"/>
  <c r="G66" i="1"/>
  <c r="F66" i="1"/>
  <c r="E66" i="1"/>
  <c r="D66" i="1"/>
  <c r="O64" i="1"/>
  <c r="I64" i="1"/>
  <c r="H64" i="1"/>
  <c r="G64" i="1"/>
  <c r="F64" i="1"/>
  <c r="E64" i="1"/>
  <c r="D64" i="1"/>
  <c r="O62" i="1"/>
  <c r="I62" i="1"/>
  <c r="H62" i="1"/>
  <c r="G62" i="1"/>
  <c r="F62" i="1"/>
  <c r="E62" i="1"/>
  <c r="D62" i="1"/>
  <c r="O60" i="1"/>
  <c r="L60" i="1"/>
  <c r="I60" i="1"/>
  <c r="H60" i="1"/>
  <c r="G60" i="1"/>
  <c r="F60" i="1"/>
  <c r="E60" i="1"/>
  <c r="D60" i="1"/>
  <c r="O58" i="1"/>
  <c r="N58" i="1"/>
  <c r="M58" i="1"/>
  <c r="L58" i="1"/>
  <c r="I58" i="1"/>
  <c r="H58" i="1"/>
  <c r="G58" i="1"/>
  <c r="F58" i="1"/>
  <c r="E58" i="1"/>
  <c r="D58" i="1"/>
  <c r="O56" i="1"/>
  <c r="L56" i="1"/>
  <c r="I56" i="1"/>
  <c r="H56" i="1"/>
  <c r="G56" i="1"/>
  <c r="F56" i="1"/>
  <c r="E56" i="1"/>
  <c r="D56" i="1"/>
  <c r="I54" i="1"/>
  <c r="I52" i="1"/>
  <c r="H52" i="1"/>
  <c r="I50" i="1"/>
  <c r="H48" i="1"/>
  <c r="E48" i="1"/>
  <c r="D48" i="1"/>
  <c r="H46" i="1"/>
  <c r="G46" i="1"/>
  <c r="E46" i="1"/>
  <c r="D46" i="1"/>
  <c r="H44" i="1"/>
  <c r="F44" i="1"/>
  <c r="E44" i="1"/>
  <c r="D44" i="1"/>
  <c r="P19" i="1"/>
  <c r="N20" i="1" s="1"/>
  <c r="O34" i="1"/>
  <c r="N34" i="1"/>
  <c r="M34" i="1"/>
  <c r="L34" i="1"/>
  <c r="K34" i="1"/>
  <c r="J34" i="1"/>
  <c r="I34" i="1"/>
  <c r="H34" i="1"/>
  <c r="G34" i="1"/>
  <c r="F34" i="1"/>
  <c r="E34" i="1"/>
  <c r="D34" i="1"/>
  <c r="O32" i="1"/>
  <c r="N32" i="1"/>
  <c r="M32" i="1"/>
  <c r="L32" i="1"/>
  <c r="K32" i="1"/>
  <c r="J32" i="1"/>
  <c r="I32" i="1"/>
  <c r="H32" i="1"/>
  <c r="G32" i="1"/>
  <c r="F32" i="1"/>
  <c r="E32" i="1"/>
  <c r="D32" i="1"/>
  <c r="O28" i="1"/>
  <c r="N28" i="1"/>
  <c r="M28" i="1"/>
  <c r="L28" i="1"/>
  <c r="K28" i="1"/>
  <c r="J28" i="1"/>
  <c r="I28" i="1"/>
  <c r="H28" i="1"/>
  <c r="G28" i="1"/>
  <c r="F28" i="1"/>
  <c r="E28" i="1"/>
  <c r="D28" i="1"/>
  <c r="O26" i="1"/>
  <c r="N26" i="1"/>
  <c r="M26" i="1"/>
  <c r="L26" i="1"/>
  <c r="K26" i="1"/>
  <c r="J26" i="1"/>
  <c r="I26" i="1"/>
  <c r="H26" i="1"/>
  <c r="G26" i="1"/>
  <c r="F26" i="1"/>
  <c r="E26" i="1"/>
  <c r="D26" i="1"/>
  <c r="O22" i="1"/>
  <c r="N22" i="1"/>
  <c r="M22" i="1"/>
  <c r="L22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D20" i="1"/>
  <c r="L16" i="1"/>
  <c r="K16" i="1"/>
  <c r="O14" i="1"/>
  <c r="L14" i="1"/>
  <c r="J14" i="1"/>
  <c r="I14" i="1"/>
  <c r="H14" i="1"/>
  <c r="G14" i="1"/>
  <c r="P13" i="1"/>
  <c r="N14" i="1" s="1"/>
  <c r="P15" i="1"/>
  <c r="G16" i="1" s="1"/>
  <c r="P17" i="1"/>
  <c r="L18" i="1" s="1"/>
  <c r="M16" i="1" l="1"/>
  <c r="N16" i="1"/>
  <c r="E16" i="1"/>
  <c r="O16" i="1"/>
  <c r="K18" i="1"/>
  <c r="I16" i="1"/>
  <c r="O18" i="1"/>
  <c r="H16" i="1"/>
  <c r="J16" i="1"/>
  <c r="E18" i="1"/>
  <c r="K14" i="1"/>
  <c r="M18" i="1"/>
  <c r="N18" i="1"/>
  <c r="M14" i="1"/>
  <c r="D14" i="1"/>
  <c r="E14" i="1"/>
  <c r="F14" i="1"/>
  <c r="P14" i="1" s="1"/>
  <c r="P130" i="1"/>
  <c r="P280" i="1"/>
  <c r="P142" i="1"/>
  <c r="D16" i="1"/>
  <c r="P238" i="1"/>
  <c r="P184" i="1"/>
  <c r="P196" i="1"/>
  <c r="P124" i="1"/>
  <c r="P208" i="1"/>
  <c r="P212" i="1"/>
  <c r="P216" i="1"/>
  <c r="P220" i="1"/>
  <c r="P244" i="1"/>
  <c r="P260" i="1"/>
  <c r="P268" i="1"/>
  <c r="P272" i="1"/>
  <c r="P286" i="1"/>
  <c r="P308" i="1"/>
  <c r="P314" i="1"/>
  <c r="P192" i="1"/>
  <c r="F16" i="1"/>
  <c r="P182" i="1"/>
  <c r="P190" i="1"/>
  <c r="P194" i="1"/>
  <c r="P188" i="1"/>
  <c r="P310" i="1"/>
  <c r="G18" i="1"/>
  <c r="H18" i="1"/>
  <c r="I18" i="1"/>
  <c r="F18" i="1"/>
  <c r="J18" i="1"/>
  <c r="D18" i="1"/>
  <c r="P18" i="1" s="1"/>
  <c r="M20" i="1"/>
  <c r="P222" i="1"/>
  <c r="P210" i="1"/>
  <c r="P198" i="1"/>
  <c r="P186" i="1"/>
  <c r="O20" i="1"/>
  <c r="E20" i="1"/>
  <c r="L20" i="1"/>
  <c r="P16" i="1" l="1"/>
  <c r="E442" i="17"/>
  <c r="F442" i="17"/>
  <c r="G442" i="17"/>
  <c r="H442" i="17"/>
  <c r="I442" i="17"/>
  <c r="J442" i="17"/>
  <c r="K442" i="17"/>
  <c r="L442" i="17"/>
  <c r="M442" i="17"/>
  <c r="N442" i="17"/>
  <c r="O442" i="17"/>
  <c r="D442" i="17"/>
  <c r="D368" i="17"/>
  <c r="E368" i="17"/>
  <c r="F368" i="17"/>
  <c r="G368" i="17"/>
  <c r="H368" i="17"/>
  <c r="I368" i="17"/>
  <c r="J368" i="17"/>
  <c r="K368" i="17"/>
  <c r="L368" i="17"/>
  <c r="M368" i="17"/>
  <c r="N368" i="17"/>
  <c r="O368" i="17"/>
  <c r="D370" i="17"/>
  <c r="E370" i="17"/>
  <c r="F370" i="17"/>
  <c r="G370" i="17"/>
  <c r="H370" i="17"/>
  <c r="I370" i="17"/>
  <c r="J370" i="17"/>
  <c r="K370" i="17"/>
  <c r="L370" i="17"/>
  <c r="M370" i="17"/>
  <c r="N370" i="17"/>
  <c r="O370" i="17"/>
  <c r="D374" i="17"/>
  <c r="E374" i="17"/>
  <c r="F374" i="17"/>
  <c r="G374" i="17"/>
  <c r="H374" i="17"/>
  <c r="I374" i="17"/>
  <c r="J374" i="17"/>
  <c r="K374" i="17"/>
  <c r="L374" i="17"/>
  <c r="M374" i="17"/>
  <c r="N374" i="17"/>
  <c r="O374" i="17"/>
  <c r="D376" i="17"/>
  <c r="E376" i="17"/>
  <c r="F376" i="17"/>
  <c r="G376" i="17"/>
  <c r="H376" i="17"/>
  <c r="I376" i="17"/>
  <c r="J376" i="17"/>
  <c r="K376" i="17"/>
  <c r="L376" i="17"/>
  <c r="M376" i="17"/>
  <c r="N376" i="17"/>
  <c r="O376" i="17"/>
  <c r="D380" i="17"/>
  <c r="E380" i="17"/>
  <c r="F380" i="17"/>
  <c r="G380" i="17"/>
  <c r="H380" i="17"/>
  <c r="I380" i="17"/>
  <c r="J380" i="17"/>
  <c r="K380" i="17"/>
  <c r="L380" i="17"/>
  <c r="M380" i="17"/>
  <c r="N380" i="17"/>
  <c r="O380" i="17"/>
  <c r="D382" i="17"/>
  <c r="E382" i="17"/>
  <c r="F382" i="17"/>
  <c r="G382" i="17"/>
  <c r="H382" i="17"/>
  <c r="I382" i="17"/>
  <c r="J382" i="17"/>
  <c r="K382" i="17"/>
  <c r="L382" i="17"/>
  <c r="M382" i="17"/>
  <c r="N382" i="17"/>
  <c r="O382" i="17"/>
  <c r="D386" i="17"/>
  <c r="E386" i="17"/>
  <c r="F386" i="17"/>
  <c r="G386" i="17"/>
  <c r="H386" i="17"/>
  <c r="I386" i="17"/>
  <c r="J386" i="17"/>
  <c r="K386" i="17"/>
  <c r="L386" i="17"/>
  <c r="M386" i="17"/>
  <c r="N386" i="17"/>
  <c r="O386" i="17"/>
  <c r="D388" i="17"/>
  <c r="E388" i="17"/>
  <c r="F388" i="17"/>
  <c r="G388" i="17"/>
  <c r="H388" i="17"/>
  <c r="I388" i="17"/>
  <c r="J388" i="17"/>
  <c r="K388" i="17"/>
  <c r="L388" i="17"/>
  <c r="M388" i="17"/>
  <c r="N388" i="17"/>
  <c r="O388" i="17"/>
  <c r="D400" i="17"/>
  <c r="E400" i="17"/>
  <c r="F400" i="17"/>
  <c r="G400" i="17"/>
  <c r="H400" i="17"/>
  <c r="I400" i="17"/>
  <c r="J400" i="17"/>
  <c r="K400" i="17"/>
  <c r="L400" i="17"/>
  <c r="M400" i="17"/>
  <c r="N400" i="17"/>
  <c r="O400" i="17"/>
  <c r="D410" i="17"/>
  <c r="E410" i="17"/>
  <c r="F410" i="17"/>
  <c r="G410" i="17"/>
  <c r="H410" i="17"/>
  <c r="I410" i="17"/>
  <c r="J410" i="17"/>
  <c r="K410" i="17"/>
  <c r="L410" i="17"/>
  <c r="M410" i="17"/>
  <c r="N410" i="17"/>
  <c r="O410" i="17"/>
  <c r="D412" i="17"/>
  <c r="E412" i="17"/>
  <c r="F412" i="17"/>
  <c r="G412" i="17"/>
  <c r="H412" i="17"/>
  <c r="I412" i="17"/>
  <c r="J412" i="17"/>
  <c r="K412" i="17"/>
  <c r="L412" i="17"/>
  <c r="M412" i="17"/>
  <c r="N412" i="17"/>
  <c r="O412" i="17"/>
  <c r="E416" i="17"/>
  <c r="F416" i="17"/>
  <c r="G416" i="17"/>
  <c r="H416" i="17"/>
  <c r="I416" i="17"/>
  <c r="J416" i="17"/>
  <c r="K416" i="17"/>
  <c r="L416" i="17"/>
  <c r="M416" i="17"/>
  <c r="N416" i="17"/>
  <c r="O416" i="17"/>
  <c r="D418" i="17"/>
  <c r="D420" i="17" s="1"/>
  <c r="E418" i="17"/>
  <c r="F418" i="17"/>
  <c r="G418" i="17"/>
  <c r="H418" i="17"/>
  <c r="I418" i="17"/>
  <c r="J418" i="17"/>
  <c r="K418" i="17"/>
  <c r="L418" i="17"/>
  <c r="M418" i="17"/>
  <c r="N418" i="17"/>
  <c r="O418" i="17"/>
  <c r="D422" i="17"/>
  <c r="E422" i="17"/>
  <c r="F422" i="17"/>
  <c r="G422" i="17"/>
  <c r="H422" i="17"/>
  <c r="I422" i="17"/>
  <c r="J422" i="17"/>
  <c r="K422" i="17"/>
  <c r="L422" i="17"/>
  <c r="M422" i="17"/>
  <c r="N422" i="17"/>
  <c r="O422" i="17"/>
  <c r="D424" i="17"/>
  <c r="E424" i="17"/>
  <c r="F424" i="17"/>
  <c r="G424" i="17"/>
  <c r="H424" i="17"/>
  <c r="I424" i="17"/>
  <c r="J424" i="17"/>
  <c r="K424" i="17"/>
  <c r="L424" i="17"/>
  <c r="M424" i="17"/>
  <c r="N424" i="17"/>
  <c r="O424" i="17"/>
  <c r="E358" i="17"/>
  <c r="F358" i="17"/>
  <c r="G358" i="17"/>
  <c r="H358" i="17"/>
  <c r="I358" i="17"/>
  <c r="J358" i="17"/>
  <c r="K358" i="17"/>
  <c r="L358" i="17"/>
  <c r="M358" i="17"/>
  <c r="N358" i="17"/>
  <c r="O358" i="17"/>
  <c r="D358" i="17"/>
  <c r="E356" i="17"/>
  <c r="F356" i="17"/>
  <c r="G356" i="17"/>
  <c r="H356" i="17"/>
  <c r="I356" i="17"/>
  <c r="J356" i="17"/>
  <c r="K356" i="17"/>
  <c r="L356" i="17"/>
  <c r="M356" i="17"/>
  <c r="N356" i="17"/>
  <c r="O356" i="17"/>
  <c r="D356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D88" i="17"/>
  <c r="E88" i="17"/>
  <c r="F88" i="17"/>
  <c r="G88" i="17"/>
  <c r="H88" i="17"/>
  <c r="H89" i="17" s="1"/>
  <c r="I88" i="17"/>
  <c r="J88" i="17"/>
  <c r="K88" i="17"/>
  <c r="L88" i="17"/>
  <c r="M88" i="17"/>
  <c r="N88" i="17"/>
  <c r="O88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D100" i="17"/>
  <c r="D101" i="17" s="1"/>
  <c r="E100" i="17"/>
  <c r="E101" i="17" s="1"/>
  <c r="F100" i="17"/>
  <c r="F101" i="17" s="1"/>
  <c r="G100" i="17"/>
  <c r="G101" i="17" s="1"/>
  <c r="H100" i="17"/>
  <c r="I100" i="17"/>
  <c r="J100" i="17"/>
  <c r="K100" i="17"/>
  <c r="L100" i="17"/>
  <c r="M100" i="17"/>
  <c r="N100" i="17"/>
  <c r="O100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D106" i="17"/>
  <c r="E106" i="17"/>
  <c r="F106" i="17"/>
  <c r="G106" i="17"/>
  <c r="H106" i="17"/>
  <c r="I106" i="17"/>
  <c r="J106" i="17"/>
  <c r="K106" i="17"/>
  <c r="L106" i="17"/>
  <c r="M106" i="17"/>
  <c r="N106" i="17"/>
  <c r="O106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D112" i="17"/>
  <c r="E112" i="17"/>
  <c r="F112" i="17"/>
  <c r="G112" i="17"/>
  <c r="H112" i="17"/>
  <c r="I112" i="17"/>
  <c r="J112" i="17"/>
  <c r="K112" i="17"/>
  <c r="L112" i="17"/>
  <c r="M112" i="17"/>
  <c r="N112" i="17"/>
  <c r="O112" i="17"/>
  <c r="D122" i="17"/>
  <c r="D123" i="17" s="1"/>
  <c r="E122" i="17"/>
  <c r="E123" i="17" s="1"/>
  <c r="F122" i="17"/>
  <c r="F123" i="17" s="1"/>
  <c r="G122" i="17"/>
  <c r="G123" i="17" s="1"/>
  <c r="H122" i="17"/>
  <c r="I122" i="17"/>
  <c r="J122" i="17"/>
  <c r="K122" i="17"/>
  <c r="L122" i="17"/>
  <c r="M122" i="17"/>
  <c r="N122" i="17"/>
  <c r="O122" i="17"/>
  <c r="D124" i="17"/>
  <c r="D125" i="17" s="1"/>
  <c r="E124" i="17"/>
  <c r="E125" i="17" s="1"/>
  <c r="F124" i="17"/>
  <c r="F125" i="17" s="1"/>
  <c r="G124" i="17"/>
  <c r="G125" i="17" s="1"/>
  <c r="H124" i="17"/>
  <c r="H125" i="17" s="1"/>
  <c r="I124" i="17"/>
  <c r="I125" i="17" s="1"/>
  <c r="J124" i="17"/>
  <c r="K124" i="17"/>
  <c r="L124" i="17"/>
  <c r="M124" i="17"/>
  <c r="N124" i="17"/>
  <c r="N125" i="17" s="1"/>
  <c r="O124" i="17"/>
  <c r="O125" i="17" s="1"/>
  <c r="D128" i="17"/>
  <c r="E128" i="17"/>
  <c r="F128" i="17"/>
  <c r="G128" i="17"/>
  <c r="H128" i="17"/>
  <c r="I128" i="17"/>
  <c r="J128" i="17"/>
  <c r="K128" i="17"/>
  <c r="L128" i="17"/>
  <c r="M128" i="17"/>
  <c r="N128" i="17"/>
  <c r="O128" i="17"/>
  <c r="D130" i="17"/>
  <c r="D131" i="17" s="1"/>
  <c r="E130" i="17"/>
  <c r="E131" i="17" s="1"/>
  <c r="F130" i="17"/>
  <c r="F131" i="17" s="1"/>
  <c r="G130" i="17"/>
  <c r="G131" i="17" s="1"/>
  <c r="H130" i="17"/>
  <c r="H131" i="17" s="1"/>
  <c r="I130" i="17"/>
  <c r="J130" i="17"/>
  <c r="K130" i="17"/>
  <c r="L130" i="17"/>
  <c r="M130" i="17"/>
  <c r="N130" i="17"/>
  <c r="O130" i="17"/>
  <c r="D134" i="17"/>
  <c r="D135" i="17" s="1"/>
  <c r="E134" i="17"/>
  <c r="E135" i="17" s="1"/>
  <c r="F134" i="17"/>
  <c r="F135" i="17" s="1"/>
  <c r="G134" i="17"/>
  <c r="G135" i="17" s="1"/>
  <c r="H134" i="17"/>
  <c r="I134" i="17"/>
  <c r="J134" i="17"/>
  <c r="K134" i="17"/>
  <c r="L134" i="17"/>
  <c r="M134" i="17"/>
  <c r="N134" i="17"/>
  <c r="O134" i="17"/>
  <c r="D136" i="17"/>
  <c r="D137" i="17" s="1"/>
  <c r="E136" i="17"/>
  <c r="E137" i="17" s="1"/>
  <c r="F136" i="17"/>
  <c r="F137" i="17" s="1"/>
  <c r="G136" i="17"/>
  <c r="G137" i="17" s="1"/>
  <c r="H136" i="17"/>
  <c r="H137" i="17" s="1"/>
  <c r="I136" i="17"/>
  <c r="J136" i="17"/>
  <c r="K136" i="17"/>
  <c r="L136" i="17"/>
  <c r="M136" i="17"/>
  <c r="N136" i="17"/>
  <c r="O136" i="17"/>
  <c r="O137" i="17" s="1"/>
  <c r="D140" i="17"/>
  <c r="E140" i="17"/>
  <c r="F140" i="17"/>
  <c r="G140" i="17"/>
  <c r="H140" i="17"/>
  <c r="I140" i="17"/>
  <c r="J140" i="17"/>
  <c r="K140" i="17"/>
  <c r="L140" i="17"/>
  <c r="M140" i="17"/>
  <c r="N140" i="17"/>
  <c r="O140" i="17"/>
  <c r="D142" i="17"/>
  <c r="D143" i="17" s="1"/>
  <c r="E142" i="17"/>
  <c r="E143" i="17" s="1"/>
  <c r="F142" i="17"/>
  <c r="F143" i="17" s="1"/>
  <c r="G142" i="17"/>
  <c r="H142" i="17"/>
  <c r="I142" i="17"/>
  <c r="J142" i="17"/>
  <c r="K142" i="17"/>
  <c r="L142" i="17"/>
  <c r="M142" i="17"/>
  <c r="N142" i="17"/>
  <c r="O142" i="17"/>
  <c r="O143" i="17" s="1"/>
  <c r="D146" i="17"/>
  <c r="D147" i="17" s="1"/>
  <c r="E146" i="17"/>
  <c r="E147" i="17" s="1"/>
  <c r="F146" i="17"/>
  <c r="F147" i="17" s="1"/>
  <c r="G146" i="17"/>
  <c r="G147" i="17" s="1"/>
  <c r="H146" i="17"/>
  <c r="I146" i="17"/>
  <c r="J146" i="17"/>
  <c r="K146" i="17"/>
  <c r="L146" i="17"/>
  <c r="M146" i="17"/>
  <c r="N146" i="17"/>
  <c r="O146" i="17"/>
  <c r="D148" i="17"/>
  <c r="D149" i="17" s="1"/>
  <c r="E148" i="17"/>
  <c r="E149" i="17" s="1"/>
  <c r="F148" i="17"/>
  <c r="F149" i="17" s="1"/>
  <c r="G148" i="17"/>
  <c r="G149" i="17" s="1"/>
  <c r="H148" i="17"/>
  <c r="I148" i="17"/>
  <c r="J148" i="17"/>
  <c r="K148" i="17"/>
  <c r="L148" i="17"/>
  <c r="M148" i="17"/>
  <c r="N148" i="17"/>
  <c r="O148" i="17"/>
  <c r="O149" i="17" s="1"/>
  <c r="D154" i="17"/>
  <c r="D155" i="17" s="1"/>
  <c r="E154" i="17"/>
  <c r="E155" i="17" s="1"/>
  <c r="F154" i="17"/>
  <c r="G154" i="17"/>
  <c r="H154" i="17"/>
  <c r="I154" i="17"/>
  <c r="J154" i="17"/>
  <c r="K154" i="17"/>
  <c r="L154" i="17"/>
  <c r="M154" i="17"/>
  <c r="M155" i="17" s="1"/>
  <c r="N154" i="17"/>
  <c r="N155" i="17" s="1"/>
  <c r="O154" i="17"/>
  <c r="O155" i="17" s="1"/>
  <c r="D158" i="17"/>
  <c r="E158" i="17"/>
  <c r="F158" i="17"/>
  <c r="G158" i="17"/>
  <c r="H158" i="17"/>
  <c r="I158" i="17"/>
  <c r="J158" i="17"/>
  <c r="K158" i="17"/>
  <c r="L158" i="17"/>
  <c r="M158" i="17"/>
  <c r="N158" i="17"/>
  <c r="O158" i="17"/>
  <c r="D160" i="17"/>
  <c r="D161" i="17" s="1"/>
  <c r="E160" i="17"/>
  <c r="E161" i="17" s="1"/>
  <c r="F160" i="17"/>
  <c r="G160" i="17"/>
  <c r="H160" i="17"/>
  <c r="I160" i="17"/>
  <c r="J160" i="17"/>
  <c r="K160" i="17"/>
  <c r="L160" i="17"/>
  <c r="M160" i="17"/>
  <c r="N160" i="17"/>
  <c r="O160" i="17"/>
  <c r="O161" i="17" s="1"/>
  <c r="D164" i="17"/>
  <c r="E164" i="17"/>
  <c r="F164" i="17"/>
  <c r="G164" i="17"/>
  <c r="H164" i="17"/>
  <c r="I164" i="17"/>
  <c r="I165" i="17" s="1"/>
  <c r="J164" i="17"/>
  <c r="J165" i="17" s="1"/>
  <c r="K164" i="17"/>
  <c r="L164" i="17"/>
  <c r="M164" i="17"/>
  <c r="N164" i="17"/>
  <c r="O164" i="17"/>
  <c r="D166" i="17"/>
  <c r="E166" i="17"/>
  <c r="F166" i="17"/>
  <c r="G166" i="17"/>
  <c r="H166" i="17"/>
  <c r="I166" i="17"/>
  <c r="J166" i="17"/>
  <c r="K166" i="17"/>
  <c r="L166" i="17"/>
  <c r="M166" i="17"/>
  <c r="N166" i="17"/>
  <c r="O166" i="17"/>
  <c r="D172" i="17"/>
  <c r="D173" i="17" s="1"/>
  <c r="E172" i="17"/>
  <c r="E173" i="17" s="1"/>
  <c r="F172" i="17"/>
  <c r="F173" i="17" s="1"/>
  <c r="G172" i="17"/>
  <c r="G173" i="17" s="1"/>
  <c r="H172" i="17"/>
  <c r="H173" i="17" s="1"/>
  <c r="I172" i="17"/>
  <c r="J172" i="17"/>
  <c r="K172" i="17"/>
  <c r="L172" i="17"/>
  <c r="M172" i="17"/>
  <c r="N172" i="17"/>
  <c r="N173" i="17" s="1"/>
  <c r="O172" i="17"/>
  <c r="O173" i="17" s="1"/>
  <c r="D176" i="17"/>
  <c r="E176" i="17"/>
  <c r="F176" i="17"/>
  <c r="G176" i="17"/>
  <c r="H176" i="17"/>
  <c r="I176" i="17"/>
  <c r="J176" i="17"/>
  <c r="K176" i="17"/>
  <c r="L176" i="17"/>
  <c r="M176" i="17"/>
  <c r="N176" i="17"/>
  <c r="O176" i="17"/>
  <c r="D178" i="17"/>
  <c r="D179" i="17" s="1"/>
  <c r="E178" i="17"/>
  <c r="E179" i="17" s="1"/>
  <c r="F178" i="17"/>
  <c r="F179" i="17" s="1"/>
  <c r="G178" i="17"/>
  <c r="H178" i="17"/>
  <c r="I178" i="17"/>
  <c r="J178" i="17"/>
  <c r="K178" i="17"/>
  <c r="L178" i="17"/>
  <c r="M178" i="17"/>
  <c r="N178" i="17"/>
  <c r="O178" i="17"/>
  <c r="O179" i="17" s="1"/>
  <c r="D182" i="17"/>
  <c r="D183" i="17" s="1"/>
  <c r="E182" i="17"/>
  <c r="E183" i="17" s="1"/>
  <c r="F182" i="17"/>
  <c r="F183" i="17" s="1"/>
  <c r="G182" i="17"/>
  <c r="H182" i="17"/>
  <c r="I182" i="17"/>
  <c r="J182" i="17"/>
  <c r="K182" i="17"/>
  <c r="L182" i="17"/>
  <c r="M182" i="17"/>
  <c r="N182" i="17"/>
  <c r="O182" i="17"/>
  <c r="D184" i="17"/>
  <c r="D185" i="17" s="1"/>
  <c r="E184" i="17"/>
  <c r="E185" i="17" s="1"/>
  <c r="F184" i="17"/>
  <c r="F185" i="17" s="1"/>
  <c r="G184" i="17"/>
  <c r="G185" i="17" s="1"/>
  <c r="H184" i="17"/>
  <c r="H185" i="17" s="1"/>
  <c r="I184" i="17"/>
  <c r="J184" i="17"/>
  <c r="K184" i="17"/>
  <c r="L184" i="17"/>
  <c r="M184" i="17"/>
  <c r="N184" i="17"/>
  <c r="O184" i="17"/>
  <c r="D188" i="17"/>
  <c r="D189" i="17" s="1"/>
  <c r="E188" i="17"/>
  <c r="E189" i="17" s="1"/>
  <c r="F188" i="17"/>
  <c r="F189" i="17" s="1"/>
  <c r="G188" i="17"/>
  <c r="G189" i="17" s="1"/>
  <c r="H188" i="17"/>
  <c r="I188" i="17"/>
  <c r="J188" i="17"/>
  <c r="K188" i="17"/>
  <c r="L188" i="17"/>
  <c r="M188" i="17"/>
  <c r="N188" i="17"/>
  <c r="O188" i="17"/>
  <c r="O189" i="17" s="1"/>
  <c r="D190" i="17"/>
  <c r="D191" i="17" s="1"/>
  <c r="E190" i="17"/>
  <c r="E191" i="17" s="1"/>
  <c r="F190" i="17"/>
  <c r="F191" i="17" s="1"/>
  <c r="G190" i="17"/>
  <c r="G191" i="17" s="1"/>
  <c r="H190" i="17"/>
  <c r="H191" i="17" s="1"/>
  <c r="I190" i="17"/>
  <c r="J190" i="17"/>
  <c r="K190" i="17"/>
  <c r="L190" i="17"/>
  <c r="M190" i="17"/>
  <c r="N190" i="17"/>
  <c r="O190" i="17"/>
  <c r="O191" i="17" s="1"/>
  <c r="D194" i="17"/>
  <c r="D195" i="17" s="1"/>
  <c r="E194" i="17"/>
  <c r="E195" i="17" s="1"/>
  <c r="F194" i="17"/>
  <c r="F195" i="17" s="1"/>
  <c r="G194" i="17"/>
  <c r="G195" i="17" s="1"/>
  <c r="H194" i="17"/>
  <c r="I194" i="17"/>
  <c r="J194" i="17"/>
  <c r="K194" i="17"/>
  <c r="L194" i="17"/>
  <c r="M194" i="17"/>
  <c r="N194" i="17"/>
  <c r="O194" i="17"/>
  <c r="D196" i="17"/>
  <c r="D197" i="17" s="1"/>
  <c r="E196" i="17"/>
  <c r="E197" i="17" s="1"/>
  <c r="F196" i="17"/>
  <c r="F197" i="17" s="1"/>
  <c r="G196" i="17"/>
  <c r="G197" i="17" s="1"/>
  <c r="H196" i="17"/>
  <c r="I196" i="17"/>
  <c r="J196" i="17"/>
  <c r="K196" i="17"/>
  <c r="L196" i="17"/>
  <c r="M196" i="17"/>
  <c r="N196" i="17"/>
  <c r="O196" i="17"/>
  <c r="D200" i="17"/>
  <c r="D201" i="17" s="1"/>
  <c r="E200" i="17"/>
  <c r="E201" i="17" s="1"/>
  <c r="F200" i="17"/>
  <c r="F201" i="17" s="1"/>
  <c r="G200" i="17"/>
  <c r="G201" i="17" s="1"/>
  <c r="H200" i="17"/>
  <c r="H201" i="17" s="1"/>
  <c r="I200" i="17"/>
  <c r="J200" i="17"/>
  <c r="K200" i="17"/>
  <c r="L200" i="17"/>
  <c r="M200" i="17"/>
  <c r="N200" i="17"/>
  <c r="N201" i="17" s="1"/>
  <c r="O200" i="17"/>
  <c r="O201" i="17" s="1"/>
  <c r="D202" i="17"/>
  <c r="D203" i="17" s="1"/>
  <c r="E202" i="17"/>
  <c r="E203" i="17" s="1"/>
  <c r="F202" i="17"/>
  <c r="F203" i="17" s="1"/>
  <c r="G202" i="17"/>
  <c r="G203" i="17" s="1"/>
  <c r="H202" i="17"/>
  <c r="H203" i="17" s="1"/>
  <c r="I202" i="17"/>
  <c r="J202" i="17"/>
  <c r="K202" i="17"/>
  <c r="L202" i="17"/>
  <c r="M202" i="17"/>
  <c r="M203" i="17" s="1"/>
  <c r="N202" i="17"/>
  <c r="N203" i="17" s="1"/>
  <c r="O202" i="17"/>
  <c r="O203" i="17" s="1"/>
  <c r="D206" i="17"/>
  <c r="E206" i="17"/>
  <c r="F206" i="17"/>
  <c r="G206" i="17"/>
  <c r="H206" i="17"/>
  <c r="I206" i="17"/>
  <c r="J206" i="17"/>
  <c r="K206" i="17"/>
  <c r="L206" i="17"/>
  <c r="M206" i="17"/>
  <c r="N206" i="17"/>
  <c r="O206" i="17"/>
  <c r="D208" i="17"/>
  <c r="D209" i="17" s="1"/>
  <c r="E208" i="17"/>
  <c r="E209" i="17" s="1"/>
  <c r="F208" i="17"/>
  <c r="F209" i="17" s="1"/>
  <c r="G208" i="17"/>
  <c r="G209" i="17" s="1"/>
  <c r="H208" i="17"/>
  <c r="H209" i="17" s="1"/>
  <c r="I208" i="17"/>
  <c r="J208" i="17"/>
  <c r="K208" i="17"/>
  <c r="L208" i="17"/>
  <c r="M208" i="17"/>
  <c r="N208" i="17"/>
  <c r="O208" i="17"/>
  <c r="O209" i="17" s="1"/>
  <c r="D212" i="17"/>
  <c r="D213" i="17" s="1"/>
  <c r="E212" i="17"/>
  <c r="E213" i="17" s="1"/>
  <c r="F212" i="17"/>
  <c r="G212" i="17"/>
  <c r="H212" i="17"/>
  <c r="I212" i="17"/>
  <c r="J212" i="17"/>
  <c r="K212" i="17"/>
  <c r="L212" i="17"/>
  <c r="M212" i="17"/>
  <c r="N212" i="17"/>
  <c r="O212" i="17"/>
  <c r="D214" i="17"/>
  <c r="D215" i="17" s="1"/>
  <c r="E214" i="17"/>
  <c r="E215" i="17" s="1"/>
  <c r="F214" i="17"/>
  <c r="F215" i="17" s="1"/>
  <c r="G214" i="17"/>
  <c r="H214" i="17"/>
  <c r="I214" i="17"/>
  <c r="I215" i="17" s="1"/>
  <c r="J214" i="17"/>
  <c r="K214" i="17"/>
  <c r="L214" i="17"/>
  <c r="M214" i="17"/>
  <c r="N214" i="17"/>
  <c r="O214" i="17"/>
  <c r="O215" i="17" s="1"/>
  <c r="D218" i="17"/>
  <c r="E218" i="17"/>
  <c r="F218" i="17"/>
  <c r="G218" i="17"/>
  <c r="H218" i="17"/>
  <c r="I218" i="17"/>
  <c r="J218" i="17"/>
  <c r="K218" i="17"/>
  <c r="L218" i="17"/>
  <c r="M218" i="17"/>
  <c r="N218" i="17"/>
  <c r="O218" i="17"/>
  <c r="D220" i="17"/>
  <c r="E220" i="17"/>
  <c r="F220" i="17"/>
  <c r="G220" i="17"/>
  <c r="H220" i="17"/>
  <c r="I220" i="17"/>
  <c r="J220" i="17"/>
  <c r="K220" i="17"/>
  <c r="L220" i="17"/>
  <c r="M220" i="17"/>
  <c r="N220" i="17"/>
  <c r="O220" i="17"/>
  <c r="D224" i="17"/>
  <c r="E224" i="17"/>
  <c r="F224" i="17"/>
  <c r="G224" i="17"/>
  <c r="H224" i="17"/>
  <c r="I224" i="17"/>
  <c r="J224" i="17"/>
  <c r="K224" i="17"/>
  <c r="L224" i="17"/>
  <c r="M224" i="17"/>
  <c r="N224" i="17"/>
  <c r="O224" i="17"/>
  <c r="D226" i="17"/>
  <c r="E226" i="17"/>
  <c r="F226" i="17"/>
  <c r="G226" i="17"/>
  <c r="H226" i="17"/>
  <c r="I226" i="17"/>
  <c r="J226" i="17"/>
  <c r="K226" i="17"/>
  <c r="L226" i="17"/>
  <c r="M226" i="17"/>
  <c r="N226" i="17"/>
  <c r="O226" i="17"/>
  <c r="D230" i="17"/>
  <c r="E230" i="17"/>
  <c r="F230" i="17"/>
  <c r="G230" i="17"/>
  <c r="H230" i="17"/>
  <c r="I230" i="17"/>
  <c r="J230" i="17"/>
  <c r="K230" i="17"/>
  <c r="L230" i="17"/>
  <c r="M230" i="17"/>
  <c r="N230" i="17"/>
  <c r="O230" i="17"/>
  <c r="D232" i="17"/>
  <c r="E232" i="17"/>
  <c r="F232" i="17"/>
  <c r="G232" i="17"/>
  <c r="H232" i="17"/>
  <c r="I232" i="17"/>
  <c r="J232" i="17"/>
  <c r="K232" i="17"/>
  <c r="L232" i="17"/>
  <c r="M232" i="17"/>
  <c r="N232" i="17"/>
  <c r="O232" i="17"/>
  <c r="D236" i="17"/>
  <c r="E236" i="17"/>
  <c r="F236" i="17"/>
  <c r="G236" i="17"/>
  <c r="H236" i="17"/>
  <c r="I236" i="17"/>
  <c r="J236" i="17"/>
  <c r="K236" i="17"/>
  <c r="L236" i="17"/>
  <c r="M236" i="17"/>
  <c r="N236" i="17"/>
  <c r="O236" i="17"/>
  <c r="D238" i="17"/>
  <c r="D239" i="17" s="1"/>
  <c r="E238" i="17"/>
  <c r="E239" i="17" s="1"/>
  <c r="F238" i="17"/>
  <c r="F239" i="17" s="1"/>
  <c r="G238" i="17"/>
  <c r="G239" i="17" s="1"/>
  <c r="H238" i="17"/>
  <c r="I238" i="17"/>
  <c r="J238" i="17"/>
  <c r="K238" i="17"/>
  <c r="L238" i="17"/>
  <c r="M238" i="17"/>
  <c r="N238" i="17"/>
  <c r="N239" i="17" s="1"/>
  <c r="O238" i="17"/>
  <c r="O239" i="17" s="1"/>
  <c r="D242" i="17"/>
  <c r="E242" i="17"/>
  <c r="F242" i="17"/>
  <c r="G242" i="17"/>
  <c r="H242" i="17"/>
  <c r="I242" i="17"/>
  <c r="J242" i="17"/>
  <c r="K242" i="17"/>
  <c r="L242" i="17"/>
  <c r="M242" i="17"/>
  <c r="N242" i="17"/>
  <c r="O242" i="17"/>
  <c r="D244" i="17"/>
  <c r="D245" i="17" s="1"/>
  <c r="E244" i="17"/>
  <c r="E245" i="17" s="1"/>
  <c r="F244" i="17"/>
  <c r="F245" i="17" s="1"/>
  <c r="G244" i="17"/>
  <c r="G245" i="17" s="1"/>
  <c r="H244" i="17"/>
  <c r="H245" i="17" s="1"/>
  <c r="I244" i="17"/>
  <c r="J244" i="17"/>
  <c r="K244" i="17"/>
  <c r="L244" i="17"/>
  <c r="M244" i="17"/>
  <c r="N244" i="17"/>
  <c r="N245" i="17" s="1"/>
  <c r="O244" i="17"/>
  <c r="O245" i="17" s="1"/>
  <c r="D248" i="17"/>
  <c r="D249" i="17" s="1"/>
  <c r="E248" i="17"/>
  <c r="E249" i="17" s="1"/>
  <c r="F248" i="17"/>
  <c r="F249" i="17" s="1"/>
  <c r="G248" i="17"/>
  <c r="G249" i="17" s="1"/>
  <c r="H248" i="17"/>
  <c r="I248" i="17"/>
  <c r="J248" i="17"/>
  <c r="K248" i="17"/>
  <c r="L248" i="17"/>
  <c r="M248" i="17"/>
  <c r="N248" i="17"/>
  <c r="O248" i="17"/>
  <c r="O249" i="17" s="1"/>
  <c r="D250" i="17"/>
  <c r="D251" i="17" s="1"/>
  <c r="E250" i="17"/>
  <c r="E251" i="17" s="1"/>
  <c r="F250" i="17"/>
  <c r="F251" i="17" s="1"/>
  <c r="G250" i="17"/>
  <c r="G251" i="17" s="1"/>
  <c r="H250" i="17"/>
  <c r="I250" i="17"/>
  <c r="J250" i="17"/>
  <c r="K250" i="17"/>
  <c r="L250" i="17"/>
  <c r="M250" i="17"/>
  <c r="N250" i="17"/>
  <c r="O250" i="17"/>
  <c r="O251" i="17" s="1"/>
  <c r="E254" i="17"/>
  <c r="F254" i="17"/>
  <c r="G254" i="17"/>
  <c r="H254" i="17"/>
  <c r="I254" i="17"/>
  <c r="J254" i="17"/>
  <c r="K254" i="17"/>
  <c r="L254" i="17"/>
  <c r="M254" i="17"/>
  <c r="N254" i="17"/>
  <c r="O254" i="17"/>
  <c r="D256" i="17"/>
  <c r="E256" i="17"/>
  <c r="F256" i="17"/>
  <c r="G256" i="17"/>
  <c r="H256" i="17"/>
  <c r="I256" i="17"/>
  <c r="J256" i="17"/>
  <c r="K256" i="17"/>
  <c r="L256" i="17"/>
  <c r="M256" i="17"/>
  <c r="N256" i="17"/>
  <c r="O256" i="17"/>
  <c r="D266" i="17"/>
  <c r="E266" i="17"/>
  <c r="F266" i="17"/>
  <c r="G266" i="17"/>
  <c r="H266" i="17"/>
  <c r="H267" i="17" s="1"/>
  <c r="I266" i="17"/>
  <c r="I267" i="17" s="1"/>
  <c r="J266" i="17"/>
  <c r="J267" i="17" s="1"/>
  <c r="K266" i="17"/>
  <c r="L266" i="17"/>
  <c r="M266" i="17"/>
  <c r="N266" i="17"/>
  <c r="O266" i="17"/>
  <c r="D268" i="17"/>
  <c r="D269" i="17" s="1"/>
  <c r="E268" i="17"/>
  <c r="E269" i="17" s="1"/>
  <c r="F268" i="17"/>
  <c r="F269" i="17" s="1"/>
  <c r="G268" i="17"/>
  <c r="G269" i="17" s="1"/>
  <c r="H268" i="17"/>
  <c r="H269" i="17" s="1"/>
  <c r="I268" i="17"/>
  <c r="I269" i="17" s="1"/>
  <c r="J268" i="17"/>
  <c r="J269" i="17" s="1"/>
  <c r="K268" i="17"/>
  <c r="K269" i="17" s="1"/>
  <c r="L268" i="17"/>
  <c r="M268" i="17"/>
  <c r="N268" i="17"/>
  <c r="O268" i="17"/>
  <c r="D272" i="17"/>
  <c r="D273" i="17" s="1"/>
  <c r="E272" i="17"/>
  <c r="E273" i="17" s="1"/>
  <c r="F272" i="17"/>
  <c r="F273" i="17" s="1"/>
  <c r="G272" i="17"/>
  <c r="G273" i="17" s="1"/>
  <c r="H272" i="17"/>
  <c r="H273" i="17" s="1"/>
  <c r="I272" i="17"/>
  <c r="I273" i="17" s="1"/>
  <c r="J272" i="17"/>
  <c r="K272" i="17"/>
  <c r="L272" i="17"/>
  <c r="M272" i="17"/>
  <c r="N272" i="17"/>
  <c r="O272" i="17"/>
  <c r="D274" i="17"/>
  <c r="D275" i="17" s="1"/>
  <c r="E274" i="17"/>
  <c r="E275" i="17" s="1"/>
  <c r="F274" i="17"/>
  <c r="F275" i="17" s="1"/>
  <c r="G274" i="17"/>
  <c r="G275" i="17" s="1"/>
  <c r="H274" i="17"/>
  <c r="H275" i="17" s="1"/>
  <c r="I274" i="17"/>
  <c r="I275" i="17" s="1"/>
  <c r="J274" i="17"/>
  <c r="J275" i="17" s="1"/>
  <c r="K274" i="17"/>
  <c r="K275" i="17" s="1"/>
  <c r="L274" i="17"/>
  <c r="L275" i="17" s="1"/>
  <c r="M274" i="17"/>
  <c r="M275" i="17" s="1"/>
  <c r="N274" i="17"/>
  <c r="N275" i="17" s="1"/>
  <c r="O274" i="17"/>
  <c r="O275" i="17" s="1"/>
  <c r="D278" i="17"/>
  <c r="D279" i="17" s="1"/>
  <c r="E278" i="17"/>
  <c r="E279" i="17" s="1"/>
  <c r="F278" i="17"/>
  <c r="F279" i="17" s="1"/>
  <c r="G278" i="17"/>
  <c r="G279" i="17" s="1"/>
  <c r="H278" i="17"/>
  <c r="H279" i="17" s="1"/>
  <c r="I278" i="17"/>
  <c r="J278" i="17"/>
  <c r="K278" i="17"/>
  <c r="L278" i="17"/>
  <c r="M278" i="17"/>
  <c r="N278" i="17"/>
  <c r="O278" i="17"/>
  <c r="D280" i="17"/>
  <c r="D281" i="17" s="1"/>
  <c r="E280" i="17"/>
  <c r="E281" i="17" s="1"/>
  <c r="F280" i="17"/>
  <c r="F281" i="17" s="1"/>
  <c r="G280" i="17"/>
  <c r="G281" i="17" s="1"/>
  <c r="H280" i="17"/>
  <c r="H281" i="17" s="1"/>
  <c r="I280" i="17"/>
  <c r="I281" i="17" s="1"/>
  <c r="J280" i="17"/>
  <c r="J281" i="17" s="1"/>
  <c r="K280" i="17"/>
  <c r="L280" i="17"/>
  <c r="M280" i="17"/>
  <c r="N280" i="17"/>
  <c r="N281" i="17" s="1"/>
  <c r="O280" i="17"/>
  <c r="O281" i="17" s="1"/>
  <c r="D284" i="17"/>
  <c r="D285" i="17" s="1"/>
  <c r="E284" i="17"/>
  <c r="E285" i="17" s="1"/>
  <c r="F284" i="17"/>
  <c r="F285" i="17" s="1"/>
  <c r="G284" i="17"/>
  <c r="G285" i="17" s="1"/>
  <c r="H284" i="17"/>
  <c r="H285" i="17" s="1"/>
  <c r="I284" i="17"/>
  <c r="J284" i="17"/>
  <c r="K284" i="17"/>
  <c r="L284" i="17"/>
  <c r="M284" i="17"/>
  <c r="M285" i="17" s="1"/>
  <c r="N284" i="17"/>
  <c r="N285" i="17" s="1"/>
  <c r="O284" i="17"/>
  <c r="O285" i="17" s="1"/>
  <c r="D286" i="17"/>
  <c r="D287" i="17" s="1"/>
  <c r="E286" i="17"/>
  <c r="E287" i="17" s="1"/>
  <c r="F286" i="17"/>
  <c r="F287" i="17" s="1"/>
  <c r="G286" i="17"/>
  <c r="G287" i="17" s="1"/>
  <c r="H286" i="17"/>
  <c r="H287" i="17" s="1"/>
  <c r="I286" i="17"/>
  <c r="J286" i="17"/>
  <c r="K286" i="17"/>
  <c r="L286" i="17"/>
  <c r="L287" i="17" s="1"/>
  <c r="M286" i="17"/>
  <c r="M287" i="17" s="1"/>
  <c r="N286" i="17"/>
  <c r="N287" i="17" s="1"/>
  <c r="O286" i="17"/>
  <c r="O287" i="17" s="1"/>
  <c r="D290" i="17"/>
  <c r="E290" i="17"/>
  <c r="E291" i="17" s="1"/>
  <c r="F290" i="17"/>
  <c r="F291" i="17" s="1"/>
  <c r="G290" i="17"/>
  <c r="G291" i="17" s="1"/>
  <c r="H290" i="17"/>
  <c r="H291" i="17" s="1"/>
  <c r="I290" i="17"/>
  <c r="J290" i="17"/>
  <c r="K290" i="17"/>
  <c r="L290" i="17"/>
  <c r="M290" i="17"/>
  <c r="N290" i="17"/>
  <c r="O290" i="17"/>
  <c r="O291" i="17" s="1"/>
  <c r="D292" i="17"/>
  <c r="D293" i="17" s="1"/>
  <c r="E292" i="17"/>
  <c r="E293" i="17" s="1"/>
  <c r="F292" i="17"/>
  <c r="F293" i="17" s="1"/>
  <c r="G292" i="17"/>
  <c r="G293" i="17" s="1"/>
  <c r="H292" i="17"/>
  <c r="H293" i="17" s="1"/>
  <c r="I292" i="17"/>
  <c r="I293" i="17" s="1"/>
  <c r="J292" i="17"/>
  <c r="K292" i="17"/>
  <c r="L292" i="17"/>
  <c r="M292" i="17"/>
  <c r="N292" i="17"/>
  <c r="N293" i="17" s="1"/>
  <c r="O292" i="17"/>
  <c r="O293" i="17" s="1"/>
  <c r="D296" i="17"/>
  <c r="D297" i="17" s="1"/>
  <c r="E296" i="17"/>
  <c r="E297" i="17" s="1"/>
  <c r="F296" i="17"/>
  <c r="F297" i="17" s="1"/>
  <c r="G296" i="17"/>
  <c r="G297" i="17" s="1"/>
  <c r="H296" i="17"/>
  <c r="H297" i="17" s="1"/>
  <c r="I296" i="17"/>
  <c r="I297" i="17" s="1"/>
  <c r="J296" i="17"/>
  <c r="K296" i="17"/>
  <c r="L296" i="17"/>
  <c r="M296" i="17"/>
  <c r="M297" i="17" s="1"/>
  <c r="N296" i="17"/>
  <c r="N297" i="17" s="1"/>
  <c r="O296" i="17"/>
  <c r="O297" i="17" s="1"/>
  <c r="D298" i="17"/>
  <c r="D299" i="17" s="1"/>
  <c r="E298" i="17"/>
  <c r="E299" i="17" s="1"/>
  <c r="F298" i="17"/>
  <c r="F299" i="17" s="1"/>
  <c r="G298" i="17"/>
  <c r="G299" i="17" s="1"/>
  <c r="H298" i="17"/>
  <c r="H299" i="17" s="1"/>
  <c r="I298" i="17"/>
  <c r="I299" i="17" s="1"/>
  <c r="J298" i="17"/>
  <c r="J299" i="17" s="1"/>
  <c r="K298" i="17"/>
  <c r="K299" i="17" s="1"/>
  <c r="L298" i="17"/>
  <c r="L299" i="17" s="1"/>
  <c r="M298" i="17"/>
  <c r="M299" i="17" s="1"/>
  <c r="N298" i="17"/>
  <c r="N299" i="17" s="1"/>
  <c r="O298" i="17"/>
  <c r="O299" i="17" s="1"/>
  <c r="D302" i="17"/>
  <c r="E302" i="17"/>
  <c r="E303" i="17" s="1"/>
  <c r="F302" i="17"/>
  <c r="F303" i="17" s="1"/>
  <c r="G302" i="17"/>
  <c r="G303" i="17" s="1"/>
  <c r="H302" i="17"/>
  <c r="I302" i="17"/>
  <c r="J302" i="17"/>
  <c r="K302" i="17"/>
  <c r="L302" i="17"/>
  <c r="M302" i="17"/>
  <c r="M303" i="17" s="1"/>
  <c r="N302" i="17"/>
  <c r="N303" i="17" s="1"/>
  <c r="O302" i="17"/>
  <c r="O303" i="17" s="1"/>
  <c r="D304" i="17"/>
  <c r="D305" i="17" s="1"/>
  <c r="E304" i="17"/>
  <c r="E305" i="17" s="1"/>
  <c r="F304" i="17"/>
  <c r="F305" i="17" s="1"/>
  <c r="G304" i="17"/>
  <c r="G305" i="17" s="1"/>
  <c r="H304" i="17"/>
  <c r="H305" i="17" s="1"/>
  <c r="I304" i="17"/>
  <c r="I305" i="17" s="1"/>
  <c r="J304" i="17"/>
  <c r="K304" i="17"/>
  <c r="K305" i="17" s="1"/>
  <c r="L304" i="17"/>
  <c r="L305" i="17" s="1"/>
  <c r="M304" i="17"/>
  <c r="M305" i="17" s="1"/>
  <c r="N304" i="17"/>
  <c r="N305" i="17" s="1"/>
  <c r="O304" i="17"/>
  <c r="O305" i="17" s="1"/>
  <c r="D308" i="17"/>
  <c r="E308" i="17"/>
  <c r="F308" i="17"/>
  <c r="F309" i="17" s="1"/>
  <c r="G308" i="17"/>
  <c r="H308" i="17"/>
  <c r="H309" i="17" s="1"/>
  <c r="I308" i="17"/>
  <c r="J308" i="17"/>
  <c r="K308" i="17"/>
  <c r="L308" i="17"/>
  <c r="M308" i="17"/>
  <c r="M309" i="17" s="1"/>
  <c r="N308" i="17"/>
  <c r="N309" i="17" s="1"/>
  <c r="O308" i="17"/>
  <c r="D310" i="17"/>
  <c r="D311" i="17" s="1"/>
  <c r="E310" i="17"/>
  <c r="E311" i="17" s="1"/>
  <c r="F310" i="17"/>
  <c r="F311" i="17" s="1"/>
  <c r="G310" i="17"/>
  <c r="G311" i="17" s="1"/>
  <c r="H310" i="17"/>
  <c r="H311" i="17" s="1"/>
  <c r="I310" i="17"/>
  <c r="I311" i="17" s="1"/>
  <c r="J310" i="17"/>
  <c r="J311" i="17" s="1"/>
  <c r="K310" i="17"/>
  <c r="K311" i="17" s="1"/>
  <c r="L310" i="17"/>
  <c r="L311" i="17" s="1"/>
  <c r="M310" i="17"/>
  <c r="M311" i="17" s="1"/>
  <c r="N310" i="17"/>
  <c r="N311" i="17" s="1"/>
  <c r="O310" i="17"/>
  <c r="O311" i="17" s="1"/>
  <c r="D314" i="17"/>
  <c r="D315" i="17" s="1"/>
  <c r="E314" i="17"/>
  <c r="E315" i="17" s="1"/>
  <c r="F314" i="17"/>
  <c r="F315" i="17" s="1"/>
  <c r="G314" i="17"/>
  <c r="G315" i="17" s="1"/>
  <c r="H314" i="17"/>
  <c r="H315" i="17" s="1"/>
  <c r="I314" i="17"/>
  <c r="I315" i="17" s="1"/>
  <c r="J314" i="17"/>
  <c r="J315" i="17" s="1"/>
  <c r="K314" i="17"/>
  <c r="L314" i="17"/>
  <c r="M314" i="17"/>
  <c r="M315" i="17" s="1"/>
  <c r="N314" i="17"/>
  <c r="N315" i="17" s="1"/>
  <c r="O314" i="17"/>
  <c r="O315" i="17" s="1"/>
  <c r="D316" i="17"/>
  <c r="D317" i="17" s="1"/>
  <c r="E316" i="17"/>
  <c r="E317" i="17" s="1"/>
  <c r="F316" i="17"/>
  <c r="F317" i="17" s="1"/>
  <c r="G316" i="17"/>
  <c r="G317" i="17" s="1"/>
  <c r="H316" i="17"/>
  <c r="H317" i="17" s="1"/>
  <c r="I316" i="17"/>
  <c r="I317" i="17" s="1"/>
  <c r="J316" i="17"/>
  <c r="J317" i="17" s="1"/>
  <c r="K316" i="17"/>
  <c r="K317" i="17" s="1"/>
  <c r="L316" i="17"/>
  <c r="L317" i="17" s="1"/>
  <c r="M316" i="17"/>
  <c r="M317" i="17" s="1"/>
  <c r="N316" i="17"/>
  <c r="N317" i="17" s="1"/>
  <c r="O316" i="17"/>
  <c r="O317" i="17" s="1"/>
  <c r="D321" i="17"/>
  <c r="E321" i="17"/>
  <c r="F321" i="17"/>
  <c r="G321" i="17"/>
  <c r="H321" i="17"/>
  <c r="I321" i="17"/>
  <c r="D323" i="17"/>
  <c r="E323" i="17"/>
  <c r="F323" i="17"/>
  <c r="G323" i="17"/>
  <c r="H323" i="17"/>
  <c r="I323" i="17"/>
  <c r="O323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O359" i="7"/>
  <c r="N359" i="7"/>
  <c r="M359" i="7"/>
  <c r="L359" i="7"/>
  <c r="K359" i="7"/>
  <c r="J359" i="7"/>
  <c r="I359" i="7"/>
  <c r="H359" i="7"/>
  <c r="G359" i="7"/>
  <c r="F359" i="7"/>
  <c r="E359" i="7"/>
  <c r="D359" i="7"/>
  <c r="O353" i="7"/>
  <c r="N353" i="7"/>
  <c r="M353" i="7"/>
  <c r="L353" i="7"/>
  <c r="K353" i="7"/>
  <c r="J353" i="7"/>
  <c r="I353" i="7"/>
  <c r="H353" i="7"/>
  <c r="G353" i="7"/>
  <c r="F353" i="7"/>
  <c r="E353" i="7"/>
  <c r="D353" i="7"/>
  <c r="O347" i="7"/>
  <c r="N347" i="7"/>
  <c r="M347" i="7"/>
  <c r="L347" i="7"/>
  <c r="K347" i="7"/>
  <c r="J347" i="7"/>
  <c r="I347" i="7"/>
  <c r="H347" i="7"/>
  <c r="G347" i="7"/>
  <c r="F347" i="7"/>
  <c r="E347" i="7"/>
  <c r="D347" i="7"/>
  <c r="O341" i="7"/>
  <c r="O342" i="7" s="1"/>
  <c r="N341" i="7"/>
  <c r="N342" i="7" s="1"/>
  <c r="M341" i="7"/>
  <c r="M342" i="7" s="1"/>
  <c r="L341" i="7"/>
  <c r="L342" i="7" s="1"/>
  <c r="K341" i="7"/>
  <c r="K342" i="7" s="1"/>
  <c r="J341" i="7"/>
  <c r="J342" i="7" s="1"/>
  <c r="I341" i="7"/>
  <c r="I342" i="7" s="1"/>
  <c r="H341" i="7"/>
  <c r="H342" i="7" s="1"/>
  <c r="G341" i="7"/>
  <c r="G342" i="7" s="1"/>
  <c r="F341" i="7"/>
  <c r="F342" i="7" s="1"/>
  <c r="E341" i="7"/>
  <c r="E342" i="7" s="1"/>
  <c r="D341" i="7"/>
  <c r="D342" i="7" s="1"/>
  <c r="O340" i="7"/>
  <c r="N340" i="7"/>
  <c r="M340" i="7"/>
  <c r="L340" i="7"/>
  <c r="K340" i="7"/>
  <c r="J340" i="7"/>
  <c r="I340" i="7"/>
  <c r="H340" i="7"/>
  <c r="G340" i="7"/>
  <c r="F340" i="7"/>
  <c r="E340" i="7"/>
  <c r="D340" i="7"/>
  <c r="O338" i="7"/>
  <c r="N338" i="7"/>
  <c r="M338" i="7"/>
  <c r="L338" i="7"/>
  <c r="K338" i="7"/>
  <c r="J338" i="7"/>
  <c r="I338" i="7"/>
  <c r="H338" i="7"/>
  <c r="G338" i="7"/>
  <c r="F338" i="7"/>
  <c r="E338" i="7"/>
  <c r="D338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O329" i="7"/>
  <c r="N329" i="7"/>
  <c r="M329" i="7"/>
  <c r="L329" i="7"/>
  <c r="K329" i="7"/>
  <c r="J329" i="7"/>
  <c r="I329" i="7"/>
  <c r="H329" i="7"/>
  <c r="G329" i="7"/>
  <c r="F329" i="7"/>
  <c r="E329" i="7"/>
  <c r="D329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O317" i="7"/>
  <c r="N317" i="7"/>
  <c r="M317" i="7"/>
  <c r="L317" i="7"/>
  <c r="K317" i="7"/>
  <c r="J317" i="7"/>
  <c r="I317" i="7"/>
  <c r="H317" i="7"/>
  <c r="G317" i="7"/>
  <c r="F317" i="7"/>
  <c r="E317" i="7"/>
  <c r="D317" i="7"/>
  <c r="O311" i="7"/>
  <c r="N311" i="7"/>
  <c r="M311" i="7"/>
  <c r="L311" i="7"/>
  <c r="K311" i="7"/>
  <c r="J311" i="7"/>
  <c r="I311" i="7"/>
  <c r="H311" i="7"/>
  <c r="G311" i="7"/>
  <c r="F311" i="7"/>
  <c r="E311" i="7"/>
  <c r="E305" i="7" s="1"/>
  <c r="D311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O301" i="7"/>
  <c r="N301" i="7"/>
  <c r="M301" i="7"/>
  <c r="L301" i="7"/>
  <c r="K301" i="7"/>
  <c r="J301" i="7"/>
  <c r="I301" i="7"/>
  <c r="H301" i="7"/>
  <c r="G301" i="7"/>
  <c r="F301" i="7"/>
  <c r="E301" i="7"/>
  <c r="D301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P225" i="2"/>
  <c r="M305" i="7" l="1"/>
  <c r="J305" i="7"/>
  <c r="O226" i="2"/>
  <c r="G226" i="2"/>
  <c r="N226" i="2"/>
  <c r="F226" i="2"/>
  <c r="M226" i="2"/>
  <c r="E226" i="2"/>
  <c r="I226" i="2"/>
  <c r="L226" i="2"/>
  <c r="D226" i="2"/>
  <c r="K226" i="2"/>
  <c r="J226" i="2"/>
  <c r="H226" i="2"/>
  <c r="N305" i="7"/>
  <c r="P308" i="17"/>
  <c r="H54" i="17"/>
  <c r="J54" i="17"/>
  <c r="I60" i="17"/>
  <c r="I414" i="17"/>
  <c r="I390" i="17"/>
  <c r="F390" i="17"/>
  <c r="N384" i="17"/>
  <c r="N372" i="17"/>
  <c r="D390" i="17"/>
  <c r="D384" i="17"/>
  <c r="D378" i="17"/>
  <c r="D372" i="17"/>
  <c r="M384" i="17"/>
  <c r="E384" i="17"/>
  <c r="M378" i="17"/>
  <c r="N60" i="17"/>
  <c r="F60" i="17"/>
  <c r="N54" i="17"/>
  <c r="E378" i="17"/>
  <c r="E372" i="17"/>
  <c r="O54" i="17"/>
  <c r="G54" i="17"/>
  <c r="O420" i="17"/>
  <c r="G420" i="17"/>
  <c r="F54" i="17"/>
  <c r="K390" i="17"/>
  <c r="K60" i="17"/>
  <c r="I384" i="17"/>
  <c r="J60" i="17"/>
  <c r="K384" i="17"/>
  <c r="M60" i="17"/>
  <c r="E60" i="17"/>
  <c r="D60" i="17"/>
  <c r="H390" i="17"/>
  <c r="J384" i="17"/>
  <c r="H60" i="17"/>
  <c r="D426" i="17"/>
  <c r="E414" i="17"/>
  <c r="O390" i="17"/>
  <c r="G390" i="17"/>
  <c r="I54" i="17"/>
  <c r="M54" i="17"/>
  <c r="E54" i="17"/>
  <c r="D414" i="17"/>
  <c r="N390" i="17"/>
  <c r="H384" i="17"/>
  <c r="H378" i="17"/>
  <c r="I372" i="17"/>
  <c r="G378" i="17"/>
  <c r="H372" i="17"/>
  <c r="I420" i="17"/>
  <c r="M420" i="17"/>
  <c r="E420" i="17"/>
  <c r="H414" i="17"/>
  <c r="O305" i="7"/>
  <c r="G305" i="7"/>
  <c r="M390" i="17"/>
  <c r="J390" i="17"/>
  <c r="L384" i="17"/>
  <c r="I305" i="7"/>
  <c r="M372" i="17"/>
  <c r="K305" i="7"/>
  <c r="J372" i="17"/>
  <c r="F305" i="7"/>
  <c r="N426" i="17"/>
  <c r="F426" i="17"/>
  <c r="G426" i="17"/>
  <c r="J414" i="17"/>
  <c r="M414" i="17"/>
  <c r="K414" i="17"/>
  <c r="E390" i="17"/>
  <c r="L390" i="17"/>
  <c r="O378" i="17"/>
  <c r="F378" i="17"/>
  <c r="K378" i="17"/>
  <c r="J378" i="17"/>
  <c r="L372" i="17"/>
  <c r="L378" i="17"/>
  <c r="I378" i="17"/>
  <c r="N378" i="17"/>
  <c r="K426" i="17"/>
  <c r="L426" i="17"/>
  <c r="J426" i="17"/>
  <c r="H426" i="17"/>
  <c r="O60" i="17"/>
  <c r="L60" i="17"/>
  <c r="K54" i="17"/>
  <c r="L54" i="17"/>
  <c r="D54" i="17"/>
  <c r="L305" i="7"/>
  <c r="D305" i="7"/>
  <c r="G60" i="17"/>
  <c r="E426" i="17"/>
  <c r="N414" i="17"/>
  <c r="K420" i="17"/>
  <c r="K372" i="17"/>
  <c r="N420" i="17"/>
  <c r="J420" i="17"/>
  <c r="F420" i="17"/>
  <c r="F372" i="17"/>
  <c r="O426" i="17"/>
  <c r="M426" i="17"/>
  <c r="I426" i="17"/>
  <c r="O414" i="17"/>
  <c r="G414" i="17"/>
  <c r="F384" i="17"/>
  <c r="L420" i="17"/>
  <c r="H420" i="17"/>
  <c r="L414" i="17"/>
  <c r="F414" i="17"/>
  <c r="O384" i="17"/>
  <c r="G384" i="17"/>
  <c r="O372" i="17"/>
  <c r="G372" i="17"/>
  <c r="H305" i="7"/>
  <c r="P63" i="8"/>
  <c r="P226" i="2" l="1"/>
  <c r="D441" i="17"/>
  <c r="P117" i="1"/>
  <c r="I118" i="1" s="1"/>
  <c r="L118" i="1" l="1"/>
  <c r="K118" i="1"/>
  <c r="J118" i="1"/>
  <c r="N118" i="1"/>
  <c r="M118" i="1"/>
  <c r="P343" i="2"/>
  <c r="P307" i="2"/>
  <c r="P309" i="2"/>
  <c r="O37" i="8" l="1"/>
  <c r="P88" i="17" l="1"/>
  <c r="O365" i="14"/>
  <c r="O366" i="14" s="1"/>
  <c r="N365" i="14"/>
  <c r="N366" i="14" s="1"/>
  <c r="M365" i="14"/>
  <c r="M366" i="14" s="1"/>
  <c r="L365" i="14"/>
  <c r="L366" i="14" s="1"/>
  <c r="K365" i="14"/>
  <c r="K366" i="14" s="1"/>
  <c r="J365" i="14"/>
  <c r="J366" i="14" s="1"/>
  <c r="I365" i="14"/>
  <c r="I366" i="14" s="1"/>
  <c r="H365" i="14"/>
  <c r="H366" i="14" s="1"/>
  <c r="G365" i="14"/>
  <c r="G366" i="14" s="1"/>
  <c r="F365" i="14"/>
  <c r="F366" i="14" s="1"/>
  <c r="E365" i="14"/>
  <c r="E366" i="14" s="1"/>
  <c r="D365" i="14"/>
  <c r="D366" i="14" s="1"/>
  <c r="O364" i="14"/>
  <c r="N364" i="14"/>
  <c r="M364" i="14"/>
  <c r="L364" i="14"/>
  <c r="K364" i="14"/>
  <c r="J364" i="14"/>
  <c r="I364" i="14"/>
  <c r="H364" i="14"/>
  <c r="G364" i="14"/>
  <c r="F364" i="14"/>
  <c r="E364" i="14"/>
  <c r="D364" i="14"/>
  <c r="O362" i="14"/>
  <c r="N362" i="14"/>
  <c r="M362" i="14"/>
  <c r="L362" i="14"/>
  <c r="K362" i="14"/>
  <c r="J362" i="14"/>
  <c r="I362" i="14"/>
  <c r="H362" i="14"/>
  <c r="G362" i="14"/>
  <c r="F362" i="14"/>
  <c r="E362" i="14"/>
  <c r="D362" i="14"/>
  <c r="O359" i="14"/>
  <c r="N359" i="14"/>
  <c r="M359" i="14"/>
  <c r="L359" i="14"/>
  <c r="K359" i="14"/>
  <c r="J359" i="14"/>
  <c r="I359" i="14"/>
  <c r="H359" i="14"/>
  <c r="G359" i="14"/>
  <c r="F359" i="14"/>
  <c r="E359" i="14"/>
  <c r="D359" i="14"/>
  <c r="O353" i="14"/>
  <c r="N353" i="14"/>
  <c r="M353" i="14"/>
  <c r="L353" i="14"/>
  <c r="K353" i="14"/>
  <c r="J353" i="14"/>
  <c r="I353" i="14"/>
  <c r="H353" i="14"/>
  <c r="G353" i="14"/>
  <c r="F353" i="14"/>
  <c r="E353" i="14"/>
  <c r="D353" i="14"/>
  <c r="O347" i="14"/>
  <c r="N347" i="14"/>
  <c r="M347" i="14"/>
  <c r="L347" i="14"/>
  <c r="K347" i="14"/>
  <c r="J347" i="14"/>
  <c r="I347" i="14"/>
  <c r="H347" i="14"/>
  <c r="G347" i="14"/>
  <c r="F347" i="14"/>
  <c r="E347" i="14"/>
  <c r="D347" i="14"/>
  <c r="O341" i="14"/>
  <c r="N341" i="14"/>
  <c r="M341" i="14"/>
  <c r="L341" i="14"/>
  <c r="K341" i="14"/>
  <c r="J341" i="14"/>
  <c r="I341" i="14"/>
  <c r="H341" i="14"/>
  <c r="G341" i="14"/>
  <c r="F341" i="14"/>
  <c r="E341" i="14"/>
  <c r="D341" i="14"/>
  <c r="O335" i="14"/>
  <c r="N335" i="14"/>
  <c r="M335" i="14"/>
  <c r="L335" i="14"/>
  <c r="K335" i="14"/>
  <c r="J335" i="14"/>
  <c r="I335" i="14"/>
  <c r="H335" i="14"/>
  <c r="G335" i="14"/>
  <c r="F335" i="14"/>
  <c r="E335" i="14"/>
  <c r="D335" i="14"/>
  <c r="O329" i="14"/>
  <c r="N329" i="14"/>
  <c r="M329" i="14"/>
  <c r="L329" i="14"/>
  <c r="K329" i="14"/>
  <c r="J329" i="14"/>
  <c r="I329" i="14"/>
  <c r="H329" i="14"/>
  <c r="G329" i="14"/>
  <c r="F329" i="14"/>
  <c r="E329" i="14"/>
  <c r="D329" i="14"/>
  <c r="O328" i="14"/>
  <c r="N328" i="14"/>
  <c r="M328" i="14"/>
  <c r="L328" i="14"/>
  <c r="K328" i="14"/>
  <c r="J328" i="14"/>
  <c r="I328" i="14"/>
  <c r="H328" i="14"/>
  <c r="G328" i="14"/>
  <c r="F328" i="14"/>
  <c r="E328" i="14"/>
  <c r="D328" i="14"/>
  <c r="O323" i="14"/>
  <c r="O324" i="14" s="1"/>
  <c r="N323" i="14"/>
  <c r="N324" i="14" s="1"/>
  <c r="M323" i="14"/>
  <c r="M324" i="14" s="1"/>
  <c r="L323" i="14"/>
  <c r="L324" i="14" s="1"/>
  <c r="K323" i="14"/>
  <c r="K324" i="14" s="1"/>
  <c r="J323" i="14"/>
  <c r="J324" i="14" s="1"/>
  <c r="I323" i="14"/>
  <c r="I324" i="14" s="1"/>
  <c r="H323" i="14"/>
  <c r="H324" i="14" s="1"/>
  <c r="G323" i="14"/>
  <c r="G324" i="14" s="1"/>
  <c r="F323" i="14"/>
  <c r="F324" i="14" s="1"/>
  <c r="E323" i="14"/>
  <c r="E324" i="14" s="1"/>
  <c r="D323" i="14"/>
  <c r="D324" i="14" s="1"/>
  <c r="O322" i="14"/>
  <c r="N322" i="14"/>
  <c r="M322" i="14"/>
  <c r="L322" i="14"/>
  <c r="K322" i="14"/>
  <c r="J322" i="14"/>
  <c r="I322" i="14"/>
  <c r="H322" i="14"/>
  <c r="G322" i="14"/>
  <c r="F322" i="14"/>
  <c r="E322" i="14"/>
  <c r="D322" i="14"/>
  <c r="O320" i="14"/>
  <c r="N320" i="14"/>
  <c r="M320" i="14"/>
  <c r="L320" i="14"/>
  <c r="K320" i="14"/>
  <c r="J320" i="14"/>
  <c r="I320" i="14"/>
  <c r="H320" i="14"/>
  <c r="G320" i="14"/>
  <c r="F320" i="14"/>
  <c r="E320" i="14"/>
  <c r="D320" i="14"/>
  <c r="O317" i="14"/>
  <c r="N317" i="14"/>
  <c r="M317" i="14"/>
  <c r="L317" i="14"/>
  <c r="K317" i="14"/>
  <c r="J317" i="14"/>
  <c r="I317" i="14"/>
  <c r="H317" i="14"/>
  <c r="G317" i="14"/>
  <c r="F317" i="14"/>
  <c r="E317" i="14"/>
  <c r="D317" i="14"/>
  <c r="O311" i="14"/>
  <c r="N311" i="14"/>
  <c r="M311" i="14"/>
  <c r="L311" i="14"/>
  <c r="K311" i="14"/>
  <c r="J311" i="14"/>
  <c r="I311" i="14"/>
  <c r="H311" i="14"/>
  <c r="G311" i="14"/>
  <c r="F311" i="14"/>
  <c r="E311" i="14"/>
  <c r="D311" i="14"/>
  <c r="O365" i="13"/>
  <c r="O366" i="13" s="1"/>
  <c r="N365" i="13"/>
  <c r="N366" i="13" s="1"/>
  <c r="M365" i="13"/>
  <c r="M366" i="13" s="1"/>
  <c r="L365" i="13"/>
  <c r="L366" i="13" s="1"/>
  <c r="K365" i="13"/>
  <c r="K366" i="13" s="1"/>
  <c r="J365" i="13"/>
  <c r="J366" i="13" s="1"/>
  <c r="I365" i="13"/>
  <c r="I366" i="13" s="1"/>
  <c r="H365" i="13"/>
  <c r="H366" i="13" s="1"/>
  <c r="G365" i="13"/>
  <c r="G366" i="13" s="1"/>
  <c r="F365" i="13"/>
  <c r="F366" i="13" s="1"/>
  <c r="E365" i="13"/>
  <c r="E366" i="13" s="1"/>
  <c r="D365" i="13"/>
  <c r="D366" i="13" s="1"/>
  <c r="O364" i="13"/>
  <c r="N364" i="13"/>
  <c r="M364" i="13"/>
  <c r="L364" i="13"/>
  <c r="K364" i="13"/>
  <c r="J364" i="13"/>
  <c r="I364" i="13"/>
  <c r="H364" i="13"/>
  <c r="G364" i="13"/>
  <c r="F364" i="13"/>
  <c r="E364" i="13"/>
  <c r="D364" i="13"/>
  <c r="O362" i="13"/>
  <c r="N362" i="13"/>
  <c r="M362" i="13"/>
  <c r="L362" i="13"/>
  <c r="K362" i="13"/>
  <c r="J362" i="13"/>
  <c r="I362" i="13"/>
  <c r="H362" i="13"/>
  <c r="G362" i="13"/>
  <c r="F362" i="13"/>
  <c r="E362" i="13"/>
  <c r="D362" i="13"/>
  <c r="O359" i="13"/>
  <c r="N359" i="13"/>
  <c r="M359" i="13"/>
  <c r="L359" i="13"/>
  <c r="K359" i="13"/>
  <c r="J359" i="13"/>
  <c r="I359" i="13"/>
  <c r="H359" i="13"/>
  <c r="G359" i="13"/>
  <c r="F359" i="13"/>
  <c r="E359" i="13"/>
  <c r="D359" i="13"/>
  <c r="O353" i="13"/>
  <c r="N353" i="13"/>
  <c r="M353" i="13"/>
  <c r="L353" i="13"/>
  <c r="K353" i="13"/>
  <c r="J353" i="13"/>
  <c r="I353" i="13"/>
  <c r="H353" i="13"/>
  <c r="G353" i="13"/>
  <c r="F353" i="13"/>
  <c r="E353" i="13"/>
  <c r="D353" i="13"/>
  <c r="O350" i="13"/>
  <c r="N350" i="13"/>
  <c r="M350" i="13"/>
  <c r="L350" i="13"/>
  <c r="K350" i="13"/>
  <c r="J350" i="13"/>
  <c r="I350" i="13"/>
  <c r="H350" i="13"/>
  <c r="G350" i="13"/>
  <c r="F350" i="13"/>
  <c r="E350" i="13"/>
  <c r="D350" i="13"/>
  <c r="O340" i="13"/>
  <c r="N340" i="13"/>
  <c r="M340" i="13"/>
  <c r="L340" i="13"/>
  <c r="K340" i="13"/>
  <c r="J340" i="13"/>
  <c r="I340" i="13"/>
  <c r="H340" i="13"/>
  <c r="G340" i="13"/>
  <c r="F340" i="13"/>
  <c r="E340" i="13"/>
  <c r="D340" i="13"/>
  <c r="O329" i="13"/>
  <c r="O330" i="13" s="1"/>
  <c r="N329" i="13"/>
  <c r="N330" i="13" s="1"/>
  <c r="M329" i="13"/>
  <c r="M330" i="13" s="1"/>
  <c r="L329" i="13"/>
  <c r="L330" i="13" s="1"/>
  <c r="K329" i="13"/>
  <c r="K330" i="13" s="1"/>
  <c r="J329" i="13"/>
  <c r="J330" i="13" s="1"/>
  <c r="I329" i="13"/>
  <c r="I330" i="13" s="1"/>
  <c r="H329" i="13"/>
  <c r="H330" i="13" s="1"/>
  <c r="G329" i="13"/>
  <c r="G330" i="13" s="1"/>
  <c r="F329" i="13"/>
  <c r="F330" i="13" s="1"/>
  <c r="E329" i="13"/>
  <c r="E330" i="13" s="1"/>
  <c r="D329" i="13"/>
  <c r="D330" i="13" s="1"/>
  <c r="O328" i="13"/>
  <c r="N328" i="13"/>
  <c r="M328" i="13"/>
  <c r="L328" i="13"/>
  <c r="K328" i="13"/>
  <c r="J328" i="13"/>
  <c r="I328" i="13"/>
  <c r="H328" i="13"/>
  <c r="G328" i="13"/>
  <c r="F328" i="13"/>
  <c r="E328" i="13"/>
  <c r="D328" i="13"/>
  <c r="O326" i="13"/>
  <c r="N326" i="13"/>
  <c r="M326" i="13"/>
  <c r="L326" i="13"/>
  <c r="K326" i="13"/>
  <c r="J326" i="13"/>
  <c r="I326" i="13"/>
  <c r="H326" i="13"/>
  <c r="G326" i="13"/>
  <c r="F326" i="13"/>
  <c r="E326" i="13"/>
  <c r="D326" i="13"/>
  <c r="O323" i="13"/>
  <c r="O324" i="13" s="1"/>
  <c r="N323" i="13"/>
  <c r="N324" i="13" s="1"/>
  <c r="M323" i="13"/>
  <c r="M324" i="13" s="1"/>
  <c r="L323" i="13"/>
  <c r="L324" i="13" s="1"/>
  <c r="K323" i="13"/>
  <c r="K324" i="13" s="1"/>
  <c r="J323" i="13"/>
  <c r="J324" i="13" s="1"/>
  <c r="I323" i="13"/>
  <c r="I324" i="13" s="1"/>
  <c r="H323" i="13"/>
  <c r="H324" i="13" s="1"/>
  <c r="G323" i="13"/>
  <c r="G324" i="13" s="1"/>
  <c r="F323" i="13"/>
  <c r="F324" i="13" s="1"/>
  <c r="E323" i="13"/>
  <c r="E324" i="13" s="1"/>
  <c r="D323" i="13"/>
  <c r="D324" i="13" s="1"/>
  <c r="O322" i="13"/>
  <c r="N322" i="13"/>
  <c r="M322" i="13"/>
  <c r="L322" i="13"/>
  <c r="K322" i="13"/>
  <c r="J322" i="13"/>
  <c r="I322" i="13"/>
  <c r="H322" i="13"/>
  <c r="G322" i="13"/>
  <c r="F322" i="13"/>
  <c r="E322" i="13"/>
  <c r="D322" i="13"/>
  <c r="O320" i="13"/>
  <c r="N320" i="13"/>
  <c r="M320" i="13"/>
  <c r="L320" i="13"/>
  <c r="K320" i="13"/>
  <c r="J320" i="13"/>
  <c r="I320" i="13"/>
  <c r="H320" i="13"/>
  <c r="G320" i="13"/>
  <c r="F320" i="13"/>
  <c r="E320" i="13"/>
  <c r="D320" i="13"/>
  <c r="O317" i="13"/>
  <c r="N317" i="13"/>
  <c r="M317" i="13"/>
  <c r="L317" i="13"/>
  <c r="K317" i="13"/>
  <c r="J317" i="13"/>
  <c r="I317" i="13"/>
  <c r="H317" i="13"/>
  <c r="G317" i="13"/>
  <c r="F317" i="13"/>
  <c r="E317" i="13"/>
  <c r="D317" i="13"/>
  <c r="O311" i="13"/>
  <c r="N311" i="13"/>
  <c r="M311" i="13"/>
  <c r="L311" i="13"/>
  <c r="K311" i="13"/>
  <c r="J311" i="13"/>
  <c r="I311" i="13"/>
  <c r="H311" i="13"/>
  <c r="G311" i="13"/>
  <c r="F311" i="13"/>
  <c r="E311" i="13"/>
  <c r="D311" i="13"/>
  <c r="O365" i="12"/>
  <c r="N365" i="12"/>
  <c r="M365" i="12"/>
  <c r="L365" i="12"/>
  <c r="K365" i="12"/>
  <c r="J365" i="12"/>
  <c r="I365" i="12"/>
  <c r="H365" i="12"/>
  <c r="G365" i="12"/>
  <c r="F365" i="12"/>
  <c r="E365" i="12"/>
  <c r="D365" i="12"/>
  <c r="O359" i="12"/>
  <c r="N359" i="12"/>
  <c r="M359" i="12"/>
  <c r="L359" i="12"/>
  <c r="K359" i="12"/>
  <c r="J359" i="12"/>
  <c r="I359" i="12"/>
  <c r="H359" i="12"/>
  <c r="G359" i="12"/>
  <c r="F359" i="12"/>
  <c r="E359" i="12"/>
  <c r="D359" i="12"/>
  <c r="O353" i="12"/>
  <c r="N353" i="12"/>
  <c r="M353" i="12"/>
  <c r="L353" i="12"/>
  <c r="K353" i="12"/>
  <c r="J353" i="12"/>
  <c r="I353" i="12"/>
  <c r="H353" i="12"/>
  <c r="G353" i="12"/>
  <c r="F353" i="12"/>
  <c r="E353" i="12"/>
  <c r="D353" i="12"/>
  <c r="O347" i="12"/>
  <c r="N347" i="12"/>
  <c r="M347" i="12"/>
  <c r="L347" i="12"/>
  <c r="K347" i="12"/>
  <c r="J347" i="12"/>
  <c r="I347" i="12"/>
  <c r="H347" i="12"/>
  <c r="G347" i="12"/>
  <c r="F347" i="12"/>
  <c r="E347" i="12"/>
  <c r="D347" i="12"/>
  <c r="O341" i="12"/>
  <c r="N341" i="12"/>
  <c r="M341" i="12"/>
  <c r="L341" i="12"/>
  <c r="K341" i="12"/>
  <c r="J341" i="12"/>
  <c r="I341" i="12"/>
  <c r="H341" i="12"/>
  <c r="G341" i="12"/>
  <c r="F341" i="12"/>
  <c r="E341" i="12"/>
  <c r="D341" i="12"/>
  <c r="O335" i="12"/>
  <c r="N335" i="12"/>
  <c r="M335" i="12"/>
  <c r="L335" i="12"/>
  <c r="K335" i="12"/>
  <c r="J335" i="12"/>
  <c r="I335" i="12"/>
  <c r="H335" i="12"/>
  <c r="G335" i="12"/>
  <c r="F335" i="12"/>
  <c r="E335" i="12"/>
  <c r="D335" i="12"/>
  <c r="O329" i="12"/>
  <c r="N329" i="12"/>
  <c r="M329" i="12"/>
  <c r="L329" i="12"/>
  <c r="K329" i="12"/>
  <c r="J329" i="12"/>
  <c r="I329" i="12"/>
  <c r="H329" i="12"/>
  <c r="G329" i="12"/>
  <c r="F329" i="12"/>
  <c r="E329" i="12"/>
  <c r="D329" i="12"/>
  <c r="O326" i="12"/>
  <c r="N326" i="12"/>
  <c r="M326" i="12"/>
  <c r="L326" i="12"/>
  <c r="K326" i="12"/>
  <c r="J326" i="12"/>
  <c r="I326" i="12"/>
  <c r="H326" i="12"/>
  <c r="G326" i="12"/>
  <c r="F326" i="12"/>
  <c r="E326" i="12"/>
  <c r="D326" i="12"/>
  <c r="O323" i="12"/>
  <c r="O324" i="12" s="1"/>
  <c r="N323" i="12"/>
  <c r="N324" i="12" s="1"/>
  <c r="M323" i="12"/>
  <c r="M324" i="12" s="1"/>
  <c r="L323" i="12"/>
  <c r="L324" i="12" s="1"/>
  <c r="K323" i="12"/>
  <c r="K324" i="12" s="1"/>
  <c r="J323" i="12"/>
  <c r="J324" i="12" s="1"/>
  <c r="I323" i="12"/>
  <c r="I324" i="12" s="1"/>
  <c r="H323" i="12"/>
  <c r="H324" i="12" s="1"/>
  <c r="G323" i="12"/>
  <c r="G324" i="12" s="1"/>
  <c r="F323" i="12"/>
  <c r="F324" i="12" s="1"/>
  <c r="E323" i="12"/>
  <c r="E324" i="12" s="1"/>
  <c r="D323" i="12"/>
  <c r="D324" i="12" s="1"/>
  <c r="O322" i="12"/>
  <c r="N322" i="12"/>
  <c r="M322" i="12"/>
  <c r="L322" i="12"/>
  <c r="K322" i="12"/>
  <c r="J322" i="12"/>
  <c r="I322" i="12"/>
  <c r="H322" i="12"/>
  <c r="G322" i="12"/>
  <c r="F322" i="12"/>
  <c r="E322" i="12"/>
  <c r="D322" i="12"/>
  <c r="O320" i="12"/>
  <c r="N320" i="12"/>
  <c r="M320" i="12"/>
  <c r="L320" i="12"/>
  <c r="K320" i="12"/>
  <c r="J320" i="12"/>
  <c r="I320" i="12"/>
  <c r="H320" i="12"/>
  <c r="G320" i="12"/>
  <c r="F320" i="12"/>
  <c r="E320" i="12"/>
  <c r="D320" i="12"/>
  <c r="O317" i="12"/>
  <c r="N317" i="12"/>
  <c r="M317" i="12"/>
  <c r="L317" i="12"/>
  <c r="K317" i="12"/>
  <c r="J317" i="12"/>
  <c r="I317" i="12"/>
  <c r="H317" i="12"/>
  <c r="G317" i="12"/>
  <c r="F317" i="12"/>
  <c r="E317" i="12"/>
  <c r="D317" i="12"/>
  <c r="O311" i="12"/>
  <c r="N311" i="12"/>
  <c r="M311" i="12"/>
  <c r="L311" i="12"/>
  <c r="K311" i="12"/>
  <c r="J311" i="12"/>
  <c r="I311" i="12"/>
  <c r="H311" i="12"/>
  <c r="G311" i="12"/>
  <c r="F311" i="12"/>
  <c r="E311" i="12"/>
  <c r="D311" i="12"/>
  <c r="O35" i="12"/>
  <c r="O36" i="12" s="1"/>
  <c r="N35" i="12"/>
  <c r="N36" i="12" s="1"/>
  <c r="M35" i="12"/>
  <c r="M36" i="12" s="1"/>
  <c r="L35" i="12"/>
  <c r="L36" i="12" s="1"/>
  <c r="K35" i="12"/>
  <c r="K36" i="12" s="1"/>
  <c r="J35" i="12"/>
  <c r="J36" i="12" s="1"/>
  <c r="I35" i="12"/>
  <c r="I36" i="12" s="1"/>
  <c r="H35" i="12"/>
  <c r="H36" i="12" s="1"/>
  <c r="G35" i="12"/>
  <c r="G36" i="12" s="1"/>
  <c r="F35" i="12"/>
  <c r="F36" i="12" s="1"/>
  <c r="E35" i="12"/>
  <c r="E36" i="12" s="1"/>
  <c r="D35" i="12"/>
  <c r="D36" i="12" s="1"/>
  <c r="O34" i="12"/>
  <c r="N34" i="12"/>
  <c r="M34" i="12"/>
  <c r="L34" i="12"/>
  <c r="K34" i="12"/>
  <c r="J34" i="12"/>
  <c r="I34" i="12"/>
  <c r="H34" i="12"/>
  <c r="G34" i="12"/>
  <c r="F34" i="12"/>
  <c r="E34" i="12"/>
  <c r="D34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365" i="11"/>
  <c r="N365" i="11"/>
  <c r="M365" i="11"/>
  <c r="L365" i="11"/>
  <c r="K365" i="11"/>
  <c r="J365" i="11"/>
  <c r="I365" i="11"/>
  <c r="H365" i="11"/>
  <c r="G365" i="11"/>
  <c r="F365" i="11"/>
  <c r="E365" i="11"/>
  <c r="D365" i="11"/>
  <c r="O359" i="11"/>
  <c r="N359" i="11"/>
  <c r="M359" i="11"/>
  <c r="L359" i="11"/>
  <c r="K359" i="11"/>
  <c r="J359" i="11"/>
  <c r="I359" i="11"/>
  <c r="H359" i="11"/>
  <c r="G359" i="11"/>
  <c r="F359" i="11"/>
  <c r="E359" i="11"/>
  <c r="D359" i="11"/>
  <c r="O353" i="11"/>
  <c r="O354" i="11" s="1"/>
  <c r="N353" i="11"/>
  <c r="N354" i="11" s="1"/>
  <c r="M353" i="11"/>
  <c r="M354" i="11" s="1"/>
  <c r="L353" i="11"/>
  <c r="L354" i="11" s="1"/>
  <c r="K353" i="11"/>
  <c r="K354" i="11" s="1"/>
  <c r="J353" i="11"/>
  <c r="J354" i="11" s="1"/>
  <c r="I353" i="11"/>
  <c r="I354" i="11" s="1"/>
  <c r="H353" i="11"/>
  <c r="H354" i="11" s="1"/>
  <c r="G353" i="11"/>
  <c r="G354" i="11" s="1"/>
  <c r="F353" i="11"/>
  <c r="F354" i="11" s="1"/>
  <c r="E353" i="11"/>
  <c r="E354" i="11" s="1"/>
  <c r="D353" i="11"/>
  <c r="D354" i="11" s="1"/>
  <c r="O352" i="11"/>
  <c r="N352" i="11"/>
  <c r="M352" i="11"/>
  <c r="L352" i="11"/>
  <c r="K352" i="11"/>
  <c r="J352" i="11"/>
  <c r="I352" i="11"/>
  <c r="H352" i="11"/>
  <c r="G352" i="11"/>
  <c r="F352" i="11"/>
  <c r="E352" i="11"/>
  <c r="D352" i="11"/>
  <c r="O350" i="11"/>
  <c r="N350" i="11"/>
  <c r="M350" i="11"/>
  <c r="L350" i="11"/>
  <c r="K350" i="11"/>
  <c r="J350" i="11"/>
  <c r="I350" i="11"/>
  <c r="H350" i="11"/>
  <c r="G350" i="11"/>
  <c r="F350" i="11"/>
  <c r="E350" i="11"/>
  <c r="D350" i="11"/>
  <c r="O347" i="11"/>
  <c r="N347" i="11"/>
  <c r="M347" i="11"/>
  <c r="L347" i="11"/>
  <c r="K347" i="11"/>
  <c r="J347" i="11"/>
  <c r="I347" i="11"/>
  <c r="H347" i="11"/>
  <c r="G347" i="11"/>
  <c r="F347" i="11"/>
  <c r="E347" i="11"/>
  <c r="D347" i="11"/>
  <c r="O341" i="11"/>
  <c r="O342" i="11" s="1"/>
  <c r="N341" i="11"/>
  <c r="N342" i="11" s="1"/>
  <c r="M341" i="11"/>
  <c r="M342" i="11" s="1"/>
  <c r="L341" i="11"/>
  <c r="L342" i="11" s="1"/>
  <c r="K341" i="11"/>
  <c r="K342" i="11" s="1"/>
  <c r="J341" i="11"/>
  <c r="J342" i="11" s="1"/>
  <c r="I341" i="11"/>
  <c r="I342" i="11" s="1"/>
  <c r="H341" i="11"/>
  <c r="H342" i="11" s="1"/>
  <c r="G341" i="11"/>
  <c r="G342" i="11" s="1"/>
  <c r="F341" i="11"/>
  <c r="F342" i="11" s="1"/>
  <c r="E341" i="11"/>
  <c r="E342" i="11" s="1"/>
  <c r="D341" i="11"/>
  <c r="D342" i="11" s="1"/>
  <c r="O340" i="11"/>
  <c r="N340" i="11"/>
  <c r="M340" i="11"/>
  <c r="L340" i="11"/>
  <c r="K340" i="11"/>
  <c r="J340" i="11"/>
  <c r="I340" i="11"/>
  <c r="H340" i="11"/>
  <c r="G340" i="11"/>
  <c r="F340" i="11"/>
  <c r="E340" i="11"/>
  <c r="D340" i="11"/>
  <c r="O338" i="11"/>
  <c r="N338" i="11"/>
  <c r="M338" i="11"/>
  <c r="L338" i="11"/>
  <c r="K338" i="11"/>
  <c r="J338" i="11"/>
  <c r="I338" i="11"/>
  <c r="H338" i="11"/>
  <c r="G338" i="11"/>
  <c r="F338" i="11"/>
  <c r="E338" i="11"/>
  <c r="D338" i="11"/>
  <c r="O335" i="11"/>
  <c r="N335" i="11"/>
  <c r="M335" i="11"/>
  <c r="L335" i="11"/>
  <c r="K335" i="11"/>
  <c r="J335" i="11"/>
  <c r="I335" i="11"/>
  <c r="H335" i="11"/>
  <c r="G335" i="11"/>
  <c r="F335" i="11"/>
  <c r="E335" i="11"/>
  <c r="D335" i="11"/>
  <c r="O329" i="11"/>
  <c r="O330" i="11" s="1"/>
  <c r="N329" i="11"/>
  <c r="N330" i="11" s="1"/>
  <c r="M329" i="11"/>
  <c r="M330" i="11" s="1"/>
  <c r="L329" i="11"/>
  <c r="L330" i="11" s="1"/>
  <c r="K329" i="11"/>
  <c r="K330" i="11" s="1"/>
  <c r="J329" i="11"/>
  <c r="J330" i="11" s="1"/>
  <c r="I329" i="11"/>
  <c r="I330" i="11" s="1"/>
  <c r="H329" i="11"/>
  <c r="H330" i="11" s="1"/>
  <c r="G329" i="11"/>
  <c r="G330" i="11" s="1"/>
  <c r="F329" i="11"/>
  <c r="F330" i="11" s="1"/>
  <c r="E329" i="11"/>
  <c r="E330" i="11" s="1"/>
  <c r="D329" i="11"/>
  <c r="D330" i="11" s="1"/>
  <c r="O328" i="11"/>
  <c r="N328" i="11"/>
  <c r="M328" i="11"/>
  <c r="L328" i="11"/>
  <c r="K328" i="11"/>
  <c r="J328" i="11"/>
  <c r="I328" i="11"/>
  <c r="H328" i="11"/>
  <c r="G328" i="11"/>
  <c r="F328" i="11"/>
  <c r="E328" i="11"/>
  <c r="D328" i="11"/>
  <c r="O326" i="11"/>
  <c r="N326" i="11"/>
  <c r="M326" i="11"/>
  <c r="L326" i="11"/>
  <c r="K326" i="11"/>
  <c r="J326" i="11"/>
  <c r="I326" i="11"/>
  <c r="H326" i="11"/>
  <c r="G326" i="11"/>
  <c r="F326" i="11"/>
  <c r="E326" i="11"/>
  <c r="D326" i="11"/>
  <c r="O323" i="11"/>
  <c r="N323" i="11"/>
  <c r="M323" i="11"/>
  <c r="L323" i="11"/>
  <c r="K323" i="11"/>
  <c r="J323" i="11"/>
  <c r="I323" i="11"/>
  <c r="H323" i="11"/>
  <c r="G323" i="11"/>
  <c r="F323" i="11"/>
  <c r="E323" i="11"/>
  <c r="D323" i="11"/>
  <c r="O317" i="11"/>
  <c r="O318" i="11" s="1"/>
  <c r="N317" i="11"/>
  <c r="N318" i="11" s="1"/>
  <c r="M317" i="11"/>
  <c r="M318" i="11" s="1"/>
  <c r="L317" i="11"/>
  <c r="L318" i="11" s="1"/>
  <c r="K317" i="11"/>
  <c r="K318" i="11" s="1"/>
  <c r="J317" i="11"/>
  <c r="J318" i="11" s="1"/>
  <c r="I317" i="11"/>
  <c r="I318" i="11" s="1"/>
  <c r="H317" i="11"/>
  <c r="H318" i="11" s="1"/>
  <c r="G317" i="11"/>
  <c r="G318" i="11" s="1"/>
  <c r="F317" i="11"/>
  <c r="F318" i="11" s="1"/>
  <c r="E317" i="11"/>
  <c r="E318" i="11" s="1"/>
  <c r="D317" i="11"/>
  <c r="D318" i="11" s="1"/>
  <c r="O316" i="11"/>
  <c r="N316" i="11"/>
  <c r="M316" i="11"/>
  <c r="L316" i="11"/>
  <c r="K316" i="11"/>
  <c r="J316" i="11"/>
  <c r="I316" i="11"/>
  <c r="H316" i="11"/>
  <c r="G316" i="11"/>
  <c r="F316" i="11"/>
  <c r="E316" i="11"/>
  <c r="D316" i="11"/>
  <c r="O314" i="11"/>
  <c r="N314" i="11"/>
  <c r="M314" i="11"/>
  <c r="L314" i="11"/>
  <c r="K314" i="11"/>
  <c r="J314" i="11"/>
  <c r="I314" i="11"/>
  <c r="H314" i="11"/>
  <c r="G314" i="11"/>
  <c r="F314" i="11"/>
  <c r="E314" i="11"/>
  <c r="D314" i="11"/>
  <c r="O311" i="11"/>
  <c r="N311" i="11"/>
  <c r="M311" i="11"/>
  <c r="L311" i="11"/>
  <c r="K311" i="11"/>
  <c r="J311" i="11"/>
  <c r="I311" i="11"/>
  <c r="H311" i="11"/>
  <c r="G311" i="11"/>
  <c r="F311" i="11"/>
  <c r="E311" i="11"/>
  <c r="D311" i="11"/>
  <c r="O35" i="11"/>
  <c r="O36" i="11" s="1"/>
  <c r="N35" i="11"/>
  <c r="N36" i="11" s="1"/>
  <c r="M35" i="11"/>
  <c r="M36" i="11" s="1"/>
  <c r="L35" i="11"/>
  <c r="L36" i="11" s="1"/>
  <c r="K35" i="11"/>
  <c r="K36" i="11" s="1"/>
  <c r="J35" i="11"/>
  <c r="J36" i="11" s="1"/>
  <c r="I35" i="11"/>
  <c r="I36" i="11" s="1"/>
  <c r="H35" i="11"/>
  <c r="H36" i="11" s="1"/>
  <c r="G35" i="11"/>
  <c r="G36" i="11" s="1"/>
  <c r="F35" i="11"/>
  <c r="F36" i="11" s="1"/>
  <c r="E35" i="11"/>
  <c r="E36" i="11" s="1"/>
  <c r="D35" i="11"/>
  <c r="D36" i="11" s="1"/>
  <c r="O34" i="11"/>
  <c r="N34" i="11"/>
  <c r="M34" i="11"/>
  <c r="L34" i="11"/>
  <c r="K34" i="11"/>
  <c r="J34" i="11"/>
  <c r="I34" i="11"/>
  <c r="H34" i="11"/>
  <c r="G34" i="11"/>
  <c r="F34" i="11"/>
  <c r="E34" i="11"/>
  <c r="D34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O29" i="11"/>
  <c r="O30" i="11" s="1"/>
  <c r="N29" i="11"/>
  <c r="N30" i="11" s="1"/>
  <c r="M29" i="11"/>
  <c r="M30" i="11" s="1"/>
  <c r="L29" i="11"/>
  <c r="L30" i="11" s="1"/>
  <c r="K29" i="11"/>
  <c r="K30" i="11" s="1"/>
  <c r="J29" i="11"/>
  <c r="J30" i="11" s="1"/>
  <c r="I29" i="11"/>
  <c r="I30" i="11" s="1"/>
  <c r="H29" i="11"/>
  <c r="H30" i="11" s="1"/>
  <c r="G29" i="11"/>
  <c r="G30" i="11" s="1"/>
  <c r="F29" i="11"/>
  <c r="F30" i="11" s="1"/>
  <c r="E29" i="11"/>
  <c r="E30" i="11" s="1"/>
  <c r="D29" i="11"/>
  <c r="D30" i="11" s="1"/>
  <c r="O28" i="11"/>
  <c r="N28" i="11"/>
  <c r="M28" i="11"/>
  <c r="L28" i="11"/>
  <c r="K28" i="11"/>
  <c r="J28" i="11"/>
  <c r="I28" i="11"/>
  <c r="H28" i="11"/>
  <c r="G28" i="11"/>
  <c r="F28" i="11"/>
  <c r="E28" i="11"/>
  <c r="D28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O22" i="11"/>
  <c r="G22" i="11"/>
  <c r="F22" i="11"/>
  <c r="E22" i="11"/>
  <c r="D22" i="11"/>
  <c r="O16" i="11"/>
  <c r="N16" i="11"/>
  <c r="M16" i="11"/>
  <c r="I16" i="11"/>
  <c r="H16" i="11"/>
  <c r="F16" i="11"/>
  <c r="E16" i="11"/>
  <c r="D16" i="11"/>
  <c r="O365" i="10"/>
  <c r="O366" i="10" s="1"/>
  <c r="N365" i="10"/>
  <c r="N366" i="10" s="1"/>
  <c r="M365" i="10"/>
  <c r="M366" i="10" s="1"/>
  <c r="L365" i="10"/>
  <c r="L366" i="10" s="1"/>
  <c r="K365" i="10"/>
  <c r="K366" i="10" s="1"/>
  <c r="J365" i="10"/>
  <c r="J366" i="10" s="1"/>
  <c r="I365" i="10"/>
  <c r="I366" i="10" s="1"/>
  <c r="H365" i="10"/>
  <c r="H366" i="10" s="1"/>
  <c r="G365" i="10"/>
  <c r="G366" i="10" s="1"/>
  <c r="F365" i="10"/>
  <c r="F366" i="10" s="1"/>
  <c r="E365" i="10"/>
  <c r="E366" i="10" s="1"/>
  <c r="D365" i="10"/>
  <c r="D366" i="10" s="1"/>
  <c r="O364" i="10"/>
  <c r="N364" i="10"/>
  <c r="M364" i="10"/>
  <c r="L364" i="10"/>
  <c r="K364" i="10"/>
  <c r="J364" i="10"/>
  <c r="I364" i="10"/>
  <c r="H364" i="10"/>
  <c r="G364" i="10"/>
  <c r="F364" i="10"/>
  <c r="E364" i="10"/>
  <c r="D364" i="10"/>
  <c r="O362" i="10"/>
  <c r="N362" i="10"/>
  <c r="M362" i="10"/>
  <c r="L362" i="10"/>
  <c r="K362" i="10"/>
  <c r="J362" i="10"/>
  <c r="I362" i="10"/>
  <c r="H362" i="10"/>
  <c r="G362" i="10"/>
  <c r="F362" i="10"/>
  <c r="E362" i="10"/>
  <c r="D362" i="10"/>
  <c r="O359" i="10"/>
  <c r="O360" i="10" s="1"/>
  <c r="N359" i="10"/>
  <c r="N360" i="10" s="1"/>
  <c r="M359" i="10"/>
  <c r="L359" i="10"/>
  <c r="L360" i="10" s="1"/>
  <c r="K359" i="10"/>
  <c r="K360" i="10" s="1"/>
  <c r="J359" i="10"/>
  <c r="J360" i="10" s="1"/>
  <c r="I359" i="10"/>
  <c r="I360" i="10" s="1"/>
  <c r="H359" i="10"/>
  <c r="H360" i="10" s="1"/>
  <c r="G359" i="10"/>
  <c r="G360" i="10" s="1"/>
  <c r="F359" i="10"/>
  <c r="F360" i="10" s="1"/>
  <c r="E359" i="10"/>
  <c r="E360" i="10" s="1"/>
  <c r="D359" i="10"/>
  <c r="D360" i="10" s="1"/>
  <c r="O358" i="10"/>
  <c r="N358" i="10"/>
  <c r="L358" i="10"/>
  <c r="K358" i="10"/>
  <c r="J358" i="10"/>
  <c r="I358" i="10"/>
  <c r="H358" i="10"/>
  <c r="G358" i="10"/>
  <c r="F358" i="10"/>
  <c r="E358" i="10"/>
  <c r="D358" i="10"/>
  <c r="O356" i="10"/>
  <c r="N356" i="10"/>
  <c r="M356" i="10"/>
  <c r="L356" i="10"/>
  <c r="K356" i="10"/>
  <c r="J356" i="10"/>
  <c r="I356" i="10"/>
  <c r="H356" i="10"/>
  <c r="G356" i="10"/>
  <c r="F356" i="10"/>
  <c r="E356" i="10"/>
  <c r="D356" i="10"/>
  <c r="O353" i="10"/>
  <c r="O354" i="10" s="1"/>
  <c r="N353" i="10"/>
  <c r="N354" i="10" s="1"/>
  <c r="M353" i="10"/>
  <c r="M354" i="10" s="1"/>
  <c r="L353" i="10"/>
  <c r="L354" i="10" s="1"/>
  <c r="K353" i="10"/>
  <c r="K354" i="10" s="1"/>
  <c r="J353" i="10"/>
  <c r="J354" i="10" s="1"/>
  <c r="I353" i="10"/>
  <c r="I354" i="10" s="1"/>
  <c r="H353" i="10"/>
  <c r="H354" i="10" s="1"/>
  <c r="G353" i="10"/>
  <c r="G354" i="10" s="1"/>
  <c r="F353" i="10"/>
  <c r="F354" i="10" s="1"/>
  <c r="E353" i="10"/>
  <c r="E354" i="10" s="1"/>
  <c r="D353" i="10"/>
  <c r="D354" i="10" s="1"/>
  <c r="O352" i="10"/>
  <c r="N352" i="10"/>
  <c r="M352" i="10"/>
  <c r="L352" i="10"/>
  <c r="K352" i="10"/>
  <c r="J352" i="10"/>
  <c r="I352" i="10"/>
  <c r="H352" i="10"/>
  <c r="G352" i="10"/>
  <c r="F352" i="10"/>
  <c r="E352" i="10"/>
  <c r="D352" i="10"/>
  <c r="O350" i="10"/>
  <c r="N350" i="10"/>
  <c r="M350" i="10"/>
  <c r="L350" i="10"/>
  <c r="K350" i="10"/>
  <c r="J350" i="10"/>
  <c r="I350" i="10"/>
  <c r="H350" i="10"/>
  <c r="G350" i="10"/>
  <c r="F350" i="10"/>
  <c r="E350" i="10"/>
  <c r="D350" i="10"/>
  <c r="O347" i="10"/>
  <c r="N347" i="10"/>
  <c r="M347" i="10"/>
  <c r="L347" i="10"/>
  <c r="K347" i="10"/>
  <c r="J347" i="10"/>
  <c r="I347" i="10"/>
  <c r="H347" i="10"/>
  <c r="G347" i="10"/>
  <c r="F347" i="10"/>
  <c r="E347" i="10"/>
  <c r="D347" i="10"/>
  <c r="O341" i="10"/>
  <c r="N341" i="10"/>
  <c r="M341" i="10"/>
  <c r="L341" i="10"/>
  <c r="K341" i="10"/>
  <c r="J341" i="10"/>
  <c r="I341" i="10"/>
  <c r="H341" i="10"/>
  <c r="G341" i="10"/>
  <c r="F341" i="10"/>
  <c r="E341" i="10"/>
  <c r="D341" i="10"/>
  <c r="O340" i="10"/>
  <c r="N340" i="10"/>
  <c r="M340" i="10"/>
  <c r="L340" i="10"/>
  <c r="K340" i="10"/>
  <c r="J340" i="10"/>
  <c r="I340" i="10"/>
  <c r="H340" i="10"/>
  <c r="G340" i="10"/>
  <c r="F340" i="10"/>
  <c r="E340" i="10"/>
  <c r="D340" i="10"/>
  <c r="O335" i="10"/>
  <c r="N335" i="10"/>
  <c r="M335" i="10"/>
  <c r="L335" i="10"/>
  <c r="K335" i="10"/>
  <c r="J335" i="10"/>
  <c r="I335" i="10"/>
  <c r="H335" i="10"/>
  <c r="G335" i="10"/>
  <c r="F335" i="10"/>
  <c r="E335" i="10"/>
  <c r="D335" i="10"/>
  <c r="O329" i="10"/>
  <c r="N329" i="10"/>
  <c r="M329" i="10"/>
  <c r="L329" i="10"/>
  <c r="K329" i="10"/>
  <c r="J329" i="10"/>
  <c r="I329" i="10"/>
  <c r="H329" i="10"/>
  <c r="G329" i="10"/>
  <c r="F329" i="10"/>
  <c r="E329" i="10"/>
  <c r="D329" i="10"/>
  <c r="O323" i="10"/>
  <c r="O324" i="10" s="1"/>
  <c r="N323" i="10"/>
  <c r="N324" i="10" s="1"/>
  <c r="M323" i="10"/>
  <c r="M324" i="10" s="1"/>
  <c r="L323" i="10"/>
  <c r="L324" i="10" s="1"/>
  <c r="K323" i="10"/>
  <c r="K324" i="10" s="1"/>
  <c r="J323" i="10"/>
  <c r="J324" i="10" s="1"/>
  <c r="I323" i="10"/>
  <c r="I324" i="10" s="1"/>
  <c r="H323" i="10"/>
  <c r="H324" i="10" s="1"/>
  <c r="G323" i="10"/>
  <c r="G324" i="10" s="1"/>
  <c r="F323" i="10"/>
  <c r="F324" i="10" s="1"/>
  <c r="E323" i="10"/>
  <c r="E324" i="10" s="1"/>
  <c r="D323" i="10"/>
  <c r="D324" i="10" s="1"/>
  <c r="O322" i="10"/>
  <c r="N322" i="10"/>
  <c r="M322" i="10"/>
  <c r="L322" i="10"/>
  <c r="K322" i="10"/>
  <c r="J322" i="10"/>
  <c r="I322" i="10"/>
  <c r="H322" i="10"/>
  <c r="G322" i="10"/>
  <c r="F322" i="10"/>
  <c r="E322" i="10"/>
  <c r="D322" i="10"/>
  <c r="O320" i="10"/>
  <c r="N320" i="10"/>
  <c r="M320" i="10"/>
  <c r="L320" i="10"/>
  <c r="K320" i="10"/>
  <c r="J320" i="10"/>
  <c r="I320" i="10"/>
  <c r="H320" i="10"/>
  <c r="G320" i="10"/>
  <c r="F320" i="10"/>
  <c r="E320" i="10"/>
  <c r="D320" i="10"/>
  <c r="O317" i="10"/>
  <c r="O318" i="10" s="1"/>
  <c r="N317" i="10"/>
  <c r="N318" i="10" s="1"/>
  <c r="M317" i="10"/>
  <c r="M318" i="10" s="1"/>
  <c r="L317" i="10"/>
  <c r="L318" i="10" s="1"/>
  <c r="K317" i="10"/>
  <c r="K318" i="10" s="1"/>
  <c r="J317" i="10"/>
  <c r="J318" i="10" s="1"/>
  <c r="I317" i="10"/>
  <c r="I318" i="10" s="1"/>
  <c r="H317" i="10"/>
  <c r="H318" i="10" s="1"/>
  <c r="G317" i="10"/>
  <c r="G318" i="10" s="1"/>
  <c r="F317" i="10"/>
  <c r="F318" i="10" s="1"/>
  <c r="E317" i="10"/>
  <c r="E318" i="10" s="1"/>
  <c r="D317" i="10"/>
  <c r="D318" i="10" s="1"/>
  <c r="O316" i="10"/>
  <c r="N316" i="10"/>
  <c r="M316" i="10"/>
  <c r="L316" i="10"/>
  <c r="K316" i="10"/>
  <c r="J316" i="10"/>
  <c r="I316" i="10"/>
  <c r="H316" i="10"/>
  <c r="G316" i="10"/>
  <c r="F316" i="10"/>
  <c r="E316" i="10"/>
  <c r="D316" i="10"/>
  <c r="O314" i="10"/>
  <c r="N314" i="10"/>
  <c r="M314" i="10"/>
  <c r="L314" i="10"/>
  <c r="K314" i="10"/>
  <c r="J314" i="10"/>
  <c r="I314" i="10"/>
  <c r="H314" i="10"/>
  <c r="G314" i="10"/>
  <c r="F314" i="10"/>
  <c r="E314" i="10"/>
  <c r="D314" i="10"/>
  <c r="O311" i="10"/>
  <c r="O312" i="10" s="1"/>
  <c r="N311" i="10"/>
  <c r="N312" i="10" s="1"/>
  <c r="M311" i="10"/>
  <c r="M312" i="10" s="1"/>
  <c r="L311" i="10"/>
  <c r="L312" i="10" s="1"/>
  <c r="K311" i="10"/>
  <c r="K312" i="10" s="1"/>
  <c r="J311" i="10"/>
  <c r="J312" i="10" s="1"/>
  <c r="I311" i="10"/>
  <c r="I312" i="10" s="1"/>
  <c r="H311" i="10"/>
  <c r="H312" i="10" s="1"/>
  <c r="G311" i="10"/>
  <c r="G312" i="10" s="1"/>
  <c r="F311" i="10"/>
  <c r="F312" i="10" s="1"/>
  <c r="E311" i="10"/>
  <c r="E312" i="10" s="1"/>
  <c r="D311" i="10"/>
  <c r="D312" i="10" s="1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O365" i="8"/>
  <c r="N365" i="8"/>
  <c r="M365" i="8"/>
  <c r="L365" i="8"/>
  <c r="K365" i="8"/>
  <c r="J365" i="8"/>
  <c r="I365" i="8"/>
  <c r="H365" i="8"/>
  <c r="G365" i="8"/>
  <c r="F365" i="8"/>
  <c r="E365" i="8"/>
  <c r="D365" i="8"/>
  <c r="D362" i="8"/>
  <c r="O359" i="8"/>
  <c r="O360" i="8" s="1"/>
  <c r="N359" i="8"/>
  <c r="N360" i="8" s="1"/>
  <c r="M359" i="8"/>
  <c r="M360" i="8" s="1"/>
  <c r="L359" i="8"/>
  <c r="L360" i="8" s="1"/>
  <c r="K359" i="8"/>
  <c r="K360" i="8" s="1"/>
  <c r="J359" i="8"/>
  <c r="J360" i="8" s="1"/>
  <c r="I359" i="8"/>
  <c r="I360" i="8" s="1"/>
  <c r="H359" i="8"/>
  <c r="H360" i="8" s="1"/>
  <c r="G359" i="8"/>
  <c r="G360" i="8" s="1"/>
  <c r="F359" i="8"/>
  <c r="F360" i="8" s="1"/>
  <c r="E359" i="8"/>
  <c r="E360" i="8" s="1"/>
  <c r="D359" i="8"/>
  <c r="D360" i="8" s="1"/>
  <c r="O358" i="8"/>
  <c r="N358" i="8"/>
  <c r="M358" i="8"/>
  <c r="L358" i="8"/>
  <c r="K358" i="8"/>
  <c r="J358" i="8"/>
  <c r="I358" i="8"/>
  <c r="H358" i="8"/>
  <c r="G358" i="8"/>
  <c r="F358" i="8"/>
  <c r="E358" i="8"/>
  <c r="D358" i="8"/>
  <c r="O356" i="8"/>
  <c r="N356" i="8"/>
  <c r="M356" i="8"/>
  <c r="L356" i="8"/>
  <c r="K356" i="8"/>
  <c r="J356" i="8"/>
  <c r="I356" i="8"/>
  <c r="H356" i="8"/>
  <c r="G356" i="8"/>
  <c r="F356" i="8"/>
  <c r="E356" i="8"/>
  <c r="D356" i="8"/>
  <c r="O353" i="8"/>
  <c r="O354" i="8" s="1"/>
  <c r="N353" i="8"/>
  <c r="N354" i="8" s="1"/>
  <c r="M353" i="8"/>
  <c r="M354" i="8" s="1"/>
  <c r="L353" i="8"/>
  <c r="L354" i="8" s="1"/>
  <c r="K353" i="8"/>
  <c r="K354" i="8" s="1"/>
  <c r="J353" i="8"/>
  <c r="J354" i="8" s="1"/>
  <c r="I353" i="8"/>
  <c r="I354" i="8" s="1"/>
  <c r="H353" i="8"/>
  <c r="H354" i="8" s="1"/>
  <c r="G353" i="8"/>
  <c r="G354" i="8" s="1"/>
  <c r="F353" i="8"/>
  <c r="F354" i="8" s="1"/>
  <c r="E353" i="8"/>
  <c r="E354" i="8" s="1"/>
  <c r="D353" i="8"/>
  <c r="D354" i="8" s="1"/>
  <c r="O352" i="8"/>
  <c r="N352" i="8"/>
  <c r="M352" i="8"/>
  <c r="L352" i="8"/>
  <c r="K352" i="8"/>
  <c r="J352" i="8"/>
  <c r="I352" i="8"/>
  <c r="H352" i="8"/>
  <c r="G352" i="8"/>
  <c r="F352" i="8"/>
  <c r="E352" i="8"/>
  <c r="D352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O347" i="8"/>
  <c r="O348" i="8" s="1"/>
  <c r="N347" i="8"/>
  <c r="N348" i="8" s="1"/>
  <c r="M347" i="8"/>
  <c r="M348" i="8" s="1"/>
  <c r="L347" i="8"/>
  <c r="L348" i="8" s="1"/>
  <c r="K347" i="8"/>
  <c r="K348" i="8" s="1"/>
  <c r="J347" i="8"/>
  <c r="J348" i="8" s="1"/>
  <c r="I347" i="8"/>
  <c r="I348" i="8" s="1"/>
  <c r="H347" i="8"/>
  <c r="H348" i="8" s="1"/>
  <c r="G347" i="8"/>
  <c r="G348" i="8" s="1"/>
  <c r="F347" i="8"/>
  <c r="F348" i="8" s="1"/>
  <c r="E347" i="8"/>
  <c r="E348" i="8" s="1"/>
  <c r="D347" i="8"/>
  <c r="D348" i="8" s="1"/>
  <c r="O346" i="8"/>
  <c r="N346" i="8"/>
  <c r="M346" i="8"/>
  <c r="L346" i="8"/>
  <c r="K346" i="8"/>
  <c r="J346" i="8"/>
  <c r="I346" i="8"/>
  <c r="H346" i="8"/>
  <c r="G346" i="8"/>
  <c r="F346" i="8"/>
  <c r="E346" i="8"/>
  <c r="D346" i="8"/>
  <c r="O344" i="8"/>
  <c r="N344" i="8"/>
  <c r="M344" i="8"/>
  <c r="L344" i="8"/>
  <c r="K344" i="8"/>
  <c r="J344" i="8"/>
  <c r="I344" i="8"/>
  <c r="H344" i="8"/>
  <c r="G344" i="8"/>
  <c r="F344" i="8"/>
  <c r="E344" i="8"/>
  <c r="D344" i="8"/>
  <c r="O341" i="8"/>
  <c r="O342" i="8" s="1"/>
  <c r="N341" i="8"/>
  <c r="N342" i="8" s="1"/>
  <c r="M341" i="8"/>
  <c r="M342" i="8" s="1"/>
  <c r="L341" i="8"/>
  <c r="L342" i="8" s="1"/>
  <c r="K341" i="8"/>
  <c r="K342" i="8" s="1"/>
  <c r="J341" i="8"/>
  <c r="J342" i="8" s="1"/>
  <c r="I341" i="8"/>
  <c r="I342" i="8" s="1"/>
  <c r="H341" i="8"/>
  <c r="H342" i="8" s="1"/>
  <c r="G341" i="8"/>
  <c r="G342" i="8" s="1"/>
  <c r="F341" i="8"/>
  <c r="F342" i="8" s="1"/>
  <c r="E341" i="8"/>
  <c r="E342" i="8" s="1"/>
  <c r="D341" i="8"/>
  <c r="D342" i="8" s="1"/>
  <c r="O340" i="8"/>
  <c r="N340" i="8"/>
  <c r="M340" i="8"/>
  <c r="L340" i="8"/>
  <c r="K340" i="8"/>
  <c r="J340" i="8"/>
  <c r="I340" i="8"/>
  <c r="H340" i="8"/>
  <c r="G340" i="8"/>
  <c r="F340" i="8"/>
  <c r="E340" i="8"/>
  <c r="D340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O335" i="8"/>
  <c r="N335" i="8"/>
  <c r="M335" i="8"/>
  <c r="L335" i="8"/>
  <c r="K335" i="8"/>
  <c r="J335" i="8"/>
  <c r="I335" i="8"/>
  <c r="H335" i="8"/>
  <c r="G335" i="8"/>
  <c r="F335" i="8"/>
  <c r="E335" i="8"/>
  <c r="D335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O329" i="8"/>
  <c r="O330" i="8" s="1"/>
  <c r="N329" i="8"/>
  <c r="N330" i="8" s="1"/>
  <c r="M329" i="8"/>
  <c r="M330" i="8" s="1"/>
  <c r="L329" i="8"/>
  <c r="L330" i="8" s="1"/>
  <c r="K329" i="8"/>
  <c r="K330" i="8" s="1"/>
  <c r="J329" i="8"/>
  <c r="J330" i="8" s="1"/>
  <c r="I329" i="8"/>
  <c r="I330" i="8" s="1"/>
  <c r="H329" i="8"/>
  <c r="H330" i="8" s="1"/>
  <c r="G329" i="8"/>
  <c r="G330" i="8" s="1"/>
  <c r="F329" i="8"/>
  <c r="F330" i="8" s="1"/>
  <c r="E329" i="8"/>
  <c r="E330" i="8" s="1"/>
  <c r="D329" i="8"/>
  <c r="D330" i="8" s="1"/>
  <c r="O328" i="8"/>
  <c r="N328" i="8"/>
  <c r="M328" i="8"/>
  <c r="L328" i="8"/>
  <c r="K328" i="8"/>
  <c r="J328" i="8"/>
  <c r="I328" i="8"/>
  <c r="H328" i="8"/>
  <c r="G328" i="8"/>
  <c r="F328" i="8"/>
  <c r="E328" i="8"/>
  <c r="D328" i="8"/>
  <c r="O326" i="8"/>
  <c r="N326" i="8"/>
  <c r="M326" i="8"/>
  <c r="L326" i="8"/>
  <c r="K326" i="8"/>
  <c r="J326" i="8"/>
  <c r="I326" i="8"/>
  <c r="H326" i="8"/>
  <c r="G326" i="8"/>
  <c r="F326" i="8"/>
  <c r="E326" i="8"/>
  <c r="D326" i="8"/>
  <c r="O323" i="8"/>
  <c r="O324" i="8" s="1"/>
  <c r="N323" i="8"/>
  <c r="N324" i="8" s="1"/>
  <c r="M323" i="8"/>
  <c r="M324" i="8" s="1"/>
  <c r="L323" i="8"/>
  <c r="L324" i="8" s="1"/>
  <c r="K323" i="8"/>
  <c r="K324" i="8" s="1"/>
  <c r="J323" i="8"/>
  <c r="J324" i="8" s="1"/>
  <c r="I323" i="8"/>
  <c r="I324" i="8" s="1"/>
  <c r="H323" i="8"/>
  <c r="H324" i="8" s="1"/>
  <c r="G323" i="8"/>
  <c r="G324" i="8" s="1"/>
  <c r="F323" i="8"/>
  <c r="F324" i="8" s="1"/>
  <c r="E323" i="8"/>
  <c r="E324" i="8" s="1"/>
  <c r="D323" i="8"/>
  <c r="D324" i="8" s="1"/>
  <c r="O322" i="8"/>
  <c r="N322" i="8"/>
  <c r="M322" i="8"/>
  <c r="L322" i="8"/>
  <c r="K322" i="8"/>
  <c r="J322" i="8"/>
  <c r="I322" i="8"/>
  <c r="H322" i="8"/>
  <c r="G322" i="8"/>
  <c r="F322" i="8"/>
  <c r="E322" i="8"/>
  <c r="D322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O311" i="8"/>
  <c r="O312" i="8" s="1"/>
  <c r="N311" i="8"/>
  <c r="N312" i="8" s="1"/>
  <c r="M311" i="8"/>
  <c r="M312" i="8" s="1"/>
  <c r="L311" i="8"/>
  <c r="L312" i="8" s="1"/>
  <c r="K311" i="8"/>
  <c r="K312" i="8" s="1"/>
  <c r="J311" i="8"/>
  <c r="J312" i="8" s="1"/>
  <c r="I311" i="8"/>
  <c r="I312" i="8" s="1"/>
  <c r="H311" i="8"/>
  <c r="H312" i="8" s="1"/>
  <c r="G311" i="8"/>
  <c r="G312" i="8" s="1"/>
  <c r="F311" i="8"/>
  <c r="F312" i="8" s="1"/>
  <c r="E311" i="8"/>
  <c r="E312" i="8" s="1"/>
  <c r="D311" i="8"/>
  <c r="D312" i="8" s="1"/>
  <c r="O310" i="8"/>
  <c r="N310" i="8"/>
  <c r="M310" i="8"/>
  <c r="L310" i="8"/>
  <c r="K310" i="8"/>
  <c r="J310" i="8"/>
  <c r="I310" i="8"/>
  <c r="H310" i="8"/>
  <c r="G310" i="8"/>
  <c r="F310" i="8"/>
  <c r="E310" i="8"/>
  <c r="D310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O35" i="8"/>
  <c r="O36" i="8" s="1"/>
  <c r="N35" i="8"/>
  <c r="N36" i="8" s="1"/>
  <c r="M35" i="8"/>
  <c r="M36" i="8" s="1"/>
  <c r="L35" i="8"/>
  <c r="L36" i="8" s="1"/>
  <c r="K35" i="8"/>
  <c r="K36" i="8" s="1"/>
  <c r="J35" i="8"/>
  <c r="J36" i="8" s="1"/>
  <c r="I35" i="8"/>
  <c r="I36" i="8" s="1"/>
  <c r="H35" i="8"/>
  <c r="H36" i="8" s="1"/>
  <c r="G35" i="8"/>
  <c r="G36" i="8" s="1"/>
  <c r="F35" i="8"/>
  <c r="F36" i="8" s="1"/>
  <c r="E35" i="8"/>
  <c r="E36" i="8" s="1"/>
  <c r="D35" i="8"/>
  <c r="D36" i="8" s="1"/>
  <c r="O34" i="8"/>
  <c r="N34" i="8"/>
  <c r="M34" i="8"/>
  <c r="L34" i="8"/>
  <c r="K34" i="8"/>
  <c r="J34" i="8"/>
  <c r="I34" i="8"/>
  <c r="H34" i="8"/>
  <c r="G34" i="8"/>
  <c r="F34" i="8"/>
  <c r="E34" i="8"/>
  <c r="D34" i="8"/>
  <c r="O32" i="8"/>
  <c r="N32" i="8"/>
  <c r="M32" i="8"/>
  <c r="L32" i="8"/>
  <c r="K32" i="8"/>
  <c r="J32" i="8"/>
  <c r="I32" i="8"/>
  <c r="H32" i="8"/>
  <c r="G32" i="8"/>
  <c r="F32" i="8"/>
  <c r="E32" i="8"/>
  <c r="D32" i="8"/>
  <c r="O29" i="8"/>
  <c r="N29" i="8"/>
  <c r="M29" i="8"/>
  <c r="L29" i="8"/>
  <c r="K29" i="8"/>
  <c r="J29" i="8"/>
  <c r="I29" i="8"/>
  <c r="H29" i="8"/>
  <c r="G29" i="8"/>
  <c r="F29" i="8"/>
  <c r="E29" i="8"/>
  <c r="D29" i="8"/>
  <c r="O28" i="8"/>
  <c r="N28" i="8"/>
  <c r="L28" i="8"/>
  <c r="J28" i="8"/>
  <c r="F28" i="8"/>
  <c r="E28" i="8"/>
  <c r="D28" i="8"/>
  <c r="O23" i="8"/>
  <c r="N23" i="8"/>
  <c r="M23" i="8"/>
  <c r="L23" i="8"/>
  <c r="K23" i="8"/>
  <c r="J23" i="8"/>
  <c r="I23" i="8"/>
  <c r="H23" i="8"/>
  <c r="G23" i="8"/>
  <c r="F23" i="8"/>
  <c r="E23" i="8"/>
  <c r="D23" i="8"/>
  <c r="D22" i="8"/>
  <c r="O17" i="8"/>
  <c r="O11" i="8" s="1"/>
  <c r="N17" i="8"/>
  <c r="M17" i="8"/>
  <c r="M11" i="8" s="1"/>
  <c r="L17" i="8"/>
  <c r="K17" i="8"/>
  <c r="J17" i="8"/>
  <c r="I17" i="8"/>
  <c r="H17" i="8"/>
  <c r="G17" i="8"/>
  <c r="G11" i="8" s="1"/>
  <c r="F17" i="8"/>
  <c r="E17" i="8"/>
  <c r="E11" i="8" s="1"/>
  <c r="D17" i="8"/>
  <c r="D16" i="8"/>
  <c r="O35" i="7"/>
  <c r="O36" i="7" s="1"/>
  <c r="N35" i="7"/>
  <c r="N36" i="7" s="1"/>
  <c r="M35" i="7"/>
  <c r="M36" i="7" s="1"/>
  <c r="L35" i="7"/>
  <c r="L36" i="7" s="1"/>
  <c r="K35" i="7"/>
  <c r="K36" i="7" s="1"/>
  <c r="J35" i="7"/>
  <c r="J36" i="7" s="1"/>
  <c r="I35" i="7"/>
  <c r="I36" i="7" s="1"/>
  <c r="H35" i="7"/>
  <c r="H36" i="7" s="1"/>
  <c r="G35" i="7"/>
  <c r="G36" i="7" s="1"/>
  <c r="F35" i="7"/>
  <c r="F36" i="7" s="1"/>
  <c r="E35" i="7"/>
  <c r="E36" i="7" s="1"/>
  <c r="D35" i="7"/>
  <c r="D36" i="7" s="1"/>
  <c r="O34" i="7"/>
  <c r="N34" i="7"/>
  <c r="M34" i="7"/>
  <c r="L34" i="7"/>
  <c r="K34" i="7"/>
  <c r="J34" i="7"/>
  <c r="I34" i="7"/>
  <c r="H34" i="7"/>
  <c r="G34" i="7"/>
  <c r="F34" i="7"/>
  <c r="E34" i="7"/>
  <c r="D34" i="7"/>
  <c r="O32" i="7"/>
  <c r="N32" i="7"/>
  <c r="M32" i="7"/>
  <c r="L32" i="7"/>
  <c r="K32" i="7"/>
  <c r="J32" i="7"/>
  <c r="I32" i="7"/>
  <c r="H32" i="7"/>
  <c r="G32" i="7"/>
  <c r="F32" i="7"/>
  <c r="E32" i="7"/>
  <c r="D32" i="7"/>
  <c r="O29" i="7"/>
  <c r="O30" i="7" s="1"/>
  <c r="N29" i="7"/>
  <c r="N30" i="7" s="1"/>
  <c r="M29" i="7"/>
  <c r="M30" i="7" s="1"/>
  <c r="L29" i="7"/>
  <c r="L30" i="7" s="1"/>
  <c r="K29" i="7"/>
  <c r="K30" i="7" s="1"/>
  <c r="J29" i="7"/>
  <c r="J30" i="7" s="1"/>
  <c r="I29" i="7"/>
  <c r="I30" i="7" s="1"/>
  <c r="H29" i="7"/>
  <c r="H30" i="7" s="1"/>
  <c r="G29" i="7"/>
  <c r="G30" i="7" s="1"/>
  <c r="F29" i="7"/>
  <c r="F30" i="7" s="1"/>
  <c r="E29" i="7"/>
  <c r="E30" i="7" s="1"/>
  <c r="D29" i="7"/>
  <c r="D30" i="7" s="1"/>
  <c r="O28" i="7"/>
  <c r="N28" i="7"/>
  <c r="M28" i="7"/>
  <c r="L28" i="7"/>
  <c r="K28" i="7"/>
  <c r="J28" i="7"/>
  <c r="I28" i="7"/>
  <c r="H28" i="7"/>
  <c r="G28" i="7"/>
  <c r="F28" i="7"/>
  <c r="E28" i="7"/>
  <c r="D28" i="7"/>
  <c r="O26" i="7"/>
  <c r="N26" i="7"/>
  <c r="M26" i="7"/>
  <c r="L26" i="7"/>
  <c r="K26" i="7"/>
  <c r="J26" i="7"/>
  <c r="I26" i="7"/>
  <c r="H26" i="7"/>
  <c r="G26" i="7"/>
  <c r="F26" i="7"/>
  <c r="E26" i="7"/>
  <c r="D26" i="7"/>
  <c r="O22" i="7"/>
  <c r="N22" i="7"/>
  <c r="M22" i="7"/>
  <c r="L22" i="7"/>
  <c r="K22" i="7"/>
  <c r="J22" i="7"/>
  <c r="I22" i="7"/>
  <c r="H22" i="7"/>
  <c r="G22" i="7"/>
  <c r="F22" i="7"/>
  <c r="E22" i="7"/>
  <c r="D22" i="7"/>
  <c r="O16" i="7"/>
  <c r="N16" i="7"/>
  <c r="M16" i="7"/>
  <c r="L16" i="7"/>
  <c r="K16" i="7"/>
  <c r="J16" i="7"/>
  <c r="I16" i="7"/>
  <c r="H16" i="7"/>
  <c r="G16" i="7"/>
  <c r="F16" i="7"/>
  <c r="E16" i="7"/>
  <c r="D16" i="7"/>
  <c r="O365" i="5"/>
  <c r="O366" i="5" s="1"/>
  <c r="N365" i="5"/>
  <c r="N366" i="5" s="1"/>
  <c r="M365" i="5"/>
  <c r="M366" i="5" s="1"/>
  <c r="L365" i="5"/>
  <c r="L366" i="5" s="1"/>
  <c r="K365" i="5"/>
  <c r="K366" i="5" s="1"/>
  <c r="J365" i="5"/>
  <c r="J366" i="5" s="1"/>
  <c r="I365" i="5"/>
  <c r="I366" i="5" s="1"/>
  <c r="H365" i="5"/>
  <c r="H366" i="5" s="1"/>
  <c r="G365" i="5"/>
  <c r="G366" i="5" s="1"/>
  <c r="F365" i="5"/>
  <c r="F366" i="5" s="1"/>
  <c r="E365" i="5"/>
  <c r="E366" i="5" s="1"/>
  <c r="D365" i="5"/>
  <c r="D366" i="5" s="1"/>
  <c r="O364" i="5"/>
  <c r="N364" i="5"/>
  <c r="M364" i="5"/>
  <c r="L364" i="5"/>
  <c r="K364" i="5"/>
  <c r="J364" i="5"/>
  <c r="I364" i="5"/>
  <c r="H364" i="5"/>
  <c r="G364" i="5"/>
  <c r="F364" i="5"/>
  <c r="E364" i="5"/>
  <c r="D364" i="5"/>
  <c r="O362" i="5"/>
  <c r="N362" i="5"/>
  <c r="M362" i="5"/>
  <c r="L362" i="5"/>
  <c r="K362" i="5"/>
  <c r="J362" i="5"/>
  <c r="I362" i="5"/>
  <c r="H362" i="5"/>
  <c r="G362" i="5"/>
  <c r="F362" i="5"/>
  <c r="E362" i="5"/>
  <c r="D362" i="5"/>
  <c r="O311" i="5"/>
  <c r="N311" i="5"/>
  <c r="M311" i="5"/>
  <c r="L311" i="5"/>
  <c r="K311" i="5"/>
  <c r="J311" i="5"/>
  <c r="I311" i="5"/>
  <c r="H311" i="5"/>
  <c r="G311" i="5"/>
  <c r="F311" i="5"/>
  <c r="E311" i="5"/>
  <c r="D311" i="5"/>
  <c r="O308" i="5"/>
  <c r="N308" i="5"/>
  <c r="M308" i="5"/>
  <c r="L308" i="5"/>
  <c r="K308" i="5"/>
  <c r="J308" i="5"/>
  <c r="I308" i="5"/>
  <c r="G308" i="5"/>
  <c r="F308" i="5"/>
  <c r="E308" i="5"/>
  <c r="D308" i="5"/>
  <c r="O365" i="4"/>
  <c r="O366" i="4" s="1"/>
  <c r="N365" i="4"/>
  <c r="N366" i="4" s="1"/>
  <c r="M365" i="4"/>
  <c r="L365" i="4"/>
  <c r="K365" i="4"/>
  <c r="K366" i="4" s="1"/>
  <c r="J365" i="4"/>
  <c r="J366" i="4" s="1"/>
  <c r="I365" i="4"/>
  <c r="I366" i="4" s="1"/>
  <c r="H365" i="4"/>
  <c r="H366" i="4" s="1"/>
  <c r="G365" i="4"/>
  <c r="G366" i="4" s="1"/>
  <c r="F365" i="4"/>
  <c r="F366" i="4" s="1"/>
  <c r="E365" i="4"/>
  <c r="E366" i="4" s="1"/>
  <c r="D365" i="4"/>
  <c r="D366" i="4" s="1"/>
  <c r="O364" i="4"/>
  <c r="N364" i="4"/>
  <c r="M364" i="4"/>
  <c r="L364" i="4"/>
  <c r="K364" i="4"/>
  <c r="J364" i="4"/>
  <c r="I364" i="4"/>
  <c r="H364" i="4"/>
  <c r="G364" i="4"/>
  <c r="F364" i="4"/>
  <c r="E364" i="4"/>
  <c r="D364" i="4"/>
  <c r="O362" i="4"/>
  <c r="N362" i="4"/>
  <c r="K362" i="4"/>
  <c r="J362" i="4"/>
  <c r="I362" i="4"/>
  <c r="H362" i="4"/>
  <c r="G362" i="4"/>
  <c r="F362" i="4"/>
  <c r="E362" i="4"/>
  <c r="D362" i="4"/>
  <c r="O359" i="4"/>
  <c r="O360" i="4" s="1"/>
  <c r="N359" i="4"/>
  <c r="N360" i="4" s="1"/>
  <c r="M359" i="4"/>
  <c r="M360" i="4" s="1"/>
  <c r="L359" i="4"/>
  <c r="L360" i="4" s="1"/>
  <c r="K359" i="4"/>
  <c r="K360" i="4" s="1"/>
  <c r="J359" i="4"/>
  <c r="J360" i="4" s="1"/>
  <c r="I359" i="4"/>
  <c r="I360" i="4" s="1"/>
  <c r="H359" i="4"/>
  <c r="H360" i="4" s="1"/>
  <c r="G359" i="4"/>
  <c r="G360" i="4" s="1"/>
  <c r="F359" i="4"/>
  <c r="F360" i="4" s="1"/>
  <c r="E359" i="4"/>
  <c r="E360" i="4" s="1"/>
  <c r="D359" i="4"/>
  <c r="D360" i="4" s="1"/>
  <c r="O358" i="4"/>
  <c r="N358" i="4"/>
  <c r="M358" i="4"/>
  <c r="L358" i="4"/>
  <c r="K358" i="4"/>
  <c r="J358" i="4"/>
  <c r="I358" i="4"/>
  <c r="H358" i="4"/>
  <c r="G358" i="4"/>
  <c r="F358" i="4"/>
  <c r="E358" i="4"/>
  <c r="D358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O353" i="4"/>
  <c r="O354" i="4" s="1"/>
  <c r="N353" i="4"/>
  <c r="N354" i="4" s="1"/>
  <c r="M353" i="4"/>
  <c r="M354" i="4" s="1"/>
  <c r="L353" i="4"/>
  <c r="L354" i="4" s="1"/>
  <c r="K353" i="4"/>
  <c r="K354" i="4" s="1"/>
  <c r="J353" i="4"/>
  <c r="J354" i="4" s="1"/>
  <c r="I353" i="4"/>
  <c r="I354" i="4" s="1"/>
  <c r="H353" i="4"/>
  <c r="H354" i="4" s="1"/>
  <c r="G353" i="4"/>
  <c r="G354" i="4" s="1"/>
  <c r="F353" i="4"/>
  <c r="F354" i="4" s="1"/>
  <c r="E353" i="4"/>
  <c r="E354" i="4" s="1"/>
  <c r="D353" i="4"/>
  <c r="D354" i="4" s="1"/>
  <c r="O352" i="4"/>
  <c r="N352" i="4"/>
  <c r="M352" i="4"/>
  <c r="L352" i="4"/>
  <c r="K352" i="4"/>
  <c r="J352" i="4"/>
  <c r="I352" i="4"/>
  <c r="H352" i="4"/>
  <c r="G352" i="4"/>
  <c r="F352" i="4"/>
  <c r="E352" i="4"/>
  <c r="D352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O347" i="4"/>
  <c r="O348" i="4" s="1"/>
  <c r="N347" i="4"/>
  <c r="N348" i="4" s="1"/>
  <c r="M347" i="4"/>
  <c r="M348" i="4" s="1"/>
  <c r="L347" i="4"/>
  <c r="L348" i="4" s="1"/>
  <c r="K347" i="4"/>
  <c r="K348" i="4" s="1"/>
  <c r="J347" i="4"/>
  <c r="J348" i="4" s="1"/>
  <c r="I347" i="4"/>
  <c r="I348" i="4" s="1"/>
  <c r="H347" i="4"/>
  <c r="H348" i="4" s="1"/>
  <c r="G347" i="4"/>
  <c r="G348" i="4" s="1"/>
  <c r="F347" i="4"/>
  <c r="F348" i="4" s="1"/>
  <c r="E347" i="4"/>
  <c r="E348" i="4" s="1"/>
  <c r="D347" i="4"/>
  <c r="D348" i="4" s="1"/>
  <c r="O346" i="4"/>
  <c r="N346" i="4"/>
  <c r="M346" i="4"/>
  <c r="L346" i="4"/>
  <c r="K346" i="4"/>
  <c r="J346" i="4"/>
  <c r="I346" i="4"/>
  <c r="H346" i="4"/>
  <c r="G346" i="4"/>
  <c r="F346" i="4"/>
  <c r="E346" i="4"/>
  <c r="D346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O341" i="4"/>
  <c r="O342" i="4" s="1"/>
  <c r="N341" i="4"/>
  <c r="N342" i="4" s="1"/>
  <c r="M341" i="4"/>
  <c r="M342" i="4" s="1"/>
  <c r="L341" i="4"/>
  <c r="L342" i="4" s="1"/>
  <c r="K341" i="4"/>
  <c r="K342" i="4" s="1"/>
  <c r="J341" i="4"/>
  <c r="J342" i="4" s="1"/>
  <c r="I341" i="4"/>
  <c r="I342" i="4" s="1"/>
  <c r="H341" i="4"/>
  <c r="H342" i="4" s="1"/>
  <c r="G341" i="4"/>
  <c r="G342" i="4" s="1"/>
  <c r="F341" i="4"/>
  <c r="F342" i="4" s="1"/>
  <c r="E341" i="4"/>
  <c r="E342" i="4" s="1"/>
  <c r="D341" i="4"/>
  <c r="D342" i="4" s="1"/>
  <c r="O340" i="4"/>
  <c r="N340" i="4"/>
  <c r="M340" i="4"/>
  <c r="L340" i="4"/>
  <c r="K340" i="4"/>
  <c r="J340" i="4"/>
  <c r="I340" i="4"/>
  <c r="H340" i="4"/>
  <c r="G340" i="4"/>
  <c r="F340" i="4"/>
  <c r="E340" i="4"/>
  <c r="D340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O329" i="4"/>
  <c r="O330" i="4" s="1"/>
  <c r="N329" i="4"/>
  <c r="N330" i="4" s="1"/>
  <c r="M329" i="4"/>
  <c r="M330" i="4" s="1"/>
  <c r="L329" i="4"/>
  <c r="L330" i="4" s="1"/>
  <c r="K329" i="4"/>
  <c r="K330" i="4" s="1"/>
  <c r="J329" i="4"/>
  <c r="J330" i="4" s="1"/>
  <c r="I329" i="4"/>
  <c r="I330" i="4" s="1"/>
  <c r="H329" i="4"/>
  <c r="H330" i="4" s="1"/>
  <c r="G329" i="4"/>
  <c r="G330" i="4" s="1"/>
  <c r="F329" i="4"/>
  <c r="F330" i="4" s="1"/>
  <c r="E329" i="4"/>
  <c r="E330" i="4" s="1"/>
  <c r="D329" i="4"/>
  <c r="D330" i="4" s="1"/>
  <c r="O328" i="4"/>
  <c r="N328" i="4"/>
  <c r="M328" i="4"/>
  <c r="L328" i="4"/>
  <c r="K328" i="4"/>
  <c r="J328" i="4"/>
  <c r="I328" i="4"/>
  <c r="H328" i="4"/>
  <c r="G328" i="4"/>
  <c r="F328" i="4"/>
  <c r="E328" i="4"/>
  <c r="D328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O323" i="4"/>
  <c r="O324" i="4" s="1"/>
  <c r="N323" i="4"/>
  <c r="N324" i="4" s="1"/>
  <c r="M323" i="4"/>
  <c r="M324" i="4" s="1"/>
  <c r="L323" i="4"/>
  <c r="L324" i="4" s="1"/>
  <c r="K323" i="4"/>
  <c r="K324" i="4" s="1"/>
  <c r="J323" i="4"/>
  <c r="J324" i="4" s="1"/>
  <c r="I323" i="4"/>
  <c r="I324" i="4" s="1"/>
  <c r="H323" i="4"/>
  <c r="H324" i="4" s="1"/>
  <c r="G323" i="4"/>
  <c r="G324" i="4" s="1"/>
  <c r="F323" i="4"/>
  <c r="F324" i="4" s="1"/>
  <c r="E323" i="4"/>
  <c r="E324" i="4" s="1"/>
  <c r="D323" i="4"/>
  <c r="D324" i="4" s="1"/>
  <c r="O322" i="4"/>
  <c r="N322" i="4"/>
  <c r="M322" i="4"/>
  <c r="L322" i="4"/>
  <c r="K322" i="4"/>
  <c r="J322" i="4"/>
  <c r="I322" i="4"/>
  <c r="H322" i="4"/>
  <c r="G322" i="4"/>
  <c r="F322" i="4"/>
  <c r="E322" i="4"/>
  <c r="D322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O35" i="4"/>
  <c r="O36" i="4" s="1"/>
  <c r="N35" i="4"/>
  <c r="N36" i="4" s="1"/>
  <c r="M35" i="4"/>
  <c r="M36" i="4" s="1"/>
  <c r="L35" i="4"/>
  <c r="L36" i="4" s="1"/>
  <c r="K35" i="4"/>
  <c r="K36" i="4" s="1"/>
  <c r="J35" i="4"/>
  <c r="J36" i="4" s="1"/>
  <c r="I35" i="4"/>
  <c r="I36" i="4" s="1"/>
  <c r="H35" i="4"/>
  <c r="H36" i="4" s="1"/>
  <c r="G35" i="4"/>
  <c r="G36" i="4" s="1"/>
  <c r="F35" i="4"/>
  <c r="F36" i="4" s="1"/>
  <c r="E35" i="4"/>
  <c r="E36" i="4" s="1"/>
  <c r="D35" i="4"/>
  <c r="D36" i="4" s="1"/>
  <c r="O34" i="4"/>
  <c r="N34" i="4"/>
  <c r="M34" i="4"/>
  <c r="L34" i="4"/>
  <c r="K34" i="4"/>
  <c r="J34" i="4"/>
  <c r="I34" i="4"/>
  <c r="H34" i="4"/>
  <c r="G34" i="4"/>
  <c r="F34" i="4"/>
  <c r="E34" i="4"/>
  <c r="D34" i="4"/>
  <c r="O32" i="4"/>
  <c r="N32" i="4"/>
  <c r="M32" i="4"/>
  <c r="L32" i="4"/>
  <c r="K32" i="4"/>
  <c r="J32" i="4"/>
  <c r="I32" i="4"/>
  <c r="H32" i="4"/>
  <c r="G32" i="4"/>
  <c r="F32" i="4"/>
  <c r="E32" i="4"/>
  <c r="D32" i="4"/>
  <c r="O29" i="4"/>
  <c r="O30" i="4" s="1"/>
  <c r="N29" i="4"/>
  <c r="N30" i="4" s="1"/>
  <c r="M29" i="4"/>
  <c r="M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D29" i="4"/>
  <c r="D30" i="4" s="1"/>
  <c r="O28" i="4"/>
  <c r="N28" i="4"/>
  <c r="M28" i="4"/>
  <c r="L28" i="4"/>
  <c r="K28" i="4"/>
  <c r="J28" i="4"/>
  <c r="I28" i="4"/>
  <c r="H28" i="4"/>
  <c r="G28" i="4"/>
  <c r="F28" i="4"/>
  <c r="E28" i="4"/>
  <c r="D28" i="4"/>
  <c r="O26" i="4"/>
  <c r="N26" i="4"/>
  <c r="M26" i="4"/>
  <c r="L26" i="4"/>
  <c r="K26" i="4"/>
  <c r="J26" i="4"/>
  <c r="I26" i="4"/>
  <c r="H26" i="4"/>
  <c r="G26" i="4"/>
  <c r="F26" i="4"/>
  <c r="E26" i="4"/>
  <c r="D26" i="4"/>
  <c r="O23" i="4"/>
  <c r="N23" i="4"/>
  <c r="M23" i="4"/>
  <c r="L23" i="4"/>
  <c r="K23" i="4"/>
  <c r="J23" i="4"/>
  <c r="I23" i="4"/>
  <c r="H23" i="4"/>
  <c r="G23" i="4"/>
  <c r="F23" i="4"/>
  <c r="E23" i="4"/>
  <c r="D23" i="4"/>
  <c r="O22" i="4"/>
  <c r="N22" i="4"/>
  <c r="M22" i="4"/>
  <c r="L22" i="4"/>
  <c r="K22" i="4"/>
  <c r="J22" i="4"/>
  <c r="I22" i="4"/>
  <c r="H22" i="4"/>
  <c r="G22" i="4"/>
  <c r="F22" i="4"/>
  <c r="E22" i="4"/>
  <c r="D22" i="4"/>
  <c r="O16" i="4"/>
  <c r="N16" i="4"/>
  <c r="M16" i="4"/>
  <c r="L16" i="4"/>
  <c r="K16" i="4"/>
  <c r="J16" i="4"/>
  <c r="I16" i="4"/>
  <c r="H16" i="4"/>
  <c r="G16" i="4"/>
  <c r="F16" i="4"/>
  <c r="E16" i="4"/>
  <c r="D16" i="4"/>
  <c r="O365" i="3"/>
  <c r="N365" i="3"/>
  <c r="M365" i="3"/>
  <c r="L365" i="3"/>
  <c r="K365" i="3"/>
  <c r="J365" i="3"/>
  <c r="I365" i="3"/>
  <c r="H365" i="3"/>
  <c r="G365" i="3"/>
  <c r="F365" i="3"/>
  <c r="E365" i="3"/>
  <c r="D365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O353" i="3"/>
  <c r="O354" i="3" s="1"/>
  <c r="N353" i="3"/>
  <c r="N354" i="3" s="1"/>
  <c r="M353" i="3"/>
  <c r="M354" i="3" s="1"/>
  <c r="L353" i="3"/>
  <c r="L354" i="3" s="1"/>
  <c r="K353" i="3"/>
  <c r="K354" i="3" s="1"/>
  <c r="J353" i="3"/>
  <c r="J354" i="3" s="1"/>
  <c r="I353" i="3"/>
  <c r="I354" i="3" s="1"/>
  <c r="H353" i="3"/>
  <c r="H354" i="3" s="1"/>
  <c r="G353" i="3"/>
  <c r="G354" i="3" s="1"/>
  <c r="F353" i="3"/>
  <c r="F354" i="3" s="1"/>
  <c r="E353" i="3"/>
  <c r="E354" i="3" s="1"/>
  <c r="D353" i="3"/>
  <c r="D354" i="3" s="1"/>
  <c r="O352" i="3"/>
  <c r="N352" i="3"/>
  <c r="M352" i="3"/>
  <c r="L352" i="3"/>
  <c r="K352" i="3"/>
  <c r="J352" i="3"/>
  <c r="I352" i="3"/>
  <c r="H352" i="3"/>
  <c r="G352" i="3"/>
  <c r="F352" i="3"/>
  <c r="E352" i="3"/>
  <c r="D352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O347" i="3"/>
  <c r="O348" i="3" s="1"/>
  <c r="N347" i="3"/>
  <c r="N348" i="3" s="1"/>
  <c r="M347" i="3"/>
  <c r="M348" i="3" s="1"/>
  <c r="L347" i="3"/>
  <c r="L348" i="3" s="1"/>
  <c r="K347" i="3"/>
  <c r="K348" i="3" s="1"/>
  <c r="J347" i="3"/>
  <c r="J348" i="3" s="1"/>
  <c r="I347" i="3"/>
  <c r="I348" i="3" s="1"/>
  <c r="H347" i="3"/>
  <c r="H348" i="3" s="1"/>
  <c r="G347" i="3"/>
  <c r="G348" i="3" s="1"/>
  <c r="F347" i="3"/>
  <c r="F348" i="3" s="1"/>
  <c r="E347" i="3"/>
  <c r="E348" i="3" s="1"/>
  <c r="D347" i="3"/>
  <c r="D348" i="3" s="1"/>
  <c r="O346" i="3"/>
  <c r="N346" i="3"/>
  <c r="M346" i="3"/>
  <c r="L346" i="3"/>
  <c r="K346" i="3"/>
  <c r="J346" i="3"/>
  <c r="I346" i="3"/>
  <c r="H346" i="3"/>
  <c r="G346" i="3"/>
  <c r="F346" i="3"/>
  <c r="E346" i="3"/>
  <c r="D346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O341" i="3"/>
  <c r="O342" i="3" s="1"/>
  <c r="N341" i="3"/>
  <c r="N342" i="3" s="1"/>
  <c r="M341" i="3"/>
  <c r="M342" i="3" s="1"/>
  <c r="L341" i="3"/>
  <c r="L342" i="3" s="1"/>
  <c r="K341" i="3"/>
  <c r="K342" i="3" s="1"/>
  <c r="J341" i="3"/>
  <c r="J342" i="3" s="1"/>
  <c r="I341" i="3"/>
  <c r="I342" i="3" s="1"/>
  <c r="H341" i="3"/>
  <c r="H342" i="3" s="1"/>
  <c r="G341" i="3"/>
  <c r="G342" i="3" s="1"/>
  <c r="F341" i="3"/>
  <c r="F342" i="3" s="1"/>
  <c r="E341" i="3"/>
  <c r="E342" i="3" s="1"/>
  <c r="D341" i="3"/>
  <c r="D342" i="3" s="1"/>
  <c r="O340" i="3"/>
  <c r="N340" i="3"/>
  <c r="M340" i="3"/>
  <c r="L340" i="3"/>
  <c r="K340" i="3"/>
  <c r="J340" i="3"/>
  <c r="I340" i="3"/>
  <c r="H340" i="3"/>
  <c r="G340" i="3"/>
  <c r="F340" i="3"/>
  <c r="E340" i="3"/>
  <c r="D340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O323" i="3"/>
  <c r="O324" i="3" s="1"/>
  <c r="N323" i="3"/>
  <c r="N324" i="3" s="1"/>
  <c r="M323" i="3"/>
  <c r="M324" i="3" s="1"/>
  <c r="L323" i="3"/>
  <c r="L324" i="3" s="1"/>
  <c r="K323" i="3"/>
  <c r="K324" i="3" s="1"/>
  <c r="J323" i="3"/>
  <c r="J324" i="3" s="1"/>
  <c r="I323" i="3"/>
  <c r="I324" i="3" s="1"/>
  <c r="H323" i="3"/>
  <c r="H324" i="3" s="1"/>
  <c r="G323" i="3"/>
  <c r="G324" i="3" s="1"/>
  <c r="F323" i="3"/>
  <c r="F324" i="3" s="1"/>
  <c r="E323" i="3"/>
  <c r="E324" i="3" s="1"/>
  <c r="D323" i="3"/>
  <c r="D324" i="3" s="1"/>
  <c r="O322" i="3"/>
  <c r="N322" i="3"/>
  <c r="M322" i="3"/>
  <c r="L322" i="3"/>
  <c r="K322" i="3"/>
  <c r="J322" i="3"/>
  <c r="I322" i="3"/>
  <c r="H322" i="3"/>
  <c r="G322" i="3"/>
  <c r="F322" i="3"/>
  <c r="E322" i="3"/>
  <c r="D322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O311" i="3"/>
  <c r="O312" i="3" s="1"/>
  <c r="N311" i="3"/>
  <c r="M311" i="3"/>
  <c r="M312" i="3" s="1"/>
  <c r="L311" i="3"/>
  <c r="L312" i="3" s="1"/>
  <c r="K311" i="3"/>
  <c r="K312" i="3" s="1"/>
  <c r="J311" i="3"/>
  <c r="J312" i="3" s="1"/>
  <c r="I311" i="3"/>
  <c r="I312" i="3" s="1"/>
  <c r="H311" i="3"/>
  <c r="H312" i="3" s="1"/>
  <c r="G311" i="3"/>
  <c r="G312" i="3" s="1"/>
  <c r="F311" i="3"/>
  <c r="F312" i="3" s="1"/>
  <c r="E311" i="3"/>
  <c r="E312" i="3" s="1"/>
  <c r="D311" i="3"/>
  <c r="D312" i="3" s="1"/>
  <c r="O310" i="3"/>
  <c r="N310" i="3"/>
  <c r="M310" i="3"/>
  <c r="L310" i="3"/>
  <c r="K310" i="3"/>
  <c r="J310" i="3"/>
  <c r="I310" i="3"/>
  <c r="H310" i="3"/>
  <c r="G310" i="3"/>
  <c r="F310" i="3"/>
  <c r="E310" i="3"/>
  <c r="D310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O35" i="3"/>
  <c r="O36" i="3" s="1"/>
  <c r="N35" i="3"/>
  <c r="N36" i="3" s="1"/>
  <c r="M35" i="3"/>
  <c r="M36" i="3" s="1"/>
  <c r="L35" i="3"/>
  <c r="L36" i="3" s="1"/>
  <c r="K35" i="3"/>
  <c r="K36" i="3" s="1"/>
  <c r="J35" i="3"/>
  <c r="J36" i="3" s="1"/>
  <c r="I35" i="3"/>
  <c r="I36" i="3" s="1"/>
  <c r="H35" i="3"/>
  <c r="H36" i="3" s="1"/>
  <c r="G35" i="3"/>
  <c r="G36" i="3" s="1"/>
  <c r="F35" i="3"/>
  <c r="F36" i="3" s="1"/>
  <c r="E35" i="3"/>
  <c r="E36" i="3" s="1"/>
  <c r="D35" i="3"/>
  <c r="D36" i="3" s="1"/>
  <c r="O34" i="3"/>
  <c r="N34" i="3"/>
  <c r="M34" i="3"/>
  <c r="L34" i="3"/>
  <c r="K34" i="3"/>
  <c r="J34" i="3"/>
  <c r="I34" i="3"/>
  <c r="H34" i="3"/>
  <c r="G34" i="3"/>
  <c r="F34" i="3"/>
  <c r="E34" i="3"/>
  <c r="D34" i="3"/>
  <c r="O32" i="3"/>
  <c r="N32" i="3"/>
  <c r="M32" i="3"/>
  <c r="L32" i="3"/>
  <c r="K32" i="3"/>
  <c r="J32" i="3"/>
  <c r="I32" i="3"/>
  <c r="H32" i="3"/>
  <c r="G32" i="3"/>
  <c r="F32" i="3"/>
  <c r="E32" i="3"/>
  <c r="D32" i="3"/>
  <c r="O29" i="3"/>
  <c r="O30" i="3" s="1"/>
  <c r="N29" i="3"/>
  <c r="N30" i="3" s="1"/>
  <c r="M29" i="3"/>
  <c r="M30" i="3" s="1"/>
  <c r="L29" i="3"/>
  <c r="L30" i="3" s="1"/>
  <c r="K29" i="3"/>
  <c r="K30" i="3" s="1"/>
  <c r="J29" i="3"/>
  <c r="J30" i="3" s="1"/>
  <c r="I29" i="3"/>
  <c r="I30" i="3" s="1"/>
  <c r="H29" i="3"/>
  <c r="H30" i="3" s="1"/>
  <c r="G29" i="3"/>
  <c r="G30" i="3" s="1"/>
  <c r="F29" i="3"/>
  <c r="F30" i="3" s="1"/>
  <c r="E29" i="3"/>
  <c r="E30" i="3" s="1"/>
  <c r="D29" i="3"/>
  <c r="D30" i="3" s="1"/>
  <c r="O28" i="3"/>
  <c r="N28" i="3"/>
  <c r="M28" i="3"/>
  <c r="L28" i="3"/>
  <c r="K28" i="3"/>
  <c r="J28" i="3"/>
  <c r="I28" i="3"/>
  <c r="H28" i="3"/>
  <c r="G28" i="3"/>
  <c r="F28" i="3"/>
  <c r="E28" i="3"/>
  <c r="D28" i="3"/>
  <c r="O26" i="3"/>
  <c r="N26" i="3"/>
  <c r="M26" i="3"/>
  <c r="L26" i="3"/>
  <c r="K26" i="3"/>
  <c r="J26" i="3"/>
  <c r="I26" i="3"/>
  <c r="H26" i="3"/>
  <c r="G26" i="3"/>
  <c r="F26" i="3"/>
  <c r="E26" i="3"/>
  <c r="D26" i="3"/>
  <c r="O23" i="3"/>
  <c r="N23" i="3"/>
  <c r="M23" i="3"/>
  <c r="L23" i="3"/>
  <c r="K23" i="3"/>
  <c r="J23" i="3"/>
  <c r="I23" i="3"/>
  <c r="H23" i="3"/>
  <c r="G23" i="3"/>
  <c r="F23" i="3"/>
  <c r="E23" i="3"/>
  <c r="D23" i="3"/>
  <c r="O22" i="3"/>
  <c r="N22" i="3"/>
  <c r="M22" i="3"/>
  <c r="L22" i="3"/>
  <c r="K22" i="3"/>
  <c r="J22" i="3"/>
  <c r="I22" i="3"/>
  <c r="H22" i="3"/>
  <c r="G22" i="3"/>
  <c r="F22" i="3"/>
  <c r="E22" i="3"/>
  <c r="D22" i="3"/>
  <c r="O17" i="3"/>
  <c r="N17" i="3"/>
  <c r="M17" i="3"/>
  <c r="L17" i="3"/>
  <c r="K17" i="3"/>
  <c r="J17" i="3"/>
  <c r="I17" i="3"/>
  <c r="H17" i="3"/>
  <c r="G17" i="3"/>
  <c r="F17" i="3"/>
  <c r="E17" i="3"/>
  <c r="D17" i="3"/>
  <c r="O35" i="2"/>
  <c r="N35" i="2"/>
  <c r="M35" i="2"/>
  <c r="L35" i="2"/>
  <c r="K35" i="2"/>
  <c r="J35" i="2"/>
  <c r="I35" i="2"/>
  <c r="H35" i="2"/>
  <c r="G35" i="2"/>
  <c r="F35" i="2"/>
  <c r="E35" i="2"/>
  <c r="D35" i="2"/>
  <c r="O29" i="2"/>
  <c r="N29" i="2"/>
  <c r="M29" i="2"/>
  <c r="L29" i="2"/>
  <c r="K29" i="2"/>
  <c r="J29" i="2"/>
  <c r="I29" i="2"/>
  <c r="H29" i="2"/>
  <c r="G29" i="2"/>
  <c r="F29" i="2"/>
  <c r="E29" i="2"/>
  <c r="D29" i="2"/>
  <c r="O23" i="2"/>
  <c r="N23" i="2"/>
  <c r="M23" i="2"/>
  <c r="L23" i="2"/>
  <c r="K23" i="2"/>
  <c r="J23" i="2"/>
  <c r="I23" i="2"/>
  <c r="H23" i="2"/>
  <c r="G23" i="2"/>
  <c r="F23" i="2"/>
  <c r="E23" i="2"/>
  <c r="D23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O341" i="2"/>
  <c r="N341" i="2"/>
  <c r="N342" i="2" s="1"/>
  <c r="M341" i="2"/>
  <c r="M342" i="2" s="1"/>
  <c r="L341" i="2"/>
  <c r="L342" i="2" s="1"/>
  <c r="K341" i="2"/>
  <c r="K342" i="2" s="1"/>
  <c r="J341" i="2"/>
  <c r="J342" i="2" s="1"/>
  <c r="I341" i="2"/>
  <c r="I342" i="2" s="1"/>
  <c r="H341" i="2"/>
  <c r="H342" i="2" s="1"/>
  <c r="G341" i="2"/>
  <c r="F341" i="2"/>
  <c r="F342" i="2" s="1"/>
  <c r="E341" i="2"/>
  <c r="E342" i="2" s="1"/>
  <c r="D341" i="2"/>
  <c r="D342" i="2" s="1"/>
  <c r="O340" i="2"/>
  <c r="N340" i="2"/>
  <c r="M340" i="2"/>
  <c r="L340" i="2"/>
  <c r="K340" i="2"/>
  <c r="J340" i="2"/>
  <c r="I340" i="2"/>
  <c r="H340" i="2"/>
  <c r="G340" i="2"/>
  <c r="F340" i="2"/>
  <c r="E340" i="2"/>
  <c r="D340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O323" i="2"/>
  <c r="O324" i="2" s="1"/>
  <c r="N323" i="2"/>
  <c r="N324" i="2" s="1"/>
  <c r="M323" i="2"/>
  <c r="M324" i="2" s="1"/>
  <c r="L323" i="2"/>
  <c r="L324" i="2" s="1"/>
  <c r="K323" i="2"/>
  <c r="K324" i="2" s="1"/>
  <c r="J323" i="2"/>
  <c r="J324" i="2" s="1"/>
  <c r="I323" i="2"/>
  <c r="I324" i="2" s="1"/>
  <c r="H323" i="2"/>
  <c r="H324" i="2" s="1"/>
  <c r="G323" i="2"/>
  <c r="G324" i="2" s="1"/>
  <c r="F323" i="2"/>
  <c r="F324" i="2" s="1"/>
  <c r="E323" i="2"/>
  <c r="E324" i="2" s="1"/>
  <c r="D323" i="2"/>
  <c r="D324" i="2" s="1"/>
  <c r="O322" i="2"/>
  <c r="N322" i="2"/>
  <c r="M322" i="2"/>
  <c r="L322" i="2"/>
  <c r="K322" i="2"/>
  <c r="J322" i="2"/>
  <c r="I322" i="2"/>
  <c r="H322" i="2"/>
  <c r="G322" i="2"/>
  <c r="F322" i="2"/>
  <c r="E322" i="2"/>
  <c r="D322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O303" i="2"/>
  <c r="N303" i="2"/>
  <c r="M303" i="2"/>
  <c r="L303" i="2"/>
  <c r="K303" i="2"/>
  <c r="J303" i="2"/>
  <c r="I303" i="2"/>
  <c r="H303" i="2"/>
  <c r="G303" i="2"/>
  <c r="F303" i="2"/>
  <c r="E303" i="2"/>
  <c r="O301" i="2"/>
  <c r="N301" i="2"/>
  <c r="M301" i="2"/>
  <c r="L301" i="2"/>
  <c r="K301" i="2"/>
  <c r="J301" i="2"/>
  <c r="I301" i="2"/>
  <c r="H301" i="2"/>
  <c r="G301" i="2"/>
  <c r="F301" i="2"/>
  <c r="E301" i="2"/>
  <c r="O365" i="1"/>
  <c r="O366" i="1" s="1"/>
  <c r="N365" i="1"/>
  <c r="N366" i="1" s="1"/>
  <c r="M365" i="1"/>
  <c r="M366" i="1" s="1"/>
  <c r="L365" i="1"/>
  <c r="L366" i="1" s="1"/>
  <c r="K365" i="1"/>
  <c r="K366" i="1" s="1"/>
  <c r="J365" i="1"/>
  <c r="J366" i="1" s="1"/>
  <c r="I365" i="1"/>
  <c r="I366" i="1" s="1"/>
  <c r="H365" i="1"/>
  <c r="H366" i="1" s="1"/>
  <c r="G365" i="1"/>
  <c r="G366" i="1" s="1"/>
  <c r="F365" i="1"/>
  <c r="F366" i="1" s="1"/>
  <c r="E365" i="1"/>
  <c r="E366" i="1" s="1"/>
  <c r="D365" i="1"/>
  <c r="D366" i="1" s="1"/>
  <c r="O364" i="1"/>
  <c r="N364" i="1"/>
  <c r="M364" i="1"/>
  <c r="L364" i="1"/>
  <c r="K364" i="1"/>
  <c r="J364" i="1"/>
  <c r="I364" i="1"/>
  <c r="H364" i="1"/>
  <c r="G364" i="1"/>
  <c r="F364" i="1"/>
  <c r="E364" i="1"/>
  <c r="D364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O359" i="1"/>
  <c r="O360" i="1" s="1"/>
  <c r="N359" i="1"/>
  <c r="N360" i="1" s="1"/>
  <c r="M359" i="1"/>
  <c r="M360" i="1" s="1"/>
  <c r="L359" i="1"/>
  <c r="L360" i="1" s="1"/>
  <c r="K359" i="1"/>
  <c r="K360" i="1" s="1"/>
  <c r="J359" i="1"/>
  <c r="J360" i="1" s="1"/>
  <c r="I359" i="1"/>
  <c r="I360" i="1" s="1"/>
  <c r="H359" i="1"/>
  <c r="H360" i="1" s="1"/>
  <c r="G359" i="1"/>
  <c r="G360" i="1" s="1"/>
  <c r="F359" i="1"/>
  <c r="F360" i="1" s="1"/>
  <c r="E359" i="1"/>
  <c r="E360" i="1" s="1"/>
  <c r="D359" i="1"/>
  <c r="D360" i="1" s="1"/>
  <c r="O358" i="1"/>
  <c r="N358" i="1"/>
  <c r="M358" i="1"/>
  <c r="L358" i="1"/>
  <c r="K358" i="1"/>
  <c r="J358" i="1"/>
  <c r="I358" i="1"/>
  <c r="H358" i="1"/>
  <c r="G358" i="1"/>
  <c r="F358" i="1"/>
  <c r="E358" i="1"/>
  <c r="D358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O353" i="1"/>
  <c r="O354" i="1" s="1"/>
  <c r="N353" i="1"/>
  <c r="N354" i="1" s="1"/>
  <c r="M353" i="1"/>
  <c r="M354" i="1" s="1"/>
  <c r="L353" i="1"/>
  <c r="L354" i="1" s="1"/>
  <c r="K353" i="1"/>
  <c r="K354" i="1" s="1"/>
  <c r="J353" i="1"/>
  <c r="J354" i="1" s="1"/>
  <c r="I353" i="1"/>
  <c r="I354" i="1" s="1"/>
  <c r="H353" i="1"/>
  <c r="H354" i="1" s="1"/>
  <c r="G353" i="1"/>
  <c r="G354" i="1" s="1"/>
  <c r="F353" i="1"/>
  <c r="F354" i="1" s="1"/>
  <c r="E353" i="1"/>
  <c r="E354" i="1" s="1"/>
  <c r="D353" i="1"/>
  <c r="D354" i="1" s="1"/>
  <c r="O352" i="1"/>
  <c r="N352" i="1"/>
  <c r="M352" i="1"/>
  <c r="L352" i="1"/>
  <c r="K352" i="1"/>
  <c r="J352" i="1"/>
  <c r="I352" i="1"/>
  <c r="H352" i="1"/>
  <c r="G352" i="1"/>
  <c r="F352" i="1"/>
  <c r="E352" i="1"/>
  <c r="D352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O347" i="1"/>
  <c r="O348" i="1" s="1"/>
  <c r="N347" i="1"/>
  <c r="N348" i="1" s="1"/>
  <c r="M347" i="1"/>
  <c r="M348" i="1" s="1"/>
  <c r="L347" i="1"/>
  <c r="L348" i="1" s="1"/>
  <c r="K347" i="1"/>
  <c r="K348" i="1" s="1"/>
  <c r="J347" i="1"/>
  <c r="J348" i="1" s="1"/>
  <c r="I347" i="1"/>
  <c r="I348" i="1" s="1"/>
  <c r="H347" i="1"/>
  <c r="H348" i="1" s="1"/>
  <c r="G347" i="1"/>
  <c r="G348" i="1" s="1"/>
  <c r="F347" i="1"/>
  <c r="F348" i="1" s="1"/>
  <c r="E347" i="1"/>
  <c r="E348" i="1" s="1"/>
  <c r="D347" i="1"/>
  <c r="D348" i="1" s="1"/>
  <c r="O346" i="1"/>
  <c r="N346" i="1"/>
  <c r="M346" i="1"/>
  <c r="L346" i="1"/>
  <c r="K346" i="1"/>
  <c r="J346" i="1"/>
  <c r="I346" i="1"/>
  <c r="H346" i="1"/>
  <c r="G346" i="1"/>
  <c r="F346" i="1"/>
  <c r="E346" i="1"/>
  <c r="D346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O341" i="1"/>
  <c r="O342" i="1" s="1"/>
  <c r="N341" i="1"/>
  <c r="N342" i="1" s="1"/>
  <c r="M341" i="1"/>
  <c r="M342" i="1" s="1"/>
  <c r="L341" i="1"/>
  <c r="L342" i="1" s="1"/>
  <c r="K341" i="1"/>
  <c r="K342" i="1" s="1"/>
  <c r="J341" i="1"/>
  <c r="J342" i="1" s="1"/>
  <c r="I341" i="1"/>
  <c r="I342" i="1" s="1"/>
  <c r="H341" i="1"/>
  <c r="H342" i="1" s="1"/>
  <c r="G341" i="1"/>
  <c r="G342" i="1" s="1"/>
  <c r="F341" i="1"/>
  <c r="F342" i="1" s="1"/>
  <c r="E341" i="1"/>
  <c r="E342" i="1" s="1"/>
  <c r="D341" i="1"/>
  <c r="D342" i="1" s="1"/>
  <c r="O340" i="1"/>
  <c r="N340" i="1"/>
  <c r="M340" i="1"/>
  <c r="L340" i="1"/>
  <c r="K340" i="1"/>
  <c r="J340" i="1"/>
  <c r="I340" i="1"/>
  <c r="H340" i="1"/>
  <c r="G340" i="1"/>
  <c r="F340" i="1"/>
  <c r="E340" i="1"/>
  <c r="D340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5" i="1"/>
  <c r="O336" i="1" s="1"/>
  <c r="N335" i="1"/>
  <c r="N336" i="1" s="1"/>
  <c r="M335" i="1"/>
  <c r="M336" i="1" s="1"/>
  <c r="L335" i="1"/>
  <c r="L336" i="1" s="1"/>
  <c r="K335" i="1"/>
  <c r="K336" i="1" s="1"/>
  <c r="J335" i="1"/>
  <c r="J336" i="1" s="1"/>
  <c r="I335" i="1"/>
  <c r="I336" i="1" s="1"/>
  <c r="H335" i="1"/>
  <c r="H336" i="1" s="1"/>
  <c r="G335" i="1"/>
  <c r="G336" i="1" s="1"/>
  <c r="F335" i="1"/>
  <c r="F336" i="1" s="1"/>
  <c r="E335" i="1"/>
  <c r="E336" i="1" s="1"/>
  <c r="D335" i="1"/>
  <c r="D336" i="1" s="1"/>
  <c r="O334" i="1"/>
  <c r="N334" i="1"/>
  <c r="M334" i="1"/>
  <c r="L334" i="1"/>
  <c r="K334" i="1"/>
  <c r="J334" i="1"/>
  <c r="I334" i="1"/>
  <c r="H334" i="1"/>
  <c r="G334" i="1"/>
  <c r="F334" i="1"/>
  <c r="E334" i="1"/>
  <c r="D334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O329" i="1"/>
  <c r="O330" i="1" s="1"/>
  <c r="N329" i="1"/>
  <c r="N330" i="1" s="1"/>
  <c r="M329" i="1"/>
  <c r="M330" i="1" s="1"/>
  <c r="L329" i="1"/>
  <c r="L330" i="1" s="1"/>
  <c r="K329" i="1"/>
  <c r="K330" i="1" s="1"/>
  <c r="J329" i="1"/>
  <c r="J330" i="1" s="1"/>
  <c r="I329" i="1"/>
  <c r="I330" i="1" s="1"/>
  <c r="H329" i="1"/>
  <c r="H330" i="1" s="1"/>
  <c r="G329" i="1"/>
  <c r="G330" i="1" s="1"/>
  <c r="F329" i="1"/>
  <c r="F330" i="1" s="1"/>
  <c r="E329" i="1"/>
  <c r="E330" i="1" s="1"/>
  <c r="D329" i="1"/>
  <c r="D330" i="1" s="1"/>
  <c r="O328" i="1"/>
  <c r="N328" i="1"/>
  <c r="M328" i="1"/>
  <c r="L328" i="1"/>
  <c r="K328" i="1"/>
  <c r="J328" i="1"/>
  <c r="I328" i="1"/>
  <c r="H328" i="1"/>
  <c r="G328" i="1"/>
  <c r="F328" i="1"/>
  <c r="E328" i="1"/>
  <c r="D328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O323" i="1"/>
  <c r="O324" i="1" s="1"/>
  <c r="N323" i="1"/>
  <c r="N324" i="1" s="1"/>
  <c r="M323" i="1"/>
  <c r="M324" i="1" s="1"/>
  <c r="L323" i="1"/>
  <c r="L324" i="1" s="1"/>
  <c r="K323" i="1"/>
  <c r="K324" i="1" s="1"/>
  <c r="J323" i="1"/>
  <c r="J324" i="1" s="1"/>
  <c r="I323" i="1"/>
  <c r="I324" i="1" s="1"/>
  <c r="H323" i="1"/>
  <c r="H324" i="1" s="1"/>
  <c r="G323" i="1"/>
  <c r="G324" i="1" s="1"/>
  <c r="F323" i="1"/>
  <c r="F324" i="1" s="1"/>
  <c r="E323" i="1"/>
  <c r="E324" i="1" s="1"/>
  <c r="D323" i="1"/>
  <c r="D324" i="1" s="1"/>
  <c r="O322" i="1"/>
  <c r="N322" i="1"/>
  <c r="M322" i="1"/>
  <c r="L322" i="1"/>
  <c r="K322" i="1"/>
  <c r="J322" i="1"/>
  <c r="I322" i="1"/>
  <c r="H322" i="1"/>
  <c r="G322" i="1"/>
  <c r="F322" i="1"/>
  <c r="E322" i="1"/>
  <c r="D322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O317" i="1"/>
  <c r="O318" i="1" s="1"/>
  <c r="N317" i="1"/>
  <c r="N318" i="1" s="1"/>
  <c r="M317" i="1"/>
  <c r="M318" i="1" s="1"/>
  <c r="L317" i="1"/>
  <c r="L318" i="1" s="1"/>
  <c r="K317" i="1"/>
  <c r="K318" i="1" s="1"/>
  <c r="J317" i="1"/>
  <c r="J318" i="1" s="1"/>
  <c r="I317" i="1"/>
  <c r="I318" i="1" s="1"/>
  <c r="H317" i="1"/>
  <c r="H318" i="1" s="1"/>
  <c r="G317" i="1"/>
  <c r="G318" i="1" s="1"/>
  <c r="F317" i="1"/>
  <c r="F318" i="1" s="1"/>
  <c r="E317" i="1"/>
  <c r="E318" i="1" s="1"/>
  <c r="D317" i="1"/>
  <c r="D318" i="1" s="1"/>
  <c r="O316" i="1"/>
  <c r="N316" i="1"/>
  <c r="M316" i="1"/>
  <c r="L316" i="1"/>
  <c r="K316" i="1"/>
  <c r="J316" i="1"/>
  <c r="I316" i="1"/>
  <c r="H316" i="1"/>
  <c r="G316" i="1"/>
  <c r="F316" i="1"/>
  <c r="E316" i="1"/>
  <c r="D316" i="1"/>
  <c r="O311" i="1"/>
  <c r="O312" i="1" s="1"/>
  <c r="N311" i="1"/>
  <c r="N312" i="1" s="1"/>
  <c r="M311" i="1"/>
  <c r="M312" i="1" s="1"/>
  <c r="L311" i="1"/>
  <c r="L312" i="1" s="1"/>
  <c r="K311" i="1"/>
  <c r="K312" i="1" s="1"/>
  <c r="J311" i="1"/>
  <c r="J312" i="1" s="1"/>
  <c r="I311" i="1"/>
  <c r="I312" i="1" s="1"/>
  <c r="H311" i="1"/>
  <c r="H312" i="1" s="1"/>
  <c r="G311" i="1"/>
  <c r="G312" i="1" s="1"/>
  <c r="F311" i="1"/>
  <c r="F312" i="1" s="1"/>
  <c r="E311" i="1"/>
  <c r="E312" i="1" s="1"/>
  <c r="D311" i="1"/>
  <c r="D312" i="1" s="1"/>
  <c r="O305" i="1"/>
  <c r="O306" i="1" s="1"/>
  <c r="O303" i="1"/>
  <c r="O304" i="1" s="1"/>
  <c r="N303" i="1"/>
  <c r="N304" i="1" s="1"/>
  <c r="M303" i="1"/>
  <c r="M304" i="1" s="1"/>
  <c r="L303" i="1"/>
  <c r="L304" i="1" s="1"/>
  <c r="K303" i="1"/>
  <c r="K304" i="1" s="1"/>
  <c r="J303" i="1"/>
  <c r="J304" i="1" s="1"/>
  <c r="I303" i="1"/>
  <c r="I304" i="1" s="1"/>
  <c r="H303" i="1"/>
  <c r="H304" i="1" s="1"/>
  <c r="G303" i="1"/>
  <c r="G304" i="1" s="1"/>
  <c r="F303" i="1"/>
  <c r="F304" i="1" s="1"/>
  <c r="E303" i="1"/>
  <c r="E304" i="1" s="1"/>
  <c r="D303" i="1"/>
  <c r="D304" i="1" s="1"/>
  <c r="O301" i="1"/>
  <c r="O302" i="1" s="1"/>
  <c r="N301" i="1"/>
  <c r="N302" i="1" s="1"/>
  <c r="M301" i="1"/>
  <c r="M302" i="1" s="1"/>
  <c r="L301" i="1"/>
  <c r="L302" i="1" s="1"/>
  <c r="K301" i="1"/>
  <c r="K302" i="1" s="1"/>
  <c r="J301" i="1"/>
  <c r="J302" i="1" s="1"/>
  <c r="I301" i="1"/>
  <c r="I302" i="1" s="1"/>
  <c r="H301" i="1"/>
  <c r="H302" i="1" s="1"/>
  <c r="G301" i="1"/>
  <c r="G302" i="1" s="1"/>
  <c r="F301" i="1"/>
  <c r="F302" i="1" s="1"/>
  <c r="E301" i="1"/>
  <c r="E302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D35" i="1"/>
  <c r="D36" i="1" s="1"/>
  <c r="O29" i="1"/>
  <c r="O30" i="1" s="1"/>
  <c r="N29" i="1"/>
  <c r="N30" i="1" s="1"/>
  <c r="M29" i="1"/>
  <c r="M30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G30" i="1" s="1"/>
  <c r="F29" i="1"/>
  <c r="F30" i="1" s="1"/>
  <c r="E29" i="1"/>
  <c r="E30" i="1" s="1"/>
  <c r="D29" i="1"/>
  <c r="D30" i="1" s="1"/>
  <c r="O7" i="1"/>
  <c r="N7" i="1"/>
  <c r="M7" i="1"/>
  <c r="L7" i="1"/>
  <c r="K7" i="1"/>
  <c r="J7" i="1"/>
  <c r="I7" i="1"/>
  <c r="H7" i="1"/>
  <c r="G7" i="1"/>
  <c r="F7" i="1"/>
  <c r="E7" i="1"/>
  <c r="D7" i="1"/>
  <c r="G89" i="17" l="1"/>
  <c r="H11" i="8"/>
  <c r="P304" i="1"/>
  <c r="I11" i="8"/>
  <c r="P302" i="1"/>
  <c r="F11" i="8"/>
  <c r="N11" i="8"/>
  <c r="F305" i="11"/>
  <c r="N305" i="11"/>
  <c r="E305" i="11"/>
  <c r="G305" i="11"/>
  <c r="O305" i="11"/>
  <c r="H305" i="11"/>
  <c r="I305" i="11"/>
  <c r="M305" i="11"/>
  <c r="J305" i="11"/>
  <c r="K305" i="11"/>
  <c r="D305" i="11"/>
  <c r="L305" i="11"/>
  <c r="E305" i="10"/>
  <c r="M305" i="10"/>
  <c r="F305" i="10"/>
  <c r="N305" i="10"/>
  <c r="G305" i="10"/>
  <c r="O305" i="10"/>
  <c r="H305" i="10"/>
  <c r="I305" i="10"/>
  <c r="J305" i="10"/>
  <c r="K305" i="10"/>
  <c r="D305" i="10"/>
  <c r="L305" i="10"/>
  <c r="H312" i="4"/>
  <c r="H305" i="4"/>
  <c r="J312" i="4"/>
  <c r="J305" i="4"/>
  <c r="K312" i="4"/>
  <c r="K305" i="4"/>
  <c r="D312" i="4"/>
  <c r="D305" i="4"/>
  <c r="L312" i="4"/>
  <c r="L305" i="4"/>
  <c r="E312" i="4"/>
  <c r="E305" i="4"/>
  <c r="M312" i="4"/>
  <c r="M305" i="4"/>
  <c r="I312" i="4"/>
  <c r="I305" i="4"/>
  <c r="F312" i="4"/>
  <c r="F305" i="4"/>
  <c r="N312" i="4"/>
  <c r="N305" i="4"/>
  <c r="G312" i="4"/>
  <c r="G305" i="4"/>
  <c r="O312" i="4"/>
  <c r="O305" i="4"/>
  <c r="K11" i="8"/>
  <c r="D11" i="8"/>
  <c r="L11" i="8"/>
  <c r="J11" i="8"/>
  <c r="P332" i="8"/>
  <c r="P332" i="4"/>
  <c r="F89" i="17"/>
  <c r="O89" i="17"/>
  <c r="D89" i="17"/>
  <c r="E89" i="17"/>
  <c r="E305" i="1"/>
  <c r="E306" i="1" s="1"/>
  <c r="J305" i="1"/>
  <c r="J306" i="1" s="1"/>
  <c r="L89" i="17"/>
  <c r="I89" i="17"/>
  <c r="M89" i="17"/>
  <c r="J89" i="17"/>
  <c r="N89" i="17"/>
  <c r="K89" i="17"/>
  <c r="M305" i="1"/>
  <c r="M306" i="1" s="1"/>
  <c r="N305" i="3"/>
  <c r="N305" i="1"/>
  <c r="N306" i="1" s="1"/>
  <c r="F305" i="2"/>
  <c r="N305" i="2"/>
  <c r="J305" i="2"/>
  <c r="L305" i="1"/>
  <c r="L306" i="1" s="1"/>
  <c r="K305" i="1"/>
  <c r="K306" i="1" s="1"/>
  <c r="L305" i="3"/>
  <c r="N312" i="3"/>
  <c r="O305" i="3"/>
  <c r="D305" i="2"/>
  <c r="D305" i="3"/>
  <c r="G305" i="2"/>
  <c r="H305" i="3"/>
  <c r="K305" i="3"/>
  <c r="E305" i="3"/>
  <c r="I305" i="3"/>
  <c r="O305" i="2"/>
  <c r="M305" i="3"/>
  <c r="G305" i="3"/>
  <c r="F305" i="1"/>
  <c r="F306" i="1" s="1"/>
  <c r="H305" i="2"/>
  <c r="H305" i="1"/>
  <c r="H306" i="1" s="1"/>
  <c r="D305" i="1"/>
  <c r="D306" i="1" s="1"/>
  <c r="G342" i="2"/>
  <c r="K305" i="2"/>
  <c r="O342" i="2"/>
  <c r="G305" i="1"/>
  <c r="G306" i="1" s="1"/>
  <c r="I305" i="1"/>
  <c r="I306" i="1" s="1"/>
  <c r="E305" i="2"/>
  <c r="I305" i="2"/>
  <c r="M305" i="2"/>
  <c r="L305" i="2"/>
  <c r="J305" i="3"/>
  <c r="F305" i="3"/>
  <c r="P305" i="10" l="1"/>
  <c r="H306" i="10" s="1"/>
  <c r="P305" i="11"/>
  <c r="M306" i="11" s="1"/>
  <c r="I306" i="11"/>
  <c r="O306" i="11"/>
  <c r="E306" i="11"/>
  <c r="K306" i="11"/>
  <c r="G306" i="11"/>
  <c r="P305" i="4"/>
  <c r="I306" i="4" s="1"/>
  <c r="D306" i="4"/>
  <c r="E306" i="4"/>
  <c r="J306" i="4"/>
  <c r="G306" i="4"/>
  <c r="M306" i="4"/>
  <c r="H306" i="4"/>
  <c r="N306" i="11"/>
  <c r="P11" i="8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P430" i="17"/>
  <c r="P428" i="17"/>
  <c r="P374" i="17"/>
  <c r="N360" i="17"/>
  <c r="M360" i="17"/>
  <c r="K360" i="17"/>
  <c r="J360" i="17"/>
  <c r="H360" i="17"/>
  <c r="G360" i="17"/>
  <c r="E360" i="17"/>
  <c r="P358" i="17"/>
  <c r="L360" i="17"/>
  <c r="F360" i="17"/>
  <c r="P356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P352" i="17"/>
  <c r="D351" i="17"/>
  <c r="P350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P334" i="17"/>
  <c r="P332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P328" i="17"/>
  <c r="P326" i="17"/>
  <c r="P64" i="17"/>
  <c r="P62" i="17"/>
  <c r="P58" i="17"/>
  <c r="P52" i="17"/>
  <c r="P46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P28" i="17"/>
  <c r="P26" i="17"/>
  <c r="O65" i="17" l="1"/>
  <c r="O27" i="17"/>
  <c r="J29" i="17"/>
  <c r="H306" i="11"/>
  <c r="L306" i="11"/>
  <c r="J306" i="11"/>
  <c r="F306" i="11"/>
  <c r="D306" i="11"/>
  <c r="D306" i="10"/>
  <c r="G306" i="10"/>
  <c r="O306" i="10"/>
  <c r="K306" i="10"/>
  <c r="I306" i="10"/>
  <c r="J306" i="10"/>
  <c r="L306" i="10"/>
  <c r="F306" i="10"/>
  <c r="E306" i="10"/>
  <c r="M306" i="10"/>
  <c r="N306" i="10"/>
  <c r="N306" i="4"/>
  <c r="P30" i="17"/>
  <c r="K63" i="17"/>
  <c r="P66" i="17"/>
  <c r="O329" i="17"/>
  <c r="O335" i="17"/>
  <c r="O333" i="17"/>
  <c r="O327" i="17"/>
  <c r="L306" i="4"/>
  <c r="K306" i="4"/>
  <c r="F306" i="4"/>
  <c r="O306" i="4"/>
  <c r="L431" i="17"/>
  <c r="O12" i="8"/>
  <c r="M12" i="8"/>
  <c r="D12" i="8"/>
  <c r="N12" i="8"/>
  <c r="L12" i="8"/>
  <c r="H12" i="8"/>
  <c r="F12" i="8"/>
  <c r="I12" i="8"/>
  <c r="K12" i="8"/>
  <c r="E12" i="8"/>
  <c r="G12" i="8"/>
  <c r="J12" i="8"/>
  <c r="D375" i="17"/>
  <c r="H375" i="17"/>
  <c r="L375" i="17"/>
  <c r="E375" i="17"/>
  <c r="I375" i="17"/>
  <c r="M375" i="17"/>
  <c r="K375" i="17"/>
  <c r="F375" i="17"/>
  <c r="N375" i="17"/>
  <c r="J375" i="17"/>
  <c r="O375" i="17"/>
  <c r="G375" i="17"/>
  <c r="D53" i="17"/>
  <c r="H53" i="17"/>
  <c r="L53" i="17"/>
  <c r="O53" i="17"/>
  <c r="E53" i="17"/>
  <c r="I53" i="17"/>
  <c r="M53" i="17"/>
  <c r="K53" i="17"/>
  <c r="F53" i="17"/>
  <c r="J53" i="17"/>
  <c r="N53" i="17"/>
  <c r="G53" i="17"/>
  <c r="D59" i="17"/>
  <c r="H59" i="17"/>
  <c r="L59" i="17"/>
  <c r="E59" i="17"/>
  <c r="I59" i="17"/>
  <c r="M59" i="17"/>
  <c r="G59" i="17"/>
  <c r="F59" i="17"/>
  <c r="J59" i="17"/>
  <c r="N59" i="17"/>
  <c r="K59" i="17"/>
  <c r="O59" i="17"/>
  <c r="D47" i="17"/>
  <c r="E47" i="17"/>
  <c r="I47" i="17"/>
  <c r="M47" i="17"/>
  <c r="K47" i="17"/>
  <c r="O47" i="17"/>
  <c r="H47" i="17"/>
  <c r="F47" i="17"/>
  <c r="J47" i="17"/>
  <c r="N47" i="17"/>
  <c r="G47" i="17"/>
  <c r="L47" i="17"/>
  <c r="J335" i="17"/>
  <c r="E351" i="17"/>
  <c r="F351" i="17"/>
  <c r="J351" i="17"/>
  <c r="H329" i="17"/>
  <c r="G27" i="17"/>
  <c r="K351" i="17"/>
  <c r="E27" i="17"/>
  <c r="J27" i="17"/>
  <c r="L351" i="17"/>
  <c r="E431" i="17"/>
  <c r="M431" i="17"/>
  <c r="G431" i="17"/>
  <c r="I429" i="17"/>
  <c r="O429" i="17"/>
  <c r="O359" i="17"/>
  <c r="I353" i="17"/>
  <c r="O353" i="17"/>
  <c r="D353" i="17"/>
  <c r="J353" i="17"/>
  <c r="E353" i="17"/>
  <c r="K353" i="17"/>
  <c r="F353" i="17"/>
  <c r="L353" i="17"/>
  <c r="G353" i="17"/>
  <c r="M353" i="17"/>
  <c r="H353" i="17"/>
  <c r="N353" i="17"/>
  <c r="G351" i="17"/>
  <c r="M351" i="17"/>
  <c r="H351" i="17"/>
  <c r="N351" i="17"/>
  <c r="I351" i="17"/>
  <c r="O351" i="17"/>
  <c r="F335" i="17"/>
  <c r="D335" i="17"/>
  <c r="H335" i="17"/>
  <c r="L335" i="17"/>
  <c r="N335" i="17"/>
  <c r="J329" i="17"/>
  <c r="L329" i="17"/>
  <c r="N329" i="17"/>
  <c r="D329" i="17"/>
  <c r="F329" i="17"/>
  <c r="L327" i="17"/>
  <c r="F27" i="17"/>
  <c r="P224" i="17"/>
  <c r="P248" i="17"/>
  <c r="P284" i="17"/>
  <c r="P242" i="17"/>
  <c r="P206" i="17"/>
  <c r="P160" i="17"/>
  <c r="P106" i="17"/>
  <c r="P254" i="17"/>
  <c r="P178" i="17"/>
  <c r="P166" i="17"/>
  <c r="P310" i="17"/>
  <c r="P218" i="17"/>
  <c r="P136" i="17"/>
  <c r="P322" i="17"/>
  <c r="P304" i="17"/>
  <c r="P278" i="17"/>
  <c r="P316" i="17"/>
  <c r="P302" i="17"/>
  <c r="P236" i="17"/>
  <c r="P230" i="17"/>
  <c r="P200" i="17"/>
  <c r="P82" i="17"/>
  <c r="P296" i="17"/>
  <c r="P290" i="17"/>
  <c r="P212" i="17"/>
  <c r="P112" i="17"/>
  <c r="E333" i="17"/>
  <c r="K333" i="17"/>
  <c r="E327" i="17"/>
  <c r="F327" i="17"/>
  <c r="K327" i="17"/>
  <c r="M27" i="17"/>
  <c r="D27" i="17"/>
  <c r="H27" i="17"/>
  <c r="P320" i="17"/>
  <c r="P266" i="17"/>
  <c r="P94" i="17"/>
  <c r="I359" i="17"/>
  <c r="M357" i="17"/>
  <c r="G357" i="17"/>
  <c r="O357" i="17"/>
  <c r="I357" i="17"/>
  <c r="P354" i="17"/>
  <c r="F333" i="17"/>
  <c r="L333" i="17"/>
  <c r="H333" i="17"/>
  <c r="N333" i="17"/>
  <c r="D333" i="17"/>
  <c r="J333" i="17"/>
  <c r="H327" i="17"/>
  <c r="N327" i="17"/>
  <c r="P330" i="17"/>
  <c r="D327" i="17"/>
  <c r="J327" i="17"/>
  <c r="D63" i="17"/>
  <c r="F63" i="17"/>
  <c r="H29" i="17"/>
  <c r="K29" i="17"/>
  <c r="E29" i="17"/>
  <c r="L29" i="17"/>
  <c r="F29" i="17"/>
  <c r="N29" i="17"/>
  <c r="N27" i="17"/>
  <c r="K27" i="17"/>
  <c r="L27" i="17"/>
  <c r="P314" i="17"/>
  <c r="P272" i="17"/>
  <c r="P190" i="17"/>
  <c r="P184" i="17"/>
  <c r="P154" i="17"/>
  <c r="P142" i="17"/>
  <c r="P130" i="17"/>
  <c r="P124" i="17"/>
  <c r="P76" i="17"/>
  <c r="P100" i="17"/>
  <c r="P148" i="17"/>
  <c r="P172" i="17"/>
  <c r="P8" i="17"/>
  <c r="P336" i="17"/>
  <c r="P311" i="17"/>
  <c r="I27" i="17"/>
  <c r="G29" i="17"/>
  <c r="M29" i="17"/>
  <c r="P10" i="17"/>
  <c r="I29" i="17"/>
  <c r="O29" i="17"/>
  <c r="D29" i="17"/>
  <c r="L63" i="17"/>
  <c r="D65" i="17"/>
  <c r="J65" i="17"/>
  <c r="G63" i="17"/>
  <c r="M63" i="17"/>
  <c r="E65" i="17"/>
  <c r="K65" i="17"/>
  <c r="H63" i="17"/>
  <c r="N63" i="17"/>
  <c r="F65" i="17"/>
  <c r="L65" i="17"/>
  <c r="P50" i="17"/>
  <c r="P56" i="17"/>
  <c r="I63" i="17"/>
  <c r="O63" i="17"/>
  <c r="G65" i="17"/>
  <c r="M65" i="17"/>
  <c r="P80" i="17"/>
  <c r="P86" i="17"/>
  <c r="P92" i="17"/>
  <c r="P98" i="17"/>
  <c r="P104" i="17"/>
  <c r="P110" i="17"/>
  <c r="P122" i="17"/>
  <c r="P128" i="17"/>
  <c r="P134" i="17"/>
  <c r="P140" i="17"/>
  <c r="P146" i="17"/>
  <c r="P158" i="17"/>
  <c r="J63" i="17"/>
  <c r="H65" i="17"/>
  <c r="N65" i="17"/>
  <c r="E63" i="17"/>
  <c r="I65" i="17"/>
  <c r="P164" i="17"/>
  <c r="P176" i="17"/>
  <c r="P182" i="17"/>
  <c r="P188" i="17"/>
  <c r="P194" i="17"/>
  <c r="P196" i="17"/>
  <c r="P275" i="17"/>
  <c r="P202" i="17"/>
  <c r="P208" i="17"/>
  <c r="P214" i="17"/>
  <c r="P220" i="17"/>
  <c r="P226" i="17"/>
  <c r="P232" i="17"/>
  <c r="P238" i="17"/>
  <c r="P244" i="17"/>
  <c r="P250" i="17"/>
  <c r="P299" i="17"/>
  <c r="E357" i="17"/>
  <c r="K357" i="17"/>
  <c r="P256" i="17"/>
  <c r="P268" i="17"/>
  <c r="P274" i="17"/>
  <c r="P280" i="17"/>
  <c r="P286" i="17"/>
  <c r="P292" i="17"/>
  <c r="P298" i="17"/>
  <c r="J357" i="17"/>
  <c r="D357" i="17"/>
  <c r="N357" i="17"/>
  <c r="H357" i="17"/>
  <c r="L357" i="17"/>
  <c r="F357" i="17"/>
  <c r="N359" i="17"/>
  <c r="H359" i="17"/>
  <c r="L359" i="17"/>
  <c r="F359" i="17"/>
  <c r="J359" i="17"/>
  <c r="D359" i="17"/>
  <c r="I360" i="17"/>
  <c r="O360" i="17"/>
  <c r="P376" i="17"/>
  <c r="G327" i="17"/>
  <c r="M327" i="17"/>
  <c r="E329" i="17"/>
  <c r="K329" i="17"/>
  <c r="G333" i="17"/>
  <c r="M333" i="17"/>
  <c r="E335" i="17"/>
  <c r="K335" i="17"/>
  <c r="E359" i="17"/>
  <c r="K359" i="17"/>
  <c r="D360" i="17"/>
  <c r="P380" i="17"/>
  <c r="P382" i="17"/>
  <c r="I327" i="17"/>
  <c r="G329" i="17"/>
  <c r="M329" i="17"/>
  <c r="I333" i="17"/>
  <c r="G335" i="17"/>
  <c r="M335" i="17"/>
  <c r="G359" i="17"/>
  <c r="M359" i="17"/>
  <c r="P368" i="17"/>
  <c r="P370" i="17"/>
  <c r="I329" i="17"/>
  <c r="I335" i="17"/>
  <c r="P416" i="17"/>
  <c r="N429" i="17"/>
  <c r="H429" i="17"/>
  <c r="M429" i="17"/>
  <c r="G429" i="17"/>
  <c r="L429" i="17"/>
  <c r="F429" i="17"/>
  <c r="K429" i="17"/>
  <c r="E429" i="17"/>
  <c r="J429" i="17"/>
  <c r="D429" i="17"/>
  <c r="P386" i="17"/>
  <c r="P388" i="17"/>
  <c r="P410" i="17"/>
  <c r="P422" i="17"/>
  <c r="H431" i="17"/>
  <c r="N431" i="17"/>
  <c r="P400" i="17"/>
  <c r="P412" i="17"/>
  <c r="P418" i="17"/>
  <c r="P424" i="17"/>
  <c r="I431" i="17"/>
  <c r="O431" i="17"/>
  <c r="P442" i="17"/>
  <c r="D431" i="17"/>
  <c r="J431" i="17"/>
  <c r="K431" i="17"/>
  <c r="P432" i="17"/>
  <c r="F431" i="17"/>
  <c r="O377" i="14"/>
  <c r="O378" i="14" s="1"/>
  <c r="N377" i="14"/>
  <c r="N378" i="14" s="1"/>
  <c r="M377" i="14"/>
  <c r="M378" i="14" s="1"/>
  <c r="L377" i="14"/>
  <c r="L378" i="14" s="1"/>
  <c r="K377" i="14"/>
  <c r="K378" i="14" s="1"/>
  <c r="J377" i="14"/>
  <c r="J378" i="14" s="1"/>
  <c r="I377" i="14"/>
  <c r="I378" i="14" s="1"/>
  <c r="H377" i="14"/>
  <c r="H378" i="14" s="1"/>
  <c r="G377" i="14"/>
  <c r="G378" i="14" s="1"/>
  <c r="F377" i="14"/>
  <c r="F378" i="14" s="1"/>
  <c r="E377" i="14"/>
  <c r="E378" i="14" s="1"/>
  <c r="D377" i="14"/>
  <c r="D378" i="14" s="1"/>
  <c r="O376" i="14"/>
  <c r="N376" i="14"/>
  <c r="M376" i="14"/>
  <c r="L376" i="14"/>
  <c r="K376" i="14"/>
  <c r="J376" i="14"/>
  <c r="I376" i="14"/>
  <c r="H376" i="14"/>
  <c r="G376" i="14"/>
  <c r="F376" i="14"/>
  <c r="E376" i="14"/>
  <c r="D376" i="14"/>
  <c r="P375" i="14"/>
  <c r="O374" i="14"/>
  <c r="N374" i="14"/>
  <c r="M374" i="14"/>
  <c r="L374" i="14"/>
  <c r="K374" i="14"/>
  <c r="J374" i="14"/>
  <c r="I374" i="14"/>
  <c r="H374" i="14"/>
  <c r="G374" i="14"/>
  <c r="F374" i="14"/>
  <c r="E374" i="14"/>
  <c r="D374" i="14"/>
  <c r="P373" i="14"/>
  <c r="P363" i="14"/>
  <c r="P361" i="14"/>
  <c r="P357" i="14"/>
  <c r="P355" i="14"/>
  <c r="P351" i="14"/>
  <c r="P349" i="14"/>
  <c r="P345" i="14"/>
  <c r="P343" i="14"/>
  <c r="P339" i="14"/>
  <c r="P337" i="14"/>
  <c r="P327" i="14"/>
  <c r="P325" i="14"/>
  <c r="P321" i="14"/>
  <c r="P319" i="14"/>
  <c r="P315" i="14"/>
  <c r="P313" i="14"/>
  <c r="K305" i="14"/>
  <c r="E305" i="14"/>
  <c r="P309" i="14"/>
  <c r="P307" i="14"/>
  <c r="O305" i="14"/>
  <c r="N305" i="14"/>
  <c r="I305" i="14"/>
  <c r="H305" i="14"/>
  <c r="O303" i="14"/>
  <c r="N303" i="14"/>
  <c r="M303" i="14"/>
  <c r="L303" i="14"/>
  <c r="K303" i="14"/>
  <c r="J303" i="14"/>
  <c r="I303" i="14"/>
  <c r="H303" i="14"/>
  <c r="G303" i="14"/>
  <c r="F303" i="14"/>
  <c r="E303" i="14"/>
  <c r="D303" i="14"/>
  <c r="O301" i="14"/>
  <c r="N301" i="14"/>
  <c r="M301" i="14"/>
  <c r="L301" i="14"/>
  <c r="K301" i="14"/>
  <c r="J301" i="14"/>
  <c r="I301" i="14"/>
  <c r="H301" i="14"/>
  <c r="G301" i="14"/>
  <c r="F301" i="14"/>
  <c r="E301" i="14"/>
  <c r="D301" i="14"/>
  <c r="O299" i="14"/>
  <c r="N299" i="14"/>
  <c r="M299" i="14"/>
  <c r="L299" i="14"/>
  <c r="K299" i="14"/>
  <c r="J299" i="14"/>
  <c r="I299" i="14"/>
  <c r="H299" i="14"/>
  <c r="G299" i="14"/>
  <c r="F299" i="14"/>
  <c r="E299" i="14"/>
  <c r="D299" i="14"/>
  <c r="P297" i="14"/>
  <c r="M298" i="14" s="1"/>
  <c r="P295" i="14"/>
  <c r="O296" i="14" s="1"/>
  <c r="O293" i="14"/>
  <c r="O294" i="14" s="1"/>
  <c r="N293" i="14"/>
  <c r="N294" i="14" s="1"/>
  <c r="M293" i="14"/>
  <c r="M294" i="14" s="1"/>
  <c r="L293" i="14"/>
  <c r="L294" i="14" s="1"/>
  <c r="K293" i="14"/>
  <c r="K294" i="14" s="1"/>
  <c r="J293" i="14"/>
  <c r="J294" i="14" s="1"/>
  <c r="I293" i="14"/>
  <c r="I294" i="14" s="1"/>
  <c r="H293" i="14"/>
  <c r="H294" i="14" s="1"/>
  <c r="G293" i="14"/>
  <c r="G294" i="14" s="1"/>
  <c r="F293" i="14"/>
  <c r="F294" i="14" s="1"/>
  <c r="E293" i="14"/>
  <c r="E294" i="14" s="1"/>
  <c r="D293" i="14"/>
  <c r="D294" i="14" s="1"/>
  <c r="O292" i="14"/>
  <c r="N292" i="14"/>
  <c r="M292" i="14"/>
  <c r="L292" i="14"/>
  <c r="K292" i="14"/>
  <c r="J292" i="14"/>
  <c r="I292" i="14"/>
  <c r="H292" i="14"/>
  <c r="G292" i="14"/>
  <c r="F292" i="14"/>
  <c r="E292" i="14"/>
  <c r="D292" i="14"/>
  <c r="P291" i="14"/>
  <c r="O290" i="14"/>
  <c r="N290" i="14"/>
  <c r="M290" i="14"/>
  <c r="L290" i="14"/>
  <c r="K290" i="14"/>
  <c r="J290" i="14"/>
  <c r="I290" i="14"/>
  <c r="H290" i="14"/>
  <c r="G290" i="14"/>
  <c r="F290" i="14"/>
  <c r="E290" i="14"/>
  <c r="D290" i="14"/>
  <c r="P289" i="14"/>
  <c r="O287" i="14"/>
  <c r="O288" i="14" s="1"/>
  <c r="N287" i="14"/>
  <c r="N288" i="14" s="1"/>
  <c r="M287" i="14"/>
  <c r="M288" i="14" s="1"/>
  <c r="L287" i="14"/>
  <c r="L288" i="14" s="1"/>
  <c r="K287" i="14"/>
  <c r="K288" i="14" s="1"/>
  <c r="J287" i="14"/>
  <c r="J288" i="14" s="1"/>
  <c r="I287" i="14"/>
  <c r="I288" i="14" s="1"/>
  <c r="H287" i="14"/>
  <c r="H288" i="14" s="1"/>
  <c r="G287" i="14"/>
  <c r="G288" i="14" s="1"/>
  <c r="F287" i="14"/>
  <c r="F288" i="14" s="1"/>
  <c r="E287" i="14"/>
  <c r="E288" i="14" s="1"/>
  <c r="D287" i="14"/>
  <c r="D288" i="14" s="1"/>
  <c r="O286" i="14"/>
  <c r="N286" i="14"/>
  <c r="M286" i="14"/>
  <c r="L286" i="14"/>
  <c r="K286" i="14"/>
  <c r="J286" i="14"/>
  <c r="I286" i="14"/>
  <c r="H286" i="14"/>
  <c r="G286" i="14"/>
  <c r="F286" i="14"/>
  <c r="E286" i="14"/>
  <c r="D286" i="14"/>
  <c r="P285" i="14"/>
  <c r="O284" i="14"/>
  <c r="N284" i="14"/>
  <c r="M284" i="14"/>
  <c r="L284" i="14"/>
  <c r="K284" i="14"/>
  <c r="J284" i="14"/>
  <c r="I284" i="14"/>
  <c r="H284" i="14"/>
  <c r="G284" i="14"/>
  <c r="F284" i="14"/>
  <c r="E284" i="14"/>
  <c r="D284" i="14"/>
  <c r="P283" i="14"/>
  <c r="O281" i="14"/>
  <c r="O282" i="14" s="1"/>
  <c r="N281" i="14"/>
  <c r="N282" i="14" s="1"/>
  <c r="M281" i="14"/>
  <c r="M282" i="14" s="1"/>
  <c r="L281" i="14"/>
  <c r="L282" i="14" s="1"/>
  <c r="K281" i="14"/>
  <c r="K282" i="14" s="1"/>
  <c r="J281" i="14"/>
  <c r="J282" i="14" s="1"/>
  <c r="I281" i="14"/>
  <c r="I282" i="14" s="1"/>
  <c r="H281" i="14"/>
  <c r="H282" i="14" s="1"/>
  <c r="G281" i="14"/>
  <c r="G282" i="14" s="1"/>
  <c r="F281" i="14"/>
  <c r="F282" i="14" s="1"/>
  <c r="E281" i="14"/>
  <c r="E282" i="14" s="1"/>
  <c r="D281" i="14"/>
  <c r="O280" i="14"/>
  <c r="N280" i="14"/>
  <c r="M280" i="14"/>
  <c r="L280" i="14"/>
  <c r="K280" i="14"/>
  <c r="J280" i="14"/>
  <c r="I280" i="14"/>
  <c r="H280" i="14"/>
  <c r="G280" i="14"/>
  <c r="F280" i="14"/>
  <c r="E280" i="14"/>
  <c r="D280" i="14"/>
  <c r="P279" i="14"/>
  <c r="O278" i="14"/>
  <c r="N278" i="14"/>
  <c r="M278" i="14"/>
  <c r="L278" i="14"/>
  <c r="K278" i="14"/>
  <c r="J278" i="14"/>
  <c r="I278" i="14"/>
  <c r="H278" i="14"/>
  <c r="G278" i="14"/>
  <c r="F278" i="14"/>
  <c r="E278" i="14"/>
  <c r="D278" i="14"/>
  <c r="P277" i="14"/>
  <c r="O275" i="14"/>
  <c r="O276" i="14" s="1"/>
  <c r="N275" i="14"/>
  <c r="N276" i="14" s="1"/>
  <c r="M275" i="14"/>
  <c r="M276" i="14" s="1"/>
  <c r="L275" i="14"/>
  <c r="L276" i="14" s="1"/>
  <c r="K275" i="14"/>
  <c r="K276" i="14" s="1"/>
  <c r="J275" i="14"/>
  <c r="J276" i="14" s="1"/>
  <c r="I275" i="14"/>
  <c r="I276" i="14" s="1"/>
  <c r="H275" i="14"/>
  <c r="H276" i="14" s="1"/>
  <c r="G275" i="14"/>
  <c r="G276" i="14" s="1"/>
  <c r="F275" i="14"/>
  <c r="F276" i="14" s="1"/>
  <c r="E275" i="14"/>
  <c r="E276" i="14" s="1"/>
  <c r="D275" i="14"/>
  <c r="D276" i="14" s="1"/>
  <c r="O274" i="14"/>
  <c r="N274" i="14"/>
  <c r="M274" i="14"/>
  <c r="L274" i="14"/>
  <c r="K274" i="14"/>
  <c r="J274" i="14"/>
  <c r="I274" i="14"/>
  <c r="H274" i="14"/>
  <c r="G274" i="14"/>
  <c r="F274" i="14"/>
  <c r="E274" i="14"/>
  <c r="D274" i="14"/>
  <c r="P273" i="14"/>
  <c r="O272" i="14"/>
  <c r="N272" i="14"/>
  <c r="M272" i="14"/>
  <c r="L272" i="14"/>
  <c r="K272" i="14"/>
  <c r="J272" i="14"/>
  <c r="I272" i="14"/>
  <c r="H272" i="14"/>
  <c r="G272" i="14"/>
  <c r="F272" i="14"/>
  <c r="E272" i="14"/>
  <c r="D272" i="14"/>
  <c r="P271" i="14"/>
  <c r="O269" i="14"/>
  <c r="O270" i="14" s="1"/>
  <c r="N269" i="14"/>
  <c r="N270" i="14" s="1"/>
  <c r="M269" i="14"/>
  <c r="L269" i="14"/>
  <c r="L270" i="14" s="1"/>
  <c r="K269" i="14"/>
  <c r="K270" i="14" s="1"/>
  <c r="J269" i="14"/>
  <c r="J270" i="14" s="1"/>
  <c r="I269" i="14"/>
  <c r="I270" i="14" s="1"/>
  <c r="H269" i="14"/>
  <c r="H270" i="14" s="1"/>
  <c r="G269" i="14"/>
  <c r="G270" i="14" s="1"/>
  <c r="F269" i="14"/>
  <c r="F270" i="14" s="1"/>
  <c r="E269" i="14"/>
  <c r="E270" i="14" s="1"/>
  <c r="D269" i="14"/>
  <c r="O268" i="14"/>
  <c r="N268" i="14"/>
  <c r="M268" i="14"/>
  <c r="L268" i="14"/>
  <c r="K268" i="14"/>
  <c r="J268" i="14"/>
  <c r="I268" i="14"/>
  <c r="H268" i="14"/>
  <c r="G268" i="14"/>
  <c r="F268" i="14"/>
  <c r="E268" i="14"/>
  <c r="D268" i="14"/>
  <c r="P267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P265" i="14"/>
  <c r="O263" i="14"/>
  <c r="O264" i="14" s="1"/>
  <c r="N263" i="14"/>
  <c r="N264" i="14" s="1"/>
  <c r="M263" i="14"/>
  <c r="M264" i="14" s="1"/>
  <c r="L263" i="14"/>
  <c r="L264" i="14" s="1"/>
  <c r="K263" i="14"/>
  <c r="K264" i="14" s="1"/>
  <c r="J263" i="14"/>
  <c r="J264" i="14" s="1"/>
  <c r="I263" i="14"/>
  <c r="I264" i="14" s="1"/>
  <c r="H263" i="14"/>
  <c r="H264" i="14" s="1"/>
  <c r="G263" i="14"/>
  <c r="G264" i="14" s="1"/>
  <c r="F263" i="14"/>
  <c r="F264" i="14" s="1"/>
  <c r="E263" i="14"/>
  <c r="E264" i="14" s="1"/>
  <c r="D263" i="14"/>
  <c r="D264" i="14" s="1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P261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P259" i="14"/>
  <c r="O257" i="14"/>
  <c r="O258" i="14" s="1"/>
  <c r="N257" i="14"/>
  <c r="N258" i="14" s="1"/>
  <c r="M257" i="14"/>
  <c r="M258" i="14" s="1"/>
  <c r="L257" i="14"/>
  <c r="L258" i="14" s="1"/>
  <c r="K257" i="14"/>
  <c r="K258" i="14" s="1"/>
  <c r="J257" i="14"/>
  <c r="J258" i="14" s="1"/>
  <c r="I257" i="14"/>
  <c r="I258" i="14" s="1"/>
  <c r="H257" i="14"/>
  <c r="H258" i="14" s="1"/>
  <c r="G257" i="14"/>
  <c r="G258" i="14" s="1"/>
  <c r="F257" i="14"/>
  <c r="F258" i="14" s="1"/>
  <c r="E257" i="14"/>
  <c r="E258" i="14" s="1"/>
  <c r="D257" i="14"/>
  <c r="D258" i="14" s="1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P255" i="14"/>
  <c r="O254" i="14"/>
  <c r="N254" i="14"/>
  <c r="M254" i="14"/>
  <c r="L254" i="14"/>
  <c r="K254" i="14"/>
  <c r="J254" i="14"/>
  <c r="I254" i="14"/>
  <c r="H254" i="14"/>
  <c r="G254" i="14"/>
  <c r="F254" i="14"/>
  <c r="E254" i="14"/>
  <c r="D254" i="14"/>
  <c r="P253" i="14"/>
  <c r="O251" i="14"/>
  <c r="O252" i="14" s="1"/>
  <c r="N251" i="14"/>
  <c r="N252" i="14" s="1"/>
  <c r="M251" i="14"/>
  <c r="M252" i="14" s="1"/>
  <c r="L251" i="14"/>
  <c r="L252" i="14" s="1"/>
  <c r="K251" i="14"/>
  <c r="K252" i="14" s="1"/>
  <c r="J251" i="14"/>
  <c r="J252" i="14" s="1"/>
  <c r="I251" i="14"/>
  <c r="I252" i="14" s="1"/>
  <c r="H251" i="14"/>
  <c r="H252" i="14" s="1"/>
  <c r="G251" i="14"/>
  <c r="G252" i="14" s="1"/>
  <c r="F251" i="14"/>
  <c r="F252" i="14" s="1"/>
  <c r="E251" i="14"/>
  <c r="E252" i="14" s="1"/>
  <c r="D251" i="14"/>
  <c r="D252" i="14" s="1"/>
  <c r="O250" i="14"/>
  <c r="N250" i="14"/>
  <c r="M250" i="14"/>
  <c r="L250" i="14"/>
  <c r="K250" i="14"/>
  <c r="J250" i="14"/>
  <c r="I250" i="14"/>
  <c r="H250" i="14"/>
  <c r="G250" i="14"/>
  <c r="F250" i="14"/>
  <c r="E250" i="14"/>
  <c r="D250" i="14"/>
  <c r="P249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P247" i="14"/>
  <c r="O245" i="14"/>
  <c r="N245" i="14"/>
  <c r="N246" i="14" s="1"/>
  <c r="M245" i="14"/>
  <c r="M246" i="14" s="1"/>
  <c r="L245" i="14"/>
  <c r="L246" i="14" s="1"/>
  <c r="K245" i="14"/>
  <c r="K246" i="14" s="1"/>
  <c r="J245" i="14"/>
  <c r="J246" i="14" s="1"/>
  <c r="I245" i="14"/>
  <c r="I246" i="14" s="1"/>
  <c r="H245" i="14"/>
  <c r="H246" i="14" s="1"/>
  <c r="G245" i="14"/>
  <c r="G246" i="14" s="1"/>
  <c r="F245" i="14"/>
  <c r="F246" i="14" s="1"/>
  <c r="E245" i="14"/>
  <c r="E246" i="14" s="1"/>
  <c r="D245" i="14"/>
  <c r="O244" i="14"/>
  <c r="N244" i="14"/>
  <c r="M244" i="14"/>
  <c r="L244" i="14"/>
  <c r="K244" i="14"/>
  <c r="J244" i="14"/>
  <c r="I244" i="14"/>
  <c r="H244" i="14"/>
  <c r="G244" i="14"/>
  <c r="F244" i="14"/>
  <c r="E244" i="14"/>
  <c r="D244" i="14"/>
  <c r="P243" i="14"/>
  <c r="O242" i="14"/>
  <c r="N242" i="14"/>
  <c r="M242" i="14"/>
  <c r="L242" i="14"/>
  <c r="K242" i="14"/>
  <c r="J242" i="14"/>
  <c r="I242" i="14"/>
  <c r="H242" i="14"/>
  <c r="G242" i="14"/>
  <c r="F242" i="14"/>
  <c r="E242" i="14"/>
  <c r="D242" i="14"/>
  <c r="P241" i="14"/>
  <c r="O239" i="14"/>
  <c r="O240" i="14" s="1"/>
  <c r="N239" i="14"/>
  <c r="N240" i="14" s="1"/>
  <c r="M239" i="14"/>
  <c r="M240" i="14" s="1"/>
  <c r="L239" i="14"/>
  <c r="L240" i="14" s="1"/>
  <c r="K239" i="14"/>
  <c r="K240" i="14" s="1"/>
  <c r="J239" i="14"/>
  <c r="J240" i="14" s="1"/>
  <c r="I239" i="14"/>
  <c r="I240" i="14" s="1"/>
  <c r="H239" i="14"/>
  <c r="H240" i="14" s="1"/>
  <c r="G239" i="14"/>
  <c r="G240" i="14" s="1"/>
  <c r="F239" i="14"/>
  <c r="F240" i="14" s="1"/>
  <c r="E239" i="14"/>
  <c r="D239" i="14"/>
  <c r="D240" i="14" s="1"/>
  <c r="O238" i="14"/>
  <c r="N238" i="14"/>
  <c r="M238" i="14"/>
  <c r="L238" i="14"/>
  <c r="K238" i="14"/>
  <c r="J238" i="14"/>
  <c r="I238" i="14"/>
  <c r="H238" i="14"/>
  <c r="G238" i="14"/>
  <c r="F238" i="14"/>
  <c r="E238" i="14"/>
  <c r="D238" i="14"/>
  <c r="P237" i="14"/>
  <c r="O236" i="14"/>
  <c r="N236" i="14"/>
  <c r="M236" i="14"/>
  <c r="L236" i="14"/>
  <c r="K236" i="14"/>
  <c r="J236" i="14"/>
  <c r="I236" i="14"/>
  <c r="H236" i="14"/>
  <c r="G236" i="14"/>
  <c r="F236" i="14"/>
  <c r="E236" i="14"/>
  <c r="D236" i="14"/>
  <c r="P235" i="14"/>
  <c r="O231" i="14"/>
  <c r="O232" i="14" s="1"/>
  <c r="N231" i="14"/>
  <c r="M231" i="14"/>
  <c r="M232" i="14" s="1"/>
  <c r="L231" i="14"/>
  <c r="L232" i="14" s="1"/>
  <c r="K231" i="14"/>
  <c r="K232" i="14" s="1"/>
  <c r="J231" i="14"/>
  <c r="J232" i="14" s="1"/>
  <c r="I231" i="14"/>
  <c r="I232" i="14" s="1"/>
  <c r="H231" i="14"/>
  <c r="G231" i="14"/>
  <c r="G232" i="14" s="1"/>
  <c r="F231" i="14"/>
  <c r="F232" i="14" s="1"/>
  <c r="E231" i="14"/>
  <c r="E232" i="14" s="1"/>
  <c r="D231" i="14"/>
  <c r="D232" i="14" s="1"/>
  <c r="O229" i="14"/>
  <c r="O230" i="14" s="1"/>
  <c r="N229" i="14"/>
  <c r="N230" i="14" s="1"/>
  <c r="M229" i="14"/>
  <c r="M230" i="14" s="1"/>
  <c r="L229" i="14"/>
  <c r="L230" i="14" s="1"/>
  <c r="K229" i="14"/>
  <c r="K230" i="14" s="1"/>
  <c r="J229" i="14"/>
  <c r="J230" i="14" s="1"/>
  <c r="I229" i="14"/>
  <c r="I230" i="14" s="1"/>
  <c r="H229" i="14"/>
  <c r="H230" i="14" s="1"/>
  <c r="G229" i="14"/>
  <c r="G230" i="14" s="1"/>
  <c r="F229" i="14"/>
  <c r="F230" i="14" s="1"/>
  <c r="E229" i="14"/>
  <c r="E230" i="14" s="1"/>
  <c r="D229" i="14"/>
  <c r="D230" i="14" s="1"/>
  <c r="O227" i="14"/>
  <c r="O228" i="14" s="1"/>
  <c r="N227" i="14"/>
  <c r="N228" i="14" s="1"/>
  <c r="M227" i="14"/>
  <c r="M228" i="14" s="1"/>
  <c r="L227" i="14"/>
  <c r="L228" i="14" s="1"/>
  <c r="K227" i="14"/>
  <c r="K228" i="14" s="1"/>
  <c r="J227" i="14"/>
  <c r="J228" i="14" s="1"/>
  <c r="I227" i="14"/>
  <c r="I228" i="14" s="1"/>
  <c r="H227" i="14"/>
  <c r="H228" i="14" s="1"/>
  <c r="G227" i="14"/>
  <c r="G228" i="14" s="1"/>
  <c r="F227" i="14"/>
  <c r="F228" i="14" s="1"/>
  <c r="E227" i="14"/>
  <c r="E228" i="14" s="1"/>
  <c r="D227" i="14"/>
  <c r="D228" i="14" s="1"/>
  <c r="O226" i="14"/>
  <c r="N226" i="14"/>
  <c r="M226" i="14"/>
  <c r="L226" i="14"/>
  <c r="K226" i="14"/>
  <c r="J226" i="14"/>
  <c r="I226" i="14"/>
  <c r="H226" i="14"/>
  <c r="G226" i="14"/>
  <c r="F226" i="14"/>
  <c r="E226" i="14"/>
  <c r="D226" i="14"/>
  <c r="P225" i="14"/>
  <c r="O224" i="14"/>
  <c r="N224" i="14"/>
  <c r="M224" i="14"/>
  <c r="L224" i="14"/>
  <c r="K224" i="14"/>
  <c r="J224" i="14"/>
  <c r="I224" i="14"/>
  <c r="H224" i="14"/>
  <c r="G224" i="14"/>
  <c r="F224" i="14"/>
  <c r="E224" i="14"/>
  <c r="D224" i="14"/>
  <c r="P223" i="14"/>
  <c r="O221" i="14"/>
  <c r="O222" i="14" s="1"/>
  <c r="N221" i="14"/>
  <c r="N222" i="14" s="1"/>
  <c r="M221" i="14"/>
  <c r="M222" i="14" s="1"/>
  <c r="L221" i="14"/>
  <c r="L222" i="14" s="1"/>
  <c r="K221" i="14"/>
  <c r="K222" i="14" s="1"/>
  <c r="J221" i="14"/>
  <c r="J222" i="14" s="1"/>
  <c r="I221" i="14"/>
  <c r="I222" i="14" s="1"/>
  <c r="H221" i="14"/>
  <c r="H222" i="14" s="1"/>
  <c r="G221" i="14"/>
  <c r="G222" i="14" s="1"/>
  <c r="F221" i="14"/>
  <c r="F222" i="14" s="1"/>
  <c r="E221" i="14"/>
  <c r="E222" i="14" s="1"/>
  <c r="D221" i="14"/>
  <c r="O220" i="14"/>
  <c r="N220" i="14"/>
  <c r="M220" i="14"/>
  <c r="L220" i="14"/>
  <c r="K220" i="14"/>
  <c r="J220" i="14"/>
  <c r="I220" i="14"/>
  <c r="H220" i="14"/>
  <c r="G220" i="14"/>
  <c r="F220" i="14"/>
  <c r="E220" i="14"/>
  <c r="D220" i="14"/>
  <c r="P219" i="14"/>
  <c r="O218" i="14"/>
  <c r="N218" i="14"/>
  <c r="M218" i="14"/>
  <c r="L218" i="14"/>
  <c r="K218" i="14"/>
  <c r="J218" i="14"/>
  <c r="I218" i="14"/>
  <c r="H218" i="14"/>
  <c r="G218" i="14"/>
  <c r="F218" i="14"/>
  <c r="E218" i="14"/>
  <c r="D218" i="14"/>
  <c r="P217" i="14"/>
  <c r="O215" i="14"/>
  <c r="O216" i="14" s="1"/>
  <c r="N215" i="14"/>
  <c r="N216" i="14" s="1"/>
  <c r="M215" i="14"/>
  <c r="M216" i="14" s="1"/>
  <c r="L215" i="14"/>
  <c r="L216" i="14" s="1"/>
  <c r="K215" i="14"/>
  <c r="K216" i="14" s="1"/>
  <c r="J215" i="14"/>
  <c r="J216" i="14" s="1"/>
  <c r="I215" i="14"/>
  <c r="I216" i="14" s="1"/>
  <c r="H215" i="14"/>
  <c r="H216" i="14" s="1"/>
  <c r="G215" i="14"/>
  <c r="G216" i="14" s="1"/>
  <c r="F215" i="14"/>
  <c r="F216" i="14" s="1"/>
  <c r="E215" i="14"/>
  <c r="E216" i="14" s="1"/>
  <c r="D215" i="14"/>
  <c r="D216" i="14" s="1"/>
  <c r="O214" i="14"/>
  <c r="N214" i="14"/>
  <c r="M214" i="14"/>
  <c r="L214" i="14"/>
  <c r="K214" i="14"/>
  <c r="J214" i="14"/>
  <c r="I214" i="14"/>
  <c r="H214" i="14"/>
  <c r="G214" i="14"/>
  <c r="F214" i="14"/>
  <c r="E214" i="14"/>
  <c r="D214" i="14"/>
  <c r="P213" i="14"/>
  <c r="O212" i="14"/>
  <c r="N212" i="14"/>
  <c r="M212" i="14"/>
  <c r="L212" i="14"/>
  <c r="K212" i="14"/>
  <c r="J212" i="14"/>
  <c r="I212" i="14"/>
  <c r="H212" i="14"/>
  <c r="G212" i="14"/>
  <c r="F212" i="14"/>
  <c r="E212" i="14"/>
  <c r="D212" i="14"/>
  <c r="P211" i="14"/>
  <c r="O209" i="14"/>
  <c r="O210" i="14" s="1"/>
  <c r="N209" i="14"/>
  <c r="N210" i="14" s="1"/>
  <c r="M209" i="14"/>
  <c r="M210" i="14" s="1"/>
  <c r="L209" i="14"/>
  <c r="L210" i="14" s="1"/>
  <c r="K209" i="14"/>
  <c r="K210" i="14" s="1"/>
  <c r="J209" i="14"/>
  <c r="J210" i="14" s="1"/>
  <c r="I209" i="14"/>
  <c r="I210" i="14" s="1"/>
  <c r="H209" i="14"/>
  <c r="H210" i="14" s="1"/>
  <c r="G209" i="14"/>
  <c r="G210" i="14" s="1"/>
  <c r="F209" i="14"/>
  <c r="F210" i="14" s="1"/>
  <c r="E209" i="14"/>
  <c r="E210" i="14" s="1"/>
  <c r="D209" i="14"/>
  <c r="D210" i="14" s="1"/>
  <c r="O208" i="14"/>
  <c r="N208" i="14"/>
  <c r="M208" i="14"/>
  <c r="L208" i="14"/>
  <c r="K208" i="14"/>
  <c r="J208" i="14"/>
  <c r="I208" i="14"/>
  <c r="H208" i="14"/>
  <c r="G208" i="14"/>
  <c r="F208" i="14"/>
  <c r="E208" i="14"/>
  <c r="D208" i="14"/>
  <c r="P207" i="14"/>
  <c r="O206" i="14"/>
  <c r="N206" i="14"/>
  <c r="M206" i="14"/>
  <c r="L206" i="14"/>
  <c r="K206" i="14"/>
  <c r="J206" i="14"/>
  <c r="I206" i="14"/>
  <c r="H206" i="14"/>
  <c r="G206" i="14"/>
  <c r="F206" i="14"/>
  <c r="E206" i="14"/>
  <c r="D206" i="14"/>
  <c r="P205" i="14"/>
  <c r="O203" i="14"/>
  <c r="O204" i="14" s="1"/>
  <c r="N203" i="14"/>
  <c r="N204" i="14" s="1"/>
  <c r="M203" i="14"/>
  <c r="M204" i="14" s="1"/>
  <c r="L203" i="14"/>
  <c r="L204" i="14" s="1"/>
  <c r="K203" i="14"/>
  <c r="K204" i="14" s="1"/>
  <c r="J203" i="14"/>
  <c r="J204" i="14" s="1"/>
  <c r="I203" i="14"/>
  <c r="I204" i="14" s="1"/>
  <c r="H203" i="14"/>
  <c r="H204" i="14" s="1"/>
  <c r="G203" i="14"/>
  <c r="G204" i="14" s="1"/>
  <c r="F203" i="14"/>
  <c r="F204" i="14" s="1"/>
  <c r="E203" i="14"/>
  <c r="E204" i="14" s="1"/>
  <c r="D203" i="14"/>
  <c r="O202" i="14"/>
  <c r="N202" i="14"/>
  <c r="M202" i="14"/>
  <c r="L202" i="14"/>
  <c r="K202" i="14"/>
  <c r="J202" i="14"/>
  <c r="I202" i="14"/>
  <c r="H202" i="14"/>
  <c r="G202" i="14"/>
  <c r="F202" i="14"/>
  <c r="E202" i="14"/>
  <c r="D202" i="14"/>
  <c r="P201" i="14"/>
  <c r="O200" i="14"/>
  <c r="N200" i="14"/>
  <c r="M200" i="14"/>
  <c r="L200" i="14"/>
  <c r="K200" i="14"/>
  <c r="J200" i="14"/>
  <c r="I200" i="14"/>
  <c r="H200" i="14"/>
  <c r="G200" i="14"/>
  <c r="F200" i="14"/>
  <c r="E200" i="14"/>
  <c r="D200" i="14"/>
  <c r="P199" i="14"/>
  <c r="O197" i="14"/>
  <c r="O198" i="14" s="1"/>
  <c r="N197" i="14"/>
  <c r="N198" i="14" s="1"/>
  <c r="M197" i="14"/>
  <c r="M198" i="14" s="1"/>
  <c r="L197" i="14"/>
  <c r="L198" i="14" s="1"/>
  <c r="K197" i="14"/>
  <c r="K198" i="14" s="1"/>
  <c r="J197" i="14"/>
  <c r="J198" i="14" s="1"/>
  <c r="I197" i="14"/>
  <c r="I198" i="14" s="1"/>
  <c r="H197" i="14"/>
  <c r="H198" i="14" s="1"/>
  <c r="G197" i="14"/>
  <c r="G198" i="14" s="1"/>
  <c r="F197" i="14"/>
  <c r="F198" i="14" s="1"/>
  <c r="E197" i="14"/>
  <c r="E198" i="14" s="1"/>
  <c r="D197" i="14"/>
  <c r="D198" i="14" s="1"/>
  <c r="O196" i="14"/>
  <c r="N196" i="14"/>
  <c r="M196" i="14"/>
  <c r="L196" i="14"/>
  <c r="K196" i="14"/>
  <c r="J196" i="14"/>
  <c r="I196" i="14"/>
  <c r="H196" i="14"/>
  <c r="G196" i="14"/>
  <c r="F196" i="14"/>
  <c r="E196" i="14"/>
  <c r="D196" i="14"/>
  <c r="P195" i="14"/>
  <c r="O194" i="14"/>
  <c r="N194" i="14"/>
  <c r="M194" i="14"/>
  <c r="L194" i="14"/>
  <c r="K194" i="14"/>
  <c r="J194" i="14"/>
  <c r="I194" i="14"/>
  <c r="H194" i="14"/>
  <c r="G194" i="14"/>
  <c r="F194" i="14"/>
  <c r="E194" i="14"/>
  <c r="D194" i="14"/>
  <c r="P193" i="14"/>
  <c r="O191" i="14"/>
  <c r="O192" i="14" s="1"/>
  <c r="N191" i="14"/>
  <c r="N192" i="14" s="1"/>
  <c r="M191" i="14"/>
  <c r="M192" i="14" s="1"/>
  <c r="L191" i="14"/>
  <c r="L192" i="14" s="1"/>
  <c r="K191" i="14"/>
  <c r="K192" i="14" s="1"/>
  <c r="J191" i="14"/>
  <c r="J192" i="14" s="1"/>
  <c r="I191" i="14"/>
  <c r="I192" i="14" s="1"/>
  <c r="H191" i="14"/>
  <c r="H192" i="14" s="1"/>
  <c r="G191" i="14"/>
  <c r="G192" i="14" s="1"/>
  <c r="F191" i="14"/>
  <c r="F192" i="14" s="1"/>
  <c r="E191" i="14"/>
  <c r="E192" i="14" s="1"/>
  <c r="D191" i="14"/>
  <c r="D192" i="14" s="1"/>
  <c r="O190" i="14"/>
  <c r="N190" i="14"/>
  <c r="M190" i="14"/>
  <c r="L190" i="14"/>
  <c r="K190" i="14"/>
  <c r="J190" i="14"/>
  <c r="I190" i="14"/>
  <c r="H190" i="14"/>
  <c r="G190" i="14"/>
  <c r="F190" i="14"/>
  <c r="E190" i="14"/>
  <c r="D190" i="14"/>
  <c r="P189" i="14"/>
  <c r="O188" i="14"/>
  <c r="N188" i="14"/>
  <c r="M188" i="14"/>
  <c r="L188" i="14"/>
  <c r="K188" i="14"/>
  <c r="J188" i="14"/>
  <c r="I188" i="14"/>
  <c r="H188" i="14"/>
  <c r="G188" i="14"/>
  <c r="F188" i="14"/>
  <c r="E188" i="14"/>
  <c r="D188" i="14"/>
  <c r="P187" i="14"/>
  <c r="O185" i="14"/>
  <c r="O186" i="14" s="1"/>
  <c r="N185" i="14"/>
  <c r="N186" i="14" s="1"/>
  <c r="M185" i="14"/>
  <c r="M186" i="14" s="1"/>
  <c r="L185" i="14"/>
  <c r="L186" i="14" s="1"/>
  <c r="K185" i="14"/>
  <c r="K186" i="14" s="1"/>
  <c r="J185" i="14"/>
  <c r="J186" i="14" s="1"/>
  <c r="I185" i="14"/>
  <c r="I186" i="14" s="1"/>
  <c r="H185" i="14"/>
  <c r="H186" i="14" s="1"/>
  <c r="G185" i="14"/>
  <c r="G186" i="14" s="1"/>
  <c r="F185" i="14"/>
  <c r="F186" i="14" s="1"/>
  <c r="E185" i="14"/>
  <c r="E186" i="14" s="1"/>
  <c r="D185" i="14"/>
  <c r="O184" i="14"/>
  <c r="N184" i="14"/>
  <c r="M184" i="14"/>
  <c r="L184" i="14"/>
  <c r="K184" i="14"/>
  <c r="J184" i="14"/>
  <c r="I184" i="14"/>
  <c r="H184" i="14"/>
  <c r="G184" i="14"/>
  <c r="F184" i="14"/>
  <c r="E184" i="14"/>
  <c r="D184" i="14"/>
  <c r="P183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P181" i="14"/>
  <c r="O179" i="14"/>
  <c r="O180" i="14" s="1"/>
  <c r="N179" i="14"/>
  <c r="N180" i="14" s="1"/>
  <c r="M179" i="14"/>
  <c r="M180" i="14" s="1"/>
  <c r="L179" i="14"/>
  <c r="L180" i="14" s="1"/>
  <c r="K179" i="14"/>
  <c r="K180" i="14" s="1"/>
  <c r="J179" i="14"/>
  <c r="J180" i="14" s="1"/>
  <c r="I179" i="14"/>
  <c r="I180" i="14" s="1"/>
  <c r="H179" i="14"/>
  <c r="H180" i="14" s="1"/>
  <c r="G179" i="14"/>
  <c r="G180" i="14" s="1"/>
  <c r="F179" i="14"/>
  <c r="F180" i="14" s="1"/>
  <c r="E179" i="14"/>
  <c r="E180" i="14" s="1"/>
  <c r="D179" i="14"/>
  <c r="D180" i="14" s="1"/>
  <c r="O178" i="14"/>
  <c r="N178" i="14"/>
  <c r="M178" i="14"/>
  <c r="L178" i="14"/>
  <c r="K178" i="14"/>
  <c r="J178" i="14"/>
  <c r="I178" i="14"/>
  <c r="H178" i="14"/>
  <c r="G178" i="14"/>
  <c r="F178" i="14"/>
  <c r="E178" i="14"/>
  <c r="D178" i="14"/>
  <c r="P177" i="14"/>
  <c r="O176" i="14"/>
  <c r="N176" i="14"/>
  <c r="M176" i="14"/>
  <c r="L176" i="14"/>
  <c r="K176" i="14"/>
  <c r="J176" i="14"/>
  <c r="I176" i="14"/>
  <c r="H176" i="14"/>
  <c r="G176" i="14"/>
  <c r="F176" i="14"/>
  <c r="E176" i="14"/>
  <c r="D176" i="14"/>
  <c r="P175" i="14"/>
  <c r="O173" i="14"/>
  <c r="O174" i="14" s="1"/>
  <c r="N173" i="14"/>
  <c r="N174" i="14" s="1"/>
  <c r="M173" i="14"/>
  <c r="M174" i="14" s="1"/>
  <c r="L173" i="14"/>
  <c r="L174" i="14" s="1"/>
  <c r="K173" i="14"/>
  <c r="K174" i="14" s="1"/>
  <c r="J173" i="14"/>
  <c r="J174" i="14" s="1"/>
  <c r="I173" i="14"/>
  <c r="I174" i="14" s="1"/>
  <c r="H173" i="14"/>
  <c r="H174" i="14" s="1"/>
  <c r="G173" i="14"/>
  <c r="G174" i="14" s="1"/>
  <c r="F173" i="14"/>
  <c r="F174" i="14" s="1"/>
  <c r="E173" i="14"/>
  <c r="E174" i="14" s="1"/>
  <c r="D173" i="14"/>
  <c r="D174" i="14" s="1"/>
  <c r="O172" i="14"/>
  <c r="N172" i="14"/>
  <c r="M172" i="14"/>
  <c r="L172" i="14"/>
  <c r="K172" i="14"/>
  <c r="J172" i="14"/>
  <c r="I172" i="14"/>
  <c r="H172" i="14"/>
  <c r="G172" i="14"/>
  <c r="F172" i="14"/>
  <c r="E172" i="14"/>
  <c r="D172" i="14"/>
  <c r="P171" i="14"/>
  <c r="O170" i="14"/>
  <c r="N170" i="14"/>
  <c r="M170" i="14"/>
  <c r="L170" i="14"/>
  <c r="K170" i="14"/>
  <c r="J170" i="14"/>
  <c r="I170" i="14"/>
  <c r="H170" i="14"/>
  <c r="G170" i="14"/>
  <c r="F170" i="14"/>
  <c r="E170" i="14"/>
  <c r="D170" i="14"/>
  <c r="P169" i="14"/>
  <c r="O167" i="14"/>
  <c r="O168" i="14" s="1"/>
  <c r="N167" i="14"/>
  <c r="N168" i="14" s="1"/>
  <c r="M167" i="14"/>
  <c r="M168" i="14" s="1"/>
  <c r="L167" i="14"/>
  <c r="L168" i="14" s="1"/>
  <c r="K167" i="14"/>
  <c r="K168" i="14" s="1"/>
  <c r="J167" i="14"/>
  <c r="J168" i="14" s="1"/>
  <c r="I167" i="14"/>
  <c r="I168" i="14" s="1"/>
  <c r="H167" i="14"/>
  <c r="H168" i="14" s="1"/>
  <c r="G167" i="14"/>
  <c r="G168" i="14" s="1"/>
  <c r="F167" i="14"/>
  <c r="F168" i="14" s="1"/>
  <c r="E167" i="14"/>
  <c r="E168" i="14" s="1"/>
  <c r="D167" i="14"/>
  <c r="O166" i="14"/>
  <c r="N166" i="14"/>
  <c r="M166" i="14"/>
  <c r="L166" i="14"/>
  <c r="K166" i="14"/>
  <c r="J166" i="14"/>
  <c r="I166" i="14"/>
  <c r="H166" i="14"/>
  <c r="G166" i="14"/>
  <c r="F166" i="14"/>
  <c r="E166" i="14"/>
  <c r="D166" i="14"/>
  <c r="P165" i="14"/>
  <c r="O164" i="14"/>
  <c r="N164" i="14"/>
  <c r="M164" i="14"/>
  <c r="L164" i="14"/>
  <c r="K164" i="14"/>
  <c r="J164" i="14"/>
  <c r="I164" i="14"/>
  <c r="H164" i="14"/>
  <c r="G164" i="14"/>
  <c r="F164" i="14"/>
  <c r="E164" i="14"/>
  <c r="D164" i="14"/>
  <c r="P163" i="14"/>
  <c r="O161" i="14"/>
  <c r="O162" i="14" s="1"/>
  <c r="N161" i="14"/>
  <c r="N162" i="14" s="1"/>
  <c r="M161" i="14"/>
  <c r="M162" i="14" s="1"/>
  <c r="L161" i="14"/>
  <c r="L162" i="14" s="1"/>
  <c r="K161" i="14"/>
  <c r="K162" i="14" s="1"/>
  <c r="J161" i="14"/>
  <c r="J162" i="14" s="1"/>
  <c r="I161" i="14"/>
  <c r="I162" i="14" s="1"/>
  <c r="H161" i="14"/>
  <c r="H162" i="14" s="1"/>
  <c r="G161" i="14"/>
  <c r="G162" i="14" s="1"/>
  <c r="F161" i="14"/>
  <c r="F162" i="14" s="1"/>
  <c r="E161" i="14"/>
  <c r="E162" i="14" s="1"/>
  <c r="D161" i="14"/>
  <c r="D162" i="14" s="1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P159" i="14"/>
  <c r="O158" i="14"/>
  <c r="N158" i="14"/>
  <c r="M158" i="14"/>
  <c r="L158" i="14"/>
  <c r="K158" i="14"/>
  <c r="J158" i="14"/>
  <c r="I158" i="14"/>
  <c r="H158" i="14"/>
  <c r="G158" i="14"/>
  <c r="F158" i="14"/>
  <c r="E158" i="14"/>
  <c r="D158" i="14"/>
  <c r="P157" i="14"/>
  <c r="O155" i="14"/>
  <c r="O156" i="14" s="1"/>
  <c r="N155" i="14"/>
  <c r="N156" i="14" s="1"/>
  <c r="M155" i="14"/>
  <c r="L155" i="14"/>
  <c r="K155" i="14"/>
  <c r="J155" i="14"/>
  <c r="I155" i="14"/>
  <c r="I156" i="14" s="1"/>
  <c r="H155" i="14"/>
  <c r="H156" i="14" s="1"/>
  <c r="G155" i="14"/>
  <c r="G156" i="14" s="1"/>
  <c r="F155" i="14"/>
  <c r="F156" i="14" s="1"/>
  <c r="E155" i="14"/>
  <c r="E156" i="14" s="1"/>
  <c r="D155" i="14"/>
  <c r="D156" i="14" s="1"/>
  <c r="O154" i="14"/>
  <c r="N154" i="14"/>
  <c r="I154" i="14"/>
  <c r="H154" i="14"/>
  <c r="G154" i="14"/>
  <c r="F154" i="14"/>
  <c r="E154" i="14"/>
  <c r="D154" i="14"/>
  <c r="P153" i="14"/>
  <c r="J154" i="14" s="1"/>
  <c r="O152" i="14"/>
  <c r="N152" i="14"/>
  <c r="I152" i="14"/>
  <c r="H152" i="14"/>
  <c r="G152" i="14"/>
  <c r="F152" i="14"/>
  <c r="E152" i="14"/>
  <c r="D152" i="14"/>
  <c r="P151" i="14"/>
  <c r="K152" i="14" s="1"/>
  <c r="O149" i="14"/>
  <c r="O150" i="14" s="1"/>
  <c r="N149" i="14"/>
  <c r="N150" i="14" s="1"/>
  <c r="M149" i="14"/>
  <c r="M150" i="14" s="1"/>
  <c r="L149" i="14"/>
  <c r="L150" i="14" s="1"/>
  <c r="K149" i="14"/>
  <c r="K150" i="14" s="1"/>
  <c r="J149" i="14"/>
  <c r="J150" i="14" s="1"/>
  <c r="I149" i="14"/>
  <c r="I150" i="14" s="1"/>
  <c r="H149" i="14"/>
  <c r="H150" i="14" s="1"/>
  <c r="G149" i="14"/>
  <c r="G150" i="14" s="1"/>
  <c r="F149" i="14"/>
  <c r="F150" i="14" s="1"/>
  <c r="E149" i="14"/>
  <c r="E150" i="14" s="1"/>
  <c r="D149" i="14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P147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P145" i="14"/>
  <c r="O143" i="14"/>
  <c r="O144" i="14" s="1"/>
  <c r="N143" i="14"/>
  <c r="M143" i="14"/>
  <c r="L143" i="14"/>
  <c r="K143" i="14"/>
  <c r="J143" i="14"/>
  <c r="I143" i="14"/>
  <c r="H143" i="14"/>
  <c r="G143" i="14"/>
  <c r="F143" i="14"/>
  <c r="F144" i="14" s="1"/>
  <c r="E143" i="14"/>
  <c r="E144" i="14" s="1"/>
  <c r="D143" i="14"/>
  <c r="D144" i="14" s="1"/>
  <c r="O142" i="14"/>
  <c r="N142" i="14"/>
  <c r="M142" i="14"/>
  <c r="L142" i="14"/>
  <c r="K142" i="14"/>
  <c r="J142" i="14"/>
  <c r="I142" i="14"/>
  <c r="H142" i="14"/>
  <c r="G142" i="14"/>
  <c r="F142" i="14"/>
  <c r="E142" i="14"/>
  <c r="D142" i="14"/>
  <c r="P141" i="14"/>
  <c r="O140" i="14"/>
  <c r="N140" i="14"/>
  <c r="M140" i="14"/>
  <c r="J140" i="14"/>
  <c r="G140" i="14"/>
  <c r="F140" i="14"/>
  <c r="E140" i="14"/>
  <c r="D140" i="14"/>
  <c r="P139" i="14"/>
  <c r="L140" i="14" s="1"/>
  <c r="O137" i="14"/>
  <c r="O138" i="14" s="1"/>
  <c r="N137" i="14"/>
  <c r="N138" i="14" s="1"/>
  <c r="M137" i="14"/>
  <c r="M138" i="14" s="1"/>
  <c r="L137" i="14"/>
  <c r="L138" i="14" s="1"/>
  <c r="K137" i="14"/>
  <c r="K138" i="14" s="1"/>
  <c r="J137" i="14"/>
  <c r="J138" i="14" s="1"/>
  <c r="I137" i="14"/>
  <c r="I138" i="14" s="1"/>
  <c r="H137" i="14"/>
  <c r="H138" i="14" s="1"/>
  <c r="G137" i="14"/>
  <c r="G138" i="14" s="1"/>
  <c r="F137" i="14"/>
  <c r="F138" i="14" s="1"/>
  <c r="E137" i="14"/>
  <c r="E138" i="14" s="1"/>
  <c r="D137" i="14"/>
  <c r="D138" i="14" s="1"/>
  <c r="O136" i="14"/>
  <c r="N136" i="14"/>
  <c r="M136" i="14"/>
  <c r="L136" i="14"/>
  <c r="K136" i="14"/>
  <c r="J136" i="14"/>
  <c r="I136" i="14"/>
  <c r="H136" i="14"/>
  <c r="G136" i="14"/>
  <c r="F136" i="14"/>
  <c r="E136" i="14"/>
  <c r="D136" i="14"/>
  <c r="P135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P133" i="14"/>
  <c r="O131" i="14"/>
  <c r="O132" i="14" s="1"/>
  <c r="N131" i="14"/>
  <c r="N132" i="14" s="1"/>
  <c r="M131" i="14"/>
  <c r="M132" i="14" s="1"/>
  <c r="L131" i="14"/>
  <c r="L132" i="14" s="1"/>
  <c r="K131" i="14"/>
  <c r="K132" i="14" s="1"/>
  <c r="J131" i="14"/>
  <c r="J132" i="14" s="1"/>
  <c r="I131" i="14"/>
  <c r="I132" i="14" s="1"/>
  <c r="H131" i="14"/>
  <c r="H132" i="14" s="1"/>
  <c r="G131" i="14"/>
  <c r="G132" i="14" s="1"/>
  <c r="F131" i="14"/>
  <c r="F132" i="14" s="1"/>
  <c r="E131" i="14"/>
  <c r="E132" i="14" s="1"/>
  <c r="D131" i="14"/>
  <c r="D132" i="14" s="1"/>
  <c r="O130" i="14"/>
  <c r="N130" i="14"/>
  <c r="M130" i="14"/>
  <c r="L130" i="14"/>
  <c r="K130" i="14"/>
  <c r="J130" i="14"/>
  <c r="I130" i="14"/>
  <c r="H130" i="14"/>
  <c r="G130" i="14"/>
  <c r="F130" i="14"/>
  <c r="E130" i="14"/>
  <c r="D130" i="14"/>
  <c r="P129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P127" i="14"/>
  <c r="O125" i="14"/>
  <c r="O126" i="14" s="1"/>
  <c r="N125" i="14"/>
  <c r="N126" i="14" s="1"/>
  <c r="M125" i="14"/>
  <c r="M126" i="14" s="1"/>
  <c r="L125" i="14"/>
  <c r="L126" i="14" s="1"/>
  <c r="K125" i="14"/>
  <c r="K126" i="14" s="1"/>
  <c r="J125" i="14"/>
  <c r="J126" i="14" s="1"/>
  <c r="I125" i="14"/>
  <c r="I126" i="14" s="1"/>
  <c r="H125" i="14"/>
  <c r="H126" i="14" s="1"/>
  <c r="G125" i="14"/>
  <c r="G126" i="14" s="1"/>
  <c r="F125" i="14"/>
  <c r="F126" i="14" s="1"/>
  <c r="E125" i="14"/>
  <c r="E126" i="14" s="1"/>
  <c r="D125" i="14"/>
  <c r="D126" i="14" s="1"/>
  <c r="O124" i="14"/>
  <c r="N124" i="14"/>
  <c r="M124" i="14"/>
  <c r="L124" i="14"/>
  <c r="K124" i="14"/>
  <c r="J124" i="14"/>
  <c r="I124" i="14"/>
  <c r="H124" i="14"/>
  <c r="G124" i="14"/>
  <c r="F124" i="14"/>
  <c r="E124" i="14"/>
  <c r="D124" i="14"/>
  <c r="P123" i="14"/>
  <c r="O122" i="14"/>
  <c r="N122" i="14"/>
  <c r="M122" i="14"/>
  <c r="L122" i="14"/>
  <c r="K122" i="14"/>
  <c r="J122" i="14"/>
  <c r="I122" i="14"/>
  <c r="H122" i="14"/>
  <c r="G122" i="14"/>
  <c r="F122" i="14"/>
  <c r="E122" i="14"/>
  <c r="D122" i="14"/>
  <c r="P121" i="14"/>
  <c r="O119" i="14"/>
  <c r="O120" i="14" s="1"/>
  <c r="N119" i="14"/>
  <c r="N120" i="14" s="1"/>
  <c r="M119" i="14"/>
  <c r="M120" i="14" s="1"/>
  <c r="L119" i="14"/>
  <c r="L120" i="14" s="1"/>
  <c r="K119" i="14"/>
  <c r="K120" i="14" s="1"/>
  <c r="J119" i="14"/>
  <c r="J120" i="14" s="1"/>
  <c r="I119" i="14"/>
  <c r="I120" i="14" s="1"/>
  <c r="H119" i="14"/>
  <c r="H120" i="14" s="1"/>
  <c r="G119" i="14"/>
  <c r="G120" i="14" s="1"/>
  <c r="F119" i="14"/>
  <c r="F120" i="14" s="1"/>
  <c r="E119" i="14"/>
  <c r="E120" i="14" s="1"/>
  <c r="D119" i="14"/>
  <c r="D120" i="14" s="1"/>
  <c r="O118" i="14"/>
  <c r="N118" i="14"/>
  <c r="M118" i="14"/>
  <c r="L118" i="14"/>
  <c r="K118" i="14"/>
  <c r="J118" i="14"/>
  <c r="I118" i="14"/>
  <c r="H118" i="14"/>
  <c r="G118" i="14"/>
  <c r="F118" i="14"/>
  <c r="E118" i="14"/>
  <c r="D118" i="14"/>
  <c r="P117" i="14"/>
  <c r="O116" i="14"/>
  <c r="N116" i="14"/>
  <c r="M116" i="14"/>
  <c r="L116" i="14"/>
  <c r="K116" i="14"/>
  <c r="J116" i="14"/>
  <c r="I116" i="14"/>
  <c r="H116" i="14"/>
  <c r="G116" i="14"/>
  <c r="F116" i="14"/>
  <c r="E116" i="14"/>
  <c r="D116" i="14"/>
  <c r="P115" i="14"/>
  <c r="O113" i="14"/>
  <c r="O114" i="14" s="1"/>
  <c r="N113" i="14"/>
  <c r="N114" i="14" s="1"/>
  <c r="M113" i="14"/>
  <c r="M114" i="14" s="1"/>
  <c r="L113" i="14"/>
  <c r="L114" i="14" s="1"/>
  <c r="K113" i="14"/>
  <c r="K114" i="14" s="1"/>
  <c r="J113" i="14"/>
  <c r="J114" i="14" s="1"/>
  <c r="I113" i="14"/>
  <c r="I114" i="14" s="1"/>
  <c r="H113" i="14"/>
  <c r="H114" i="14" s="1"/>
  <c r="G113" i="14"/>
  <c r="G114" i="14" s="1"/>
  <c r="F113" i="14"/>
  <c r="F114" i="14" s="1"/>
  <c r="E113" i="14"/>
  <c r="E114" i="14" s="1"/>
  <c r="D113" i="14"/>
  <c r="D114" i="14" s="1"/>
  <c r="O112" i="14"/>
  <c r="N112" i="14"/>
  <c r="M112" i="14"/>
  <c r="L112" i="14"/>
  <c r="K112" i="14"/>
  <c r="J112" i="14"/>
  <c r="I112" i="14"/>
  <c r="H112" i="14"/>
  <c r="G112" i="14"/>
  <c r="F112" i="14"/>
  <c r="E112" i="14"/>
  <c r="D112" i="14"/>
  <c r="P111" i="14"/>
  <c r="O110" i="14"/>
  <c r="N110" i="14"/>
  <c r="M110" i="14"/>
  <c r="L110" i="14"/>
  <c r="K110" i="14"/>
  <c r="J110" i="14"/>
  <c r="I110" i="14"/>
  <c r="H110" i="14"/>
  <c r="G110" i="14"/>
  <c r="F110" i="14"/>
  <c r="E110" i="14"/>
  <c r="D110" i="14"/>
  <c r="P109" i="14"/>
  <c r="O107" i="14"/>
  <c r="O108" i="14" s="1"/>
  <c r="N107" i="14"/>
  <c r="N108" i="14" s="1"/>
  <c r="M107" i="14"/>
  <c r="M108" i="14" s="1"/>
  <c r="L107" i="14"/>
  <c r="L108" i="14" s="1"/>
  <c r="K107" i="14"/>
  <c r="K108" i="14" s="1"/>
  <c r="J107" i="14"/>
  <c r="J108" i="14" s="1"/>
  <c r="I107" i="14"/>
  <c r="I108" i="14" s="1"/>
  <c r="H107" i="14"/>
  <c r="H108" i="14" s="1"/>
  <c r="G107" i="14"/>
  <c r="G108" i="14" s="1"/>
  <c r="F107" i="14"/>
  <c r="F108" i="14" s="1"/>
  <c r="E107" i="14"/>
  <c r="E108" i="14" s="1"/>
  <c r="D107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P105" i="14"/>
  <c r="O104" i="14"/>
  <c r="N104" i="14"/>
  <c r="M104" i="14"/>
  <c r="L104" i="14"/>
  <c r="K104" i="14"/>
  <c r="J104" i="14"/>
  <c r="I104" i="14"/>
  <c r="H104" i="14"/>
  <c r="G104" i="14"/>
  <c r="F104" i="14"/>
  <c r="E104" i="14"/>
  <c r="D104" i="14"/>
  <c r="P103" i="14"/>
  <c r="O101" i="14"/>
  <c r="O102" i="14" s="1"/>
  <c r="N101" i="14"/>
  <c r="N102" i="14" s="1"/>
  <c r="M101" i="14"/>
  <c r="M102" i="14" s="1"/>
  <c r="L101" i="14"/>
  <c r="L102" i="14" s="1"/>
  <c r="K101" i="14"/>
  <c r="K102" i="14" s="1"/>
  <c r="J101" i="14"/>
  <c r="J102" i="14" s="1"/>
  <c r="I101" i="14"/>
  <c r="I102" i="14" s="1"/>
  <c r="H101" i="14"/>
  <c r="H102" i="14" s="1"/>
  <c r="G101" i="14"/>
  <c r="G102" i="14" s="1"/>
  <c r="F101" i="14"/>
  <c r="F102" i="14" s="1"/>
  <c r="E101" i="14"/>
  <c r="E102" i="14" s="1"/>
  <c r="D101" i="14"/>
  <c r="D102" i="14" s="1"/>
  <c r="O100" i="14"/>
  <c r="N100" i="14"/>
  <c r="M100" i="14"/>
  <c r="L100" i="14"/>
  <c r="K100" i="14"/>
  <c r="J100" i="14"/>
  <c r="I100" i="14"/>
  <c r="H100" i="14"/>
  <c r="G100" i="14"/>
  <c r="F100" i="14"/>
  <c r="E100" i="14"/>
  <c r="D100" i="14"/>
  <c r="P99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P97" i="14"/>
  <c r="O95" i="14"/>
  <c r="O96" i="14" s="1"/>
  <c r="N95" i="14"/>
  <c r="N96" i="14" s="1"/>
  <c r="M95" i="14"/>
  <c r="M96" i="14" s="1"/>
  <c r="L95" i="14"/>
  <c r="L96" i="14" s="1"/>
  <c r="K95" i="14"/>
  <c r="K96" i="14" s="1"/>
  <c r="J95" i="14"/>
  <c r="J96" i="14" s="1"/>
  <c r="I95" i="14"/>
  <c r="I96" i="14" s="1"/>
  <c r="H95" i="14"/>
  <c r="H96" i="14" s="1"/>
  <c r="G95" i="14"/>
  <c r="G96" i="14" s="1"/>
  <c r="F95" i="14"/>
  <c r="F96" i="14" s="1"/>
  <c r="E95" i="14"/>
  <c r="E96" i="14" s="1"/>
  <c r="D95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P93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P91" i="14"/>
  <c r="O89" i="14"/>
  <c r="O90" i="14" s="1"/>
  <c r="N89" i="14"/>
  <c r="N90" i="14" s="1"/>
  <c r="M89" i="14"/>
  <c r="M90" i="14" s="1"/>
  <c r="L89" i="14"/>
  <c r="L90" i="14" s="1"/>
  <c r="K89" i="14"/>
  <c r="K90" i="14" s="1"/>
  <c r="J89" i="14"/>
  <c r="J90" i="14" s="1"/>
  <c r="I89" i="14"/>
  <c r="I90" i="14" s="1"/>
  <c r="H89" i="14"/>
  <c r="H90" i="14" s="1"/>
  <c r="G89" i="14"/>
  <c r="G90" i="14" s="1"/>
  <c r="F89" i="14"/>
  <c r="F90" i="14" s="1"/>
  <c r="E89" i="14"/>
  <c r="E90" i="14" s="1"/>
  <c r="D89" i="14"/>
  <c r="D90" i="14" s="1"/>
  <c r="O88" i="14"/>
  <c r="N88" i="14"/>
  <c r="M88" i="14"/>
  <c r="L88" i="14"/>
  <c r="K88" i="14"/>
  <c r="J88" i="14"/>
  <c r="I88" i="14"/>
  <c r="H88" i="14"/>
  <c r="G88" i="14"/>
  <c r="F88" i="14"/>
  <c r="E88" i="14"/>
  <c r="D88" i="14"/>
  <c r="P87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P85" i="14"/>
  <c r="O83" i="14"/>
  <c r="O84" i="14" s="1"/>
  <c r="N83" i="14"/>
  <c r="N84" i="14" s="1"/>
  <c r="M83" i="14"/>
  <c r="M84" i="14" s="1"/>
  <c r="L83" i="14"/>
  <c r="L84" i="14" s="1"/>
  <c r="K83" i="14"/>
  <c r="K84" i="14" s="1"/>
  <c r="J83" i="14"/>
  <c r="J84" i="14" s="1"/>
  <c r="I83" i="14"/>
  <c r="I84" i="14" s="1"/>
  <c r="H83" i="14"/>
  <c r="H84" i="14" s="1"/>
  <c r="G83" i="14"/>
  <c r="G84" i="14" s="1"/>
  <c r="F83" i="14"/>
  <c r="F84" i="14" s="1"/>
  <c r="E83" i="14"/>
  <c r="E84" i="14" s="1"/>
  <c r="D83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P81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P79" i="14"/>
  <c r="O77" i="14"/>
  <c r="O78" i="14" s="1"/>
  <c r="N77" i="14"/>
  <c r="N78" i="14" s="1"/>
  <c r="M77" i="14"/>
  <c r="M78" i="14" s="1"/>
  <c r="L77" i="14"/>
  <c r="L78" i="14" s="1"/>
  <c r="K77" i="14"/>
  <c r="K78" i="14" s="1"/>
  <c r="J77" i="14"/>
  <c r="J78" i="14" s="1"/>
  <c r="I77" i="14"/>
  <c r="I78" i="14" s="1"/>
  <c r="H77" i="14"/>
  <c r="H78" i="14" s="1"/>
  <c r="G77" i="14"/>
  <c r="G78" i="14" s="1"/>
  <c r="F77" i="14"/>
  <c r="F78" i="14" s="1"/>
  <c r="E77" i="14"/>
  <c r="E78" i="14" s="1"/>
  <c r="D77" i="14"/>
  <c r="D78" i="14" s="1"/>
  <c r="O76" i="14"/>
  <c r="N76" i="14"/>
  <c r="M76" i="14"/>
  <c r="L76" i="14"/>
  <c r="K76" i="14"/>
  <c r="J76" i="14"/>
  <c r="I76" i="14"/>
  <c r="H76" i="14"/>
  <c r="G76" i="14"/>
  <c r="F76" i="14"/>
  <c r="E76" i="14"/>
  <c r="D76" i="14"/>
  <c r="P75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P73" i="14"/>
  <c r="O71" i="14"/>
  <c r="O72" i="14" s="1"/>
  <c r="N71" i="14"/>
  <c r="N72" i="14" s="1"/>
  <c r="M71" i="14"/>
  <c r="L71" i="14"/>
  <c r="K71" i="14"/>
  <c r="J71" i="14"/>
  <c r="I71" i="14"/>
  <c r="H71" i="14"/>
  <c r="H72" i="14" s="1"/>
  <c r="G71" i="14"/>
  <c r="G72" i="14" s="1"/>
  <c r="F71" i="14"/>
  <c r="F72" i="14" s="1"/>
  <c r="E71" i="14"/>
  <c r="E72" i="14" s="1"/>
  <c r="D71" i="14"/>
  <c r="O70" i="14"/>
  <c r="N70" i="14"/>
  <c r="H70" i="14"/>
  <c r="G70" i="14"/>
  <c r="F70" i="14"/>
  <c r="E70" i="14"/>
  <c r="D70" i="14"/>
  <c r="P69" i="14"/>
  <c r="K70" i="14" s="1"/>
  <c r="O68" i="14"/>
  <c r="N68" i="14"/>
  <c r="H68" i="14"/>
  <c r="G68" i="14"/>
  <c r="F68" i="14"/>
  <c r="E68" i="14"/>
  <c r="D68" i="14"/>
  <c r="P67" i="14"/>
  <c r="L68" i="14" s="1"/>
  <c r="O65" i="14"/>
  <c r="O66" i="14" s="1"/>
  <c r="N65" i="14"/>
  <c r="N66" i="14" s="1"/>
  <c r="M65" i="14"/>
  <c r="M66" i="14" s="1"/>
  <c r="L65" i="14"/>
  <c r="L66" i="14" s="1"/>
  <c r="K65" i="14"/>
  <c r="K66" i="14" s="1"/>
  <c r="J65" i="14"/>
  <c r="J66" i="14" s="1"/>
  <c r="I65" i="14"/>
  <c r="I66" i="14" s="1"/>
  <c r="H65" i="14"/>
  <c r="H66" i="14" s="1"/>
  <c r="G65" i="14"/>
  <c r="G66" i="14" s="1"/>
  <c r="F65" i="14"/>
  <c r="F66" i="14" s="1"/>
  <c r="E65" i="14"/>
  <c r="E66" i="14" s="1"/>
  <c r="D65" i="14"/>
  <c r="D66" i="14" s="1"/>
  <c r="O64" i="14"/>
  <c r="N64" i="14"/>
  <c r="M64" i="14"/>
  <c r="L64" i="14"/>
  <c r="K64" i="14"/>
  <c r="J64" i="14"/>
  <c r="I64" i="14"/>
  <c r="H64" i="14"/>
  <c r="G64" i="14"/>
  <c r="F64" i="14"/>
  <c r="E64" i="14"/>
  <c r="D64" i="14"/>
  <c r="P63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P61" i="14"/>
  <c r="O59" i="14"/>
  <c r="O60" i="14" s="1"/>
  <c r="N59" i="14"/>
  <c r="N60" i="14" s="1"/>
  <c r="M59" i="14"/>
  <c r="M60" i="14" s="1"/>
  <c r="L59" i="14"/>
  <c r="L60" i="14" s="1"/>
  <c r="K59" i="14"/>
  <c r="K60" i="14" s="1"/>
  <c r="J59" i="14"/>
  <c r="J60" i="14" s="1"/>
  <c r="I59" i="14"/>
  <c r="I60" i="14" s="1"/>
  <c r="H59" i="14"/>
  <c r="H60" i="14" s="1"/>
  <c r="G59" i="14"/>
  <c r="G60" i="14" s="1"/>
  <c r="F59" i="14"/>
  <c r="F60" i="14" s="1"/>
  <c r="E59" i="14"/>
  <c r="E60" i="14" s="1"/>
  <c r="D59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P57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P55" i="14"/>
  <c r="O53" i="14"/>
  <c r="O54" i="14" s="1"/>
  <c r="N53" i="14"/>
  <c r="N54" i="14" s="1"/>
  <c r="M53" i="14"/>
  <c r="M54" i="14" s="1"/>
  <c r="L53" i="14"/>
  <c r="L54" i="14" s="1"/>
  <c r="K53" i="14"/>
  <c r="K54" i="14" s="1"/>
  <c r="J53" i="14"/>
  <c r="J54" i="14" s="1"/>
  <c r="I53" i="14"/>
  <c r="I54" i="14" s="1"/>
  <c r="H53" i="14"/>
  <c r="H54" i="14" s="1"/>
  <c r="G53" i="14"/>
  <c r="G54" i="14" s="1"/>
  <c r="F53" i="14"/>
  <c r="F54" i="14" s="1"/>
  <c r="E53" i="14"/>
  <c r="E54" i="14" s="1"/>
  <c r="D53" i="14"/>
  <c r="D54" i="14" s="1"/>
  <c r="O52" i="14"/>
  <c r="N52" i="14"/>
  <c r="M52" i="14"/>
  <c r="L52" i="14"/>
  <c r="K52" i="14"/>
  <c r="J52" i="14"/>
  <c r="I52" i="14"/>
  <c r="H52" i="14"/>
  <c r="G52" i="14"/>
  <c r="F52" i="14"/>
  <c r="E52" i="14"/>
  <c r="D52" i="14"/>
  <c r="P51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P49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K46" i="14"/>
  <c r="J46" i="14"/>
  <c r="I46" i="14"/>
  <c r="H46" i="14"/>
  <c r="P45" i="14"/>
  <c r="L46" i="14" s="1"/>
  <c r="P43" i="14"/>
  <c r="O44" i="14" s="1"/>
  <c r="O39" i="14"/>
  <c r="N39" i="14"/>
  <c r="M39" i="14"/>
  <c r="L39" i="14"/>
  <c r="K39" i="14"/>
  <c r="J39" i="14"/>
  <c r="I39" i="14"/>
  <c r="H39" i="14"/>
  <c r="H40" i="14" s="1"/>
  <c r="G39" i="14"/>
  <c r="F39" i="14"/>
  <c r="E39" i="14"/>
  <c r="D39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O35" i="14"/>
  <c r="O36" i="14" s="1"/>
  <c r="N35" i="14"/>
  <c r="N36" i="14" s="1"/>
  <c r="M35" i="14"/>
  <c r="M36" i="14" s="1"/>
  <c r="L35" i="14"/>
  <c r="L36" i="14" s="1"/>
  <c r="K35" i="14"/>
  <c r="K36" i="14" s="1"/>
  <c r="J35" i="14"/>
  <c r="J36" i="14" s="1"/>
  <c r="I35" i="14"/>
  <c r="I36" i="14" s="1"/>
  <c r="H35" i="14"/>
  <c r="H36" i="14" s="1"/>
  <c r="G35" i="14"/>
  <c r="G36" i="14" s="1"/>
  <c r="F35" i="14"/>
  <c r="F36" i="14" s="1"/>
  <c r="E35" i="14"/>
  <c r="E36" i="14" s="1"/>
  <c r="D35" i="14"/>
  <c r="D36" i="14" s="1"/>
  <c r="O34" i="14"/>
  <c r="N34" i="14"/>
  <c r="M34" i="14"/>
  <c r="L34" i="14"/>
  <c r="K34" i="14"/>
  <c r="J34" i="14"/>
  <c r="I34" i="14"/>
  <c r="H34" i="14"/>
  <c r="G34" i="14"/>
  <c r="F34" i="14"/>
  <c r="E34" i="14"/>
  <c r="D34" i="14"/>
  <c r="P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P31" i="14"/>
  <c r="O29" i="14"/>
  <c r="O30" i="14" s="1"/>
  <c r="N29" i="14"/>
  <c r="N30" i="14" s="1"/>
  <c r="M29" i="14"/>
  <c r="M30" i="14" s="1"/>
  <c r="L29" i="14"/>
  <c r="L30" i="14" s="1"/>
  <c r="K29" i="14"/>
  <c r="K30" i="14" s="1"/>
  <c r="J29" i="14"/>
  <c r="J30" i="14" s="1"/>
  <c r="I29" i="14"/>
  <c r="I30" i="14" s="1"/>
  <c r="H29" i="14"/>
  <c r="H30" i="14" s="1"/>
  <c r="G29" i="14"/>
  <c r="G30" i="14" s="1"/>
  <c r="F29" i="14"/>
  <c r="F30" i="14" s="1"/>
  <c r="E29" i="14"/>
  <c r="E30" i="14" s="1"/>
  <c r="D29" i="14"/>
  <c r="D30" i="14" s="1"/>
  <c r="O28" i="14"/>
  <c r="N28" i="14"/>
  <c r="M28" i="14"/>
  <c r="L28" i="14"/>
  <c r="K28" i="14"/>
  <c r="J28" i="14"/>
  <c r="I28" i="14"/>
  <c r="H28" i="14"/>
  <c r="G28" i="14"/>
  <c r="F28" i="14"/>
  <c r="E28" i="14"/>
  <c r="D28" i="14"/>
  <c r="P27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P25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P21" i="14"/>
  <c r="O20" i="14"/>
  <c r="N20" i="14"/>
  <c r="H20" i="14"/>
  <c r="G20" i="14"/>
  <c r="F20" i="14"/>
  <c r="P19" i="14"/>
  <c r="M20" i="14" s="1"/>
  <c r="O17" i="14"/>
  <c r="O18" i="14" s="1"/>
  <c r="N17" i="14"/>
  <c r="N18" i="14" s="1"/>
  <c r="M17" i="14"/>
  <c r="L17" i="14"/>
  <c r="L18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E17" i="14"/>
  <c r="E18" i="14" s="1"/>
  <c r="D17" i="14"/>
  <c r="D18" i="14" s="1"/>
  <c r="O16" i="14"/>
  <c r="N16" i="14"/>
  <c r="M16" i="14"/>
  <c r="L16" i="14"/>
  <c r="K16" i="14"/>
  <c r="J16" i="14"/>
  <c r="I16" i="14"/>
  <c r="H16" i="14"/>
  <c r="G16" i="14"/>
  <c r="F16" i="14"/>
  <c r="E16" i="14"/>
  <c r="D16" i="14"/>
  <c r="P15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P13" i="14"/>
  <c r="O9" i="14"/>
  <c r="O10" i="14" s="1"/>
  <c r="N9" i="14"/>
  <c r="N10" i="14" s="1"/>
  <c r="M9" i="14"/>
  <c r="M10" i="14" s="1"/>
  <c r="L9" i="14"/>
  <c r="L10" i="14" s="1"/>
  <c r="K9" i="14"/>
  <c r="K10" i="14" s="1"/>
  <c r="J9" i="14"/>
  <c r="J10" i="14" s="1"/>
  <c r="I9" i="14"/>
  <c r="I10" i="14" s="1"/>
  <c r="H9" i="14"/>
  <c r="H10" i="14" s="1"/>
  <c r="G9" i="14"/>
  <c r="G10" i="14" s="1"/>
  <c r="F9" i="14"/>
  <c r="F10" i="14" s="1"/>
  <c r="E9" i="14"/>
  <c r="E10" i="14" s="1"/>
  <c r="D9" i="14"/>
  <c r="D10" i="14" s="1"/>
  <c r="O7" i="14"/>
  <c r="N7" i="14"/>
  <c r="M7" i="14"/>
  <c r="L7" i="14"/>
  <c r="K7" i="14"/>
  <c r="J7" i="14"/>
  <c r="I7" i="14"/>
  <c r="H7" i="14"/>
  <c r="G7" i="14"/>
  <c r="F7" i="14"/>
  <c r="E7" i="14"/>
  <c r="D7" i="14"/>
  <c r="O377" i="13"/>
  <c r="O378" i="13" s="1"/>
  <c r="N377" i="13"/>
  <c r="N378" i="13" s="1"/>
  <c r="M377" i="13"/>
  <c r="M378" i="13" s="1"/>
  <c r="L377" i="13"/>
  <c r="L378" i="13" s="1"/>
  <c r="K377" i="13"/>
  <c r="K378" i="13" s="1"/>
  <c r="J377" i="13"/>
  <c r="J378" i="13" s="1"/>
  <c r="I377" i="13"/>
  <c r="I378" i="13" s="1"/>
  <c r="H377" i="13"/>
  <c r="H378" i="13" s="1"/>
  <c r="G377" i="13"/>
  <c r="G378" i="13" s="1"/>
  <c r="F377" i="13"/>
  <c r="F378" i="13" s="1"/>
  <c r="E377" i="13"/>
  <c r="E378" i="13" s="1"/>
  <c r="D377" i="13"/>
  <c r="D378" i="13" s="1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P375" i="13"/>
  <c r="O374" i="13"/>
  <c r="N374" i="13"/>
  <c r="M374" i="13"/>
  <c r="L374" i="13"/>
  <c r="K374" i="13"/>
  <c r="J374" i="13"/>
  <c r="I374" i="13"/>
  <c r="H374" i="13"/>
  <c r="G374" i="13"/>
  <c r="F374" i="13"/>
  <c r="E374" i="13"/>
  <c r="D374" i="13"/>
  <c r="P373" i="13"/>
  <c r="P363" i="13"/>
  <c r="P361" i="13"/>
  <c r="P357" i="13"/>
  <c r="P355" i="13"/>
  <c r="P351" i="13"/>
  <c r="P349" i="13"/>
  <c r="P339" i="13"/>
  <c r="P327" i="13"/>
  <c r="P325" i="13"/>
  <c r="P321" i="13"/>
  <c r="P319" i="13"/>
  <c r="P315" i="13"/>
  <c r="P313" i="13"/>
  <c r="P309" i="13"/>
  <c r="P307" i="13"/>
  <c r="O299" i="13"/>
  <c r="N299" i="13"/>
  <c r="M299" i="13"/>
  <c r="L299" i="13"/>
  <c r="K299" i="13"/>
  <c r="J299" i="13"/>
  <c r="I299" i="13"/>
  <c r="H299" i="13"/>
  <c r="G299" i="13"/>
  <c r="F299" i="13"/>
  <c r="E299" i="13"/>
  <c r="D299" i="13"/>
  <c r="P297" i="13"/>
  <c r="L298" i="13" s="1"/>
  <c r="P295" i="13"/>
  <c r="M296" i="13" s="1"/>
  <c r="O293" i="13"/>
  <c r="O294" i="13" s="1"/>
  <c r="N293" i="13"/>
  <c r="N294" i="13" s="1"/>
  <c r="M293" i="13"/>
  <c r="M294" i="13" s="1"/>
  <c r="L293" i="13"/>
  <c r="L294" i="13" s="1"/>
  <c r="K293" i="13"/>
  <c r="K294" i="13" s="1"/>
  <c r="J293" i="13"/>
  <c r="J294" i="13" s="1"/>
  <c r="I293" i="13"/>
  <c r="I294" i="13" s="1"/>
  <c r="H293" i="13"/>
  <c r="H294" i="13" s="1"/>
  <c r="G293" i="13"/>
  <c r="G294" i="13" s="1"/>
  <c r="F293" i="13"/>
  <c r="F294" i="13" s="1"/>
  <c r="E293" i="13"/>
  <c r="E294" i="13" s="1"/>
  <c r="D293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P291" i="13"/>
  <c r="O290" i="13"/>
  <c r="N290" i="13"/>
  <c r="M290" i="13"/>
  <c r="L290" i="13"/>
  <c r="K290" i="13"/>
  <c r="J290" i="13"/>
  <c r="I290" i="13"/>
  <c r="H290" i="13"/>
  <c r="G290" i="13"/>
  <c r="F290" i="13"/>
  <c r="E290" i="13"/>
  <c r="D290" i="13"/>
  <c r="P289" i="13"/>
  <c r="O287" i="13"/>
  <c r="O288" i="13" s="1"/>
  <c r="N287" i="13"/>
  <c r="N288" i="13" s="1"/>
  <c r="M287" i="13"/>
  <c r="M288" i="13" s="1"/>
  <c r="L287" i="13"/>
  <c r="L288" i="13" s="1"/>
  <c r="K287" i="13"/>
  <c r="K288" i="13" s="1"/>
  <c r="J287" i="13"/>
  <c r="J288" i="13" s="1"/>
  <c r="I287" i="13"/>
  <c r="I288" i="13" s="1"/>
  <c r="H287" i="13"/>
  <c r="H288" i="13" s="1"/>
  <c r="G287" i="13"/>
  <c r="G288" i="13" s="1"/>
  <c r="F287" i="13"/>
  <c r="F288" i="13" s="1"/>
  <c r="E287" i="13"/>
  <c r="E288" i="13" s="1"/>
  <c r="D287" i="13"/>
  <c r="D288" i="13" s="1"/>
  <c r="O286" i="13"/>
  <c r="N286" i="13"/>
  <c r="M286" i="13"/>
  <c r="L286" i="13"/>
  <c r="K286" i="13"/>
  <c r="J286" i="13"/>
  <c r="I286" i="13"/>
  <c r="H286" i="13"/>
  <c r="G286" i="13"/>
  <c r="F286" i="13"/>
  <c r="E286" i="13"/>
  <c r="D286" i="13"/>
  <c r="P285" i="13"/>
  <c r="O284" i="13"/>
  <c r="N284" i="13"/>
  <c r="M284" i="13"/>
  <c r="L284" i="13"/>
  <c r="K284" i="13"/>
  <c r="J284" i="13"/>
  <c r="I284" i="13"/>
  <c r="H284" i="13"/>
  <c r="G284" i="13"/>
  <c r="F284" i="13"/>
  <c r="E284" i="13"/>
  <c r="D284" i="13"/>
  <c r="P283" i="13"/>
  <c r="O281" i="13"/>
  <c r="O282" i="13" s="1"/>
  <c r="N281" i="13"/>
  <c r="N282" i="13" s="1"/>
  <c r="M281" i="13"/>
  <c r="M282" i="13" s="1"/>
  <c r="L281" i="13"/>
  <c r="L282" i="13" s="1"/>
  <c r="K281" i="13"/>
  <c r="K282" i="13" s="1"/>
  <c r="J281" i="13"/>
  <c r="J282" i="13" s="1"/>
  <c r="I281" i="13"/>
  <c r="I282" i="13" s="1"/>
  <c r="H281" i="13"/>
  <c r="H282" i="13" s="1"/>
  <c r="G281" i="13"/>
  <c r="G282" i="13" s="1"/>
  <c r="F281" i="13"/>
  <c r="F282" i="13" s="1"/>
  <c r="E281" i="13"/>
  <c r="E282" i="13" s="1"/>
  <c r="D281" i="13"/>
  <c r="O280" i="13"/>
  <c r="N280" i="13"/>
  <c r="M280" i="13"/>
  <c r="L280" i="13"/>
  <c r="K280" i="13"/>
  <c r="J280" i="13"/>
  <c r="I280" i="13"/>
  <c r="H280" i="13"/>
  <c r="G280" i="13"/>
  <c r="F280" i="13"/>
  <c r="E280" i="13"/>
  <c r="D280" i="13"/>
  <c r="P279" i="13"/>
  <c r="O278" i="13"/>
  <c r="N278" i="13"/>
  <c r="M278" i="13"/>
  <c r="L278" i="13"/>
  <c r="K278" i="13"/>
  <c r="J278" i="13"/>
  <c r="I278" i="13"/>
  <c r="H278" i="13"/>
  <c r="G278" i="13"/>
  <c r="F278" i="13"/>
  <c r="E278" i="13"/>
  <c r="D278" i="13"/>
  <c r="P277" i="13"/>
  <c r="O275" i="13"/>
  <c r="O276" i="13" s="1"/>
  <c r="N275" i="13"/>
  <c r="N276" i="13" s="1"/>
  <c r="M275" i="13"/>
  <c r="M276" i="13" s="1"/>
  <c r="L275" i="13"/>
  <c r="L276" i="13" s="1"/>
  <c r="K275" i="13"/>
  <c r="K276" i="13" s="1"/>
  <c r="J275" i="13"/>
  <c r="J276" i="13" s="1"/>
  <c r="I275" i="13"/>
  <c r="I276" i="13" s="1"/>
  <c r="H275" i="13"/>
  <c r="H276" i="13" s="1"/>
  <c r="G275" i="13"/>
  <c r="G276" i="13" s="1"/>
  <c r="F275" i="13"/>
  <c r="F276" i="13" s="1"/>
  <c r="E275" i="13"/>
  <c r="E276" i="13" s="1"/>
  <c r="D275" i="13"/>
  <c r="O274" i="13"/>
  <c r="N274" i="13"/>
  <c r="M274" i="13"/>
  <c r="L274" i="13"/>
  <c r="K274" i="13"/>
  <c r="J274" i="13"/>
  <c r="I274" i="13"/>
  <c r="H274" i="13"/>
  <c r="G274" i="13"/>
  <c r="F274" i="13"/>
  <c r="E274" i="13"/>
  <c r="D274" i="13"/>
  <c r="P273" i="13"/>
  <c r="O272" i="13"/>
  <c r="N272" i="13"/>
  <c r="M272" i="13"/>
  <c r="L272" i="13"/>
  <c r="K272" i="13"/>
  <c r="J272" i="13"/>
  <c r="I272" i="13"/>
  <c r="H272" i="13"/>
  <c r="G272" i="13"/>
  <c r="F272" i="13"/>
  <c r="E272" i="13"/>
  <c r="D272" i="13"/>
  <c r="P271" i="13"/>
  <c r="O269" i="13"/>
  <c r="O270" i="13" s="1"/>
  <c r="N269" i="13"/>
  <c r="N270" i="13" s="1"/>
  <c r="M269" i="13"/>
  <c r="M270" i="13" s="1"/>
  <c r="L269" i="13"/>
  <c r="L270" i="13" s="1"/>
  <c r="K269" i="13"/>
  <c r="K270" i="13" s="1"/>
  <c r="J269" i="13"/>
  <c r="J270" i="13" s="1"/>
  <c r="I269" i="13"/>
  <c r="I270" i="13" s="1"/>
  <c r="H269" i="13"/>
  <c r="H270" i="13" s="1"/>
  <c r="G269" i="13"/>
  <c r="G270" i="13" s="1"/>
  <c r="F269" i="13"/>
  <c r="F270" i="13" s="1"/>
  <c r="E269" i="13"/>
  <c r="E270" i="13" s="1"/>
  <c r="D269" i="13"/>
  <c r="D270" i="13" s="1"/>
  <c r="O268" i="13"/>
  <c r="N268" i="13"/>
  <c r="M268" i="13"/>
  <c r="L268" i="13"/>
  <c r="K268" i="13"/>
  <c r="J268" i="13"/>
  <c r="I268" i="13"/>
  <c r="H268" i="13"/>
  <c r="G268" i="13"/>
  <c r="F268" i="13"/>
  <c r="E268" i="13"/>
  <c r="D268" i="13"/>
  <c r="P267" i="13"/>
  <c r="O266" i="13"/>
  <c r="N266" i="13"/>
  <c r="M266" i="13"/>
  <c r="L266" i="13"/>
  <c r="K266" i="13"/>
  <c r="J266" i="13"/>
  <c r="I266" i="13"/>
  <c r="H266" i="13"/>
  <c r="G266" i="13"/>
  <c r="F266" i="13"/>
  <c r="E266" i="13"/>
  <c r="D266" i="13"/>
  <c r="P265" i="13"/>
  <c r="O263" i="13"/>
  <c r="O264" i="13" s="1"/>
  <c r="N263" i="13"/>
  <c r="N264" i="13" s="1"/>
  <c r="M263" i="13"/>
  <c r="M264" i="13" s="1"/>
  <c r="L263" i="13"/>
  <c r="L264" i="13" s="1"/>
  <c r="K263" i="13"/>
  <c r="J263" i="13"/>
  <c r="J264" i="13" s="1"/>
  <c r="I263" i="13"/>
  <c r="I264" i="13" s="1"/>
  <c r="H263" i="13"/>
  <c r="H264" i="13" s="1"/>
  <c r="G263" i="13"/>
  <c r="G264" i="13" s="1"/>
  <c r="F263" i="13"/>
  <c r="F264" i="13" s="1"/>
  <c r="E263" i="13"/>
  <c r="D263" i="13"/>
  <c r="D264" i="13" s="1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P261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P259" i="13"/>
  <c r="O257" i="13"/>
  <c r="O258" i="13" s="1"/>
  <c r="N257" i="13"/>
  <c r="N258" i="13" s="1"/>
  <c r="M257" i="13"/>
  <c r="M258" i="13" s="1"/>
  <c r="L257" i="13"/>
  <c r="L258" i="13" s="1"/>
  <c r="K257" i="13"/>
  <c r="K258" i="13" s="1"/>
  <c r="J257" i="13"/>
  <c r="J258" i="13" s="1"/>
  <c r="I257" i="13"/>
  <c r="I258" i="13" s="1"/>
  <c r="H257" i="13"/>
  <c r="H258" i="13" s="1"/>
  <c r="G257" i="13"/>
  <c r="G258" i="13" s="1"/>
  <c r="F257" i="13"/>
  <c r="F258" i="13" s="1"/>
  <c r="E257" i="13"/>
  <c r="E258" i="13" s="1"/>
  <c r="D257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P255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P253" i="13"/>
  <c r="O251" i="13"/>
  <c r="O252" i="13" s="1"/>
  <c r="N251" i="13"/>
  <c r="N252" i="13" s="1"/>
  <c r="M251" i="13"/>
  <c r="M252" i="13" s="1"/>
  <c r="L251" i="13"/>
  <c r="L252" i="13" s="1"/>
  <c r="K251" i="13"/>
  <c r="K252" i="13" s="1"/>
  <c r="J251" i="13"/>
  <c r="J252" i="13" s="1"/>
  <c r="I251" i="13"/>
  <c r="H251" i="13"/>
  <c r="H252" i="13" s="1"/>
  <c r="G251" i="13"/>
  <c r="G252" i="13" s="1"/>
  <c r="F251" i="13"/>
  <c r="F252" i="13" s="1"/>
  <c r="E251" i="13"/>
  <c r="E252" i="13" s="1"/>
  <c r="D251" i="13"/>
  <c r="D252" i="13" s="1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P249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P247" i="13"/>
  <c r="O245" i="13"/>
  <c r="O246" i="13" s="1"/>
  <c r="N245" i="13"/>
  <c r="M245" i="13"/>
  <c r="M246" i="13" s="1"/>
  <c r="L245" i="13"/>
  <c r="L246" i="13" s="1"/>
  <c r="K245" i="13"/>
  <c r="K246" i="13" s="1"/>
  <c r="J245" i="13"/>
  <c r="I245" i="13"/>
  <c r="I246" i="13" s="1"/>
  <c r="H245" i="13"/>
  <c r="G245" i="13"/>
  <c r="G246" i="13" s="1"/>
  <c r="F245" i="13"/>
  <c r="F246" i="13" s="1"/>
  <c r="E245" i="13"/>
  <c r="E246" i="13" s="1"/>
  <c r="D245" i="13"/>
  <c r="O244" i="13"/>
  <c r="N244" i="13"/>
  <c r="M244" i="13"/>
  <c r="L244" i="13"/>
  <c r="K244" i="13"/>
  <c r="J244" i="13"/>
  <c r="I244" i="13"/>
  <c r="H244" i="13"/>
  <c r="G244" i="13"/>
  <c r="F244" i="13"/>
  <c r="E244" i="13"/>
  <c r="D244" i="13"/>
  <c r="P243" i="13"/>
  <c r="O242" i="13"/>
  <c r="N242" i="13"/>
  <c r="M242" i="13"/>
  <c r="L242" i="13"/>
  <c r="K242" i="13"/>
  <c r="J242" i="13"/>
  <c r="I242" i="13"/>
  <c r="H242" i="13"/>
  <c r="G242" i="13"/>
  <c r="F242" i="13"/>
  <c r="E242" i="13"/>
  <c r="D242" i="13"/>
  <c r="P241" i="13"/>
  <c r="O239" i="13"/>
  <c r="O240" i="13" s="1"/>
  <c r="N239" i="13"/>
  <c r="N240" i="13" s="1"/>
  <c r="M239" i="13"/>
  <c r="L239" i="13"/>
  <c r="L240" i="13" s="1"/>
  <c r="K239" i="13"/>
  <c r="K240" i="13" s="1"/>
  <c r="J239" i="13"/>
  <c r="J240" i="13" s="1"/>
  <c r="I239" i="13"/>
  <c r="I240" i="13" s="1"/>
  <c r="H239" i="13"/>
  <c r="H240" i="13" s="1"/>
  <c r="G239" i="13"/>
  <c r="F239" i="13"/>
  <c r="F240" i="13" s="1"/>
  <c r="E239" i="13"/>
  <c r="E240" i="13" s="1"/>
  <c r="D239" i="13"/>
  <c r="D240" i="13" s="1"/>
  <c r="O238" i="13"/>
  <c r="N238" i="13"/>
  <c r="M238" i="13"/>
  <c r="L238" i="13"/>
  <c r="K238" i="13"/>
  <c r="J238" i="13"/>
  <c r="I238" i="13"/>
  <c r="H238" i="13"/>
  <c r="G238" i="13"/>
  <c r="F238" i="13"/>
  <c r="E238" i="13"/>
  <c r="D238" i="13"/>
  <c r="P237" i="13"/>
  <c r="O236" i="13"/>
  <c r="N236" i="13"/>
  <c r="M236" i="13"/>
  <c r="L236" i="13"/>
  <c r="K236" i="13"/>
  <c r="J236" i="13"/>
  <c r="I236" i="13"/>
  <c r="H236" i="13"/>
  <c r="G236" i="13"/>
  <c r="F236" i="13"/>
  <c r="E236" i="13"/>
  <c r="D236" i="13"/>
  <c r="P235" i="13"/>
  <c r="O231" i="13"/>
  <c r="O232" i="13" s="1"/>
  <c r="N231" i="13"/>
  <c r="N232" i="13" s="1"/>
  <c r="M231" i="13"/>
  <c r="M232" i="13" s="1"/>
  <c r="L231" i="13"/>
  <c r="L232" i="13" s="1"/>
  <c r="K231" i="13"/>
  <c r="K232" i="13" s="1"/>
  <c r="J231" i="13"/>
  <c r="J232" i="13" s="1"/>
  <c r="I231" i="13"/>
  <c r="I232" i="13" s="1"/>
  <c r="H231" i="13"/>
  <c r="H232" i="13" s="1"/>
  <c r="G231" i="13"/>
  <c r="G232" i="13" s="1"/>
  <c r="F231" i="13"/>
  <c r="F232" i="13" s="1"/>
  <c r="E231" i="13"/>
  <c r="E232" i="13" s="1"/>
  <c r="D231" i="13"/>
  <c r="D232" i="13" s="1"/>
  <c r="O229" i="13"/>
  <c r="O230" i="13" s="1"/>
  <c r="N229" i="13"/>
  <c r="N230" i="13" s="1"/>
  <c r="M229" i="13"/>
  <c r="M230" i="13" s="1"/>
  <c r="L229" i="13"/>
  <c r="L230" i="13" s="1"/>
  <c r="K229" i="13"/>
  <c r="K230" i="13" s="1"/>
  <c r="J229" i="13"/>
  <c r="J230" i="13" s="1"/>
  <c r="I229" i="13"/>
  <c r="I230" i="13" s="1"/>
  <c r="H229" i="13"/>
  <c r="H230" i="13" s="1"/>
  <c r="G229" i="13"/>
  <c r="G230" i="13" s="1"/>
  <c r="F229" i="13"/>
  <c r="F230" i="13" s="1"/>
  <c r="E229" i="13"/>
  <c r="E230" i="13" s="1"/>
  <c r="D229" i="13"/>
  <c r="D230" i="13" s="1"/>
  <c r="O227" i="13"/>
  <c r="O228" i="13" s="1"/>
  <c r="N227" i="13"/>
  <c r="M227" i="13"/>
  <c r="L227" i="13"/>
  <c r="K227" i="13"/>
  <c r="J227" i="13"/>
  <c r="I227" i="13"/>
  <c r="H227" i="13"/>
  <c r="G227" i="13"/>
  <c r="F227" i="13"/>
  <c r="F228" i="13" s="1"/>
  <c r="E227" i="13"/>
  <c r="E228" i="13" s="1"/>
  <c r="D227" i="13"/>
  <c r="D228" i="13" s="1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P225" i="13"/>
  <c r="O224" i="13"/>
  <c r="F224" i="13"/>
  <c r="E224" i="13"/>
  <c r="D224" i="13"/>
  <c r="P223" i="13"/>
  <c r="L224" i="13" s="1"/>
  <c r="O221" i="13"/>
  <c r="O222" i="13" s="1"/>
  <c r="N221" i="13"/>
  <c r="N222" i="13" s="1"/>
  <c r="M221" i="13"/>
  <c r="M222" i="13" s="1"/>
  <c r="L221" i="13"/>
  <c r="L222" i="13" s="1"/>
  <c r="K221" i="13"/>
  <c r="K222" i="13" s="1"/>
  <c r="J221" i="13"/>
  <c r="J222" i="13" s="1"/>
  <c r="I221" i="13"/>
  <c r="I222" i="13" s="1"/>
  <c r="H221" i="13"/>
  <c r="H222" i="13" s="1"/>
  <c r="G221" i="13"/>
  <c r="G222" i="13" s="1"/>
  <c r="F221" i="13"/>
  <c r="F222" i="13" s="1"/>
  <c r="E221" i="13"/>
  <c r="E222" i="13" s="1"/>
  <c r="D221" i="13"/>
  <c r="D222" i="13" s="1"/>
  <c r="O220" i="13"/>
  <c r="N220" i="13"/>
  <c r="M220" i="13"/>
  <c r="L220" i="13"/>
  <c r="K220" i="13"/>
  <c r="J220" i="13"/>
  <c r="I220" i="13"/>
  <c r="H220" i="13"/>
  <c r="G220" i="13"/>
  <c r="F220" i="13"/>
  <c r="E220" i="13"/>
  <c r="D220" i="13"/>
  <c r="P219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P217" i="13"/>
  <c r="O215" i="13"/>
  <c r="O216" i="13" s="1"/>
  <c r="N215" i="13"/>
  <c r="N216" i="13" s="1"/>
  <c r="M215" i="13"/>
  <c r="M216" i="13" s="1"/>
  <c r="L215" i="13"/>
  <c r="L216" i="13" s="1"/>
  <c r="K215" i="13"/>
  <c r="K216" i="13" s="1"/>
  <c r="J215" i="13"/>
  <c r="J216" i="13" s="1"/>
  <c r="I215" i="13"/>
  <c r="I216" i="13" s="1"/>
  <c r="H215" i="13"/>
  <c r="H216" i="13" s="1"/>
  <c r="G215" i="13"/>
  <c r="G216" i="13" s="1"/>
  <c r="F215" i="13"/>
  <c r="F216" i="13" s="1"/>
  <c r="E215" i="13"/>
  <c r="E216" i="13" s="1"/>
  <c r="D215" i="13"/>
  <c r="D216" i="13" s="1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P213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P211" i="13"/>
  <c r="O209" i="13"/>
  <c r="O210" i="13" s="1"/>
  <c r="N209" i="13"/>
  <c r="M209" i="13"/>
  <c r="L209" i="13"/>
  <c r="K209" i="13"/>
  <c r="J209" i="13"/>
  <c r="I209" i="13"/>
  <c r="H209" i="13"/>
  <c r="H210" i="13" s="1"/>
  <c r="G209" i="13"/>
  <c r="G210" i="13" s="1"/>
  <c r="F209" i="13"/>
  <c r="F210" i="13" s="1"/>
  <c r="E209" i="13"/>
  <c r="E210" i="13" s="1"/>
  <c r="D209" i="13"/>
  <c r="D210" i="13" s="1"/>
  <c r="O208" i="13"/>
  <c r="N208" i="13"/>
  <c r="M208" i="13"/>
  <c r="L208" i="13"/>
  <c r="K208" i="13"/>
  <c r="J208" i="13"/>
  <c r="I208" i="13"/>
  <c r="H208" i="13"/>
  <c r="G208" i="13"/>
  <c r="F208" i="13"/>
  <c r="E208" i="13"/>
  <c r="D208" i="13"/>
  <c r="P207" i="13"/>
  <c r="O206" i="13"/>
  <c r="H206" i="13"/>
  <c r="G206" i="13"/>
  <c r="F206" i="13"/>
  <c r="E206" i="13"/>
  <c r="D206" i="13"/>
  <c r="P205" i="13"/>
  <c r="N206" i="13" s="1"/>
  <c r="O203" i="13"/>
  <c r="O204" i="13" s="1"/>
  <c r="N203" i="13"/>
  <c r="N204" i="13" s="1"/>
  <c r="M203" i="13"/>
  <c r="M204" i="13" s="1"/>
  <c r="L203" i="13"/>
  <c r="L204" i="13" s="1"/>
  <c r="K203" i="13"/>
  <c r="K204" i="13" s="1"/>
  <c r="J203" i="13"/>
  <c r="J204" i="13" s="1"/>
  <c r="I203" i="13"/>
  <c r="I204" i="13" s="1"/>
  <c r="H203" i="13"/>
  <c r="H204" i="13" s="1"/>
  <c r="G203" i="13"/>
  <c r="G204" i="13" s="1"/>
  <c r="F203" i="13"/>
  <c r="F204" i="13" s="1"/>
  <c r="E203" i="13"/>
  <c r="E204" i="13" s="1"/>
  <c r="D203" i="13"/>
  <c r="D204" i="13" s="1"/>
  <c r="O202" i="13"/>
  <c r="N202" i="13"/>
  <c r="M202" i="13"/>
  <c r="L202" i="13"/>
  <c r="K202" i="13"/>
  <c r="J202" i="13"/>
  <c r="I202" i="13"/>
  <c r="H202" i="13"/>
  <c r="G202" i="13"/>
  <c r="F202" i="13"/>
  <c r="E202" i="13"/>
  <c r="D202" i="13"/>
  <c r="P201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P199" i="13"/>
  <c r="O197" i="13"/>
  <c r="O198" i="13" s="1"/>
  <c r="N197" i="13"/>
  <c r="N198" i="13" s="1"/>
  <c r="M197" i="13"/>
  <c r="M198" i="13" s="1"/>
  <c r="L197" i="13"/>
  <c r="L198" i="13" s="1"/>
  <c r="K197" i="13"/>
  <c r="K198" i="13" s="1"/>
  <c r="J197" i="13"/>
  <c r="J198" i="13" s="1"/>
  <c r="I197" i="13"/>
  <c r="I198" i="13" s="1"/>
  <c r="H197" i="13"/>
  <c r="H198" i="13" s="1"/>
  <c r="G197" i="13"/>
  <c r="G198" i="13" s="1"/>
  <c r="F197" i="13"/>
  <c r="F198" i="13" s="1"/>
  <c r="E197" i="13"/>
  <c r="E198" i="13" s="1"/>
  <c r="D197" i="13"/>
  <c r="D198" i="13" s="1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P195" i="13"/>
  <c r="O194" i="13"/>
  <c r="N194" i="13"/>
  <c r="M194" i="13"/>
  <c r="L194" i="13"/>
  <c r="K194" i="13"/>
  <c r="J194" i="13"/>
  <c r="I194" i="13"/>
  <c r="H194" i="13"/>
  <c r="G194" i="13"/>
  <c r="F194" i="13"/>
  <c r="E194" i="13"/>
  <c r="D194" i="13"/>
  <c r="P193" i="13"/>
  <c r="O191" i="13"/>
  <c r="O192" i="13" s="1"/>
  <c r="N191" i="13"/>
  <c r="N192" i="13" s="1"/>
  <c r="M191" i="13"/>
  <c r="M192" i="13" s="1"/>
  <c r="L191" i="13"/>
  <c r="K191" i="13"/>
  <c r="J191" i="13"/>
  <c r="I191" i="13"/>
  <c r="H191" i="13"/>
  <c r="H192" i="13" s="1"/>
  <c r="G191" i="13"/>
  <c r="G192" i="13" s="1"/>
  <c r="F191" i="13"/>
  <c r="F192" i="13" s="1"/>
  <c r="E191" i="13"/>
  <c r="E192" i="13" s="1"/>
  <c r="D191" i="13"/>
  <c r="D192" i="13" s="1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P189" i="13"/>
  <c r="O188" i="13"/>
  <c r="N188" i="13"/>
  <c r="M188" i="13"/>
  <c r="H188" i="13"/>
  <c r="G188" i="13"/>
  <c r="F188" i="13"/>
  <c r="E188" i="13"/>
  <c r="D188" i="13"/>
  <c r="P187" i="13"/>
  <c r="K188" i="13" s="1"/>
  <c r="O185" i="13"/>
  <c r="O186" i="13" s="1"/>
  <c r="N185" i="13"/>
  <c r="M185" i="13"/>
  <c r="L185" i="13"/>
  <c r="K185" i="13"/>
  <c r="J185" i="13"/>
  <c r="I185" i="13"/>
  <c r="H185" i="13"/>
  <c r="G185" i="13"/>
  <c r="F185" i="13"/>
  <c r="F186" i="13" s="1"/>
  <c r="E185" i="13"/>
  <c r="E186" i="13" s="1"/>
  <c r="D185" i="13"/>
  <c r="D186" i="13" s="1"/>
  <c r="O184" i="13"/>
  <c r="N184" i="13"/>
  <c r="K184" i="13"/>
  <c r="J184" i="13"/>
  <c r="I184" i="13"/>
  <c r="H184" i="13"/>
  <c r="G184" i="13"/>
  <c r="F184" i="13"/>
  <c r="E184" i="13"/>
  <c r="D184" i="13"/>
  <c r="P183" i="13"/>
  <c r="M184" i="13" s="1"/>
  <c r="O182" i="13"/>
  <c r="N182" i="13"/>
  <c r="F182" i="13"/>
  <c r="E182" i="13"/>
  <c r="D182" i="13"/>
  <c r="P181" i="13"/>
  <c r="J182" i="13" s="1"/>
  <c r="O179" i="13"/>
  <c r="O180" i="13" s="1"/>
  <c r="N179" i="13"/>
  <c r="N180" i="13" s="1"/>
  <c r="M179" i="13"/>
  <c r="M180" i="13" s="1"/>
  <c r="L179" i="13"/>
  <c r="L180" i="13" s="1"/>
  <c r="K179" i="13"/>
  <c r="K180" i="13" s="1"/>
  <c r="J179" i="13"/>
  <c r="J180" i="13" s="1"/>
  <c r="I179" i="13"/>
  <c r="I180" i="13" s="1"/>
  <c r="H179" i="13"/>
  <c r="H180" i="13" s="1"/>
  <c r="G179" i="13"/>
  <c r="G180" i="13" s="1"/>
  <c r="F179" i="13"/>
  <c r="F180" i="13" s="1"/>
  <c r="E179" i="13"/>
  <c r="E180" i="13" s="1"/>
  <c r="D179" i="13"/>
  <c r="D180" i="13" s="1"/>
  <c r="O178" i="13"/>
  <c r="N178" i="13"/>
  <c r="M178" i="13"/>
  <c r="L178" i="13"/>
  <c r="K178" i="13"/>
  <c r="J178" i="13"/>
  <c r="I178" i="13"/>
  <c r="H178" i="13"/>
  <c r="G178" i="13"/>
  <c r="F178" i="13"/>
  <c r="E178" i="13"/>
  <c r="D178" i="13"/>
  <c r="P177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/>
  <c r="P175" i="13"/>
  <c r="O173" i="13"/>
  <c r="O174" i="13" s="1"/>
  <c r="N173" i="13"/>
  <c r="N174" i="13" s="1"/>
  <c r="M173" i="13"/>
  <c r="M174" i="13" s="1"/>
  <c r="L173" i="13"/>
  <c r="L174" i="13" s="1"/>
  <c r="K173" i="13"/>
  <c r="K174" i="13" s="1"/>
  <c r="J173" i="13"/>
  <c r="J174" i="13" s="1"/>
  <c r="I173" i="13"/>
  <c r="I174" i="13" s="1"/>
  <c r="H173" i="13"/>
  <c r="H174" i="13" s="1"/>
  <c r="G173" i="13"/>
  <c r="G174" i="13" s="1"/>
  <c r="F173" i="13"/>
  <c r="F174" i="13" s="1"/>
  <c r="E173" i="13"/>
  <c r="E174" i="13" s="1"/>
  <c r="D173" i="13"/>
  <c r="D174" i="13" s="1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P171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P169" i="13"/>
  <c r="O167" i="13"/>
  <c r="O168" i="13" s="1"/>
  <c r="N167" i="13"/>
  <c r="N168" i="13" s="1"/>
  <c r="M167" i="13"/>
  <c r="M168" i="13" s="1"/>
  <c r="L167" i="13"/>
  <c r="L168" i="13" s="1"/>
  <c r="K167" i="13"/>
  <c r="K168" i="13" s="1"/>
  <c r="J167" i="13"/>
  <c r="J168" i="13" s="1"/>
  <c r="I167" i="13"/>
  <c r="I168" i="13" s="1"/>
  <c r="H167" i="13"/>
  <c r="H168" i="13" s="1"/>
  <c r="G167" i="13"/>
  <c r="G168" i="13" s="1"/>
  <c r="F167" i="13"/>
  <c r="F168" i="13" s="1"/>
  <c r="E167" i="13"/>
  <c r="E168" i="13" s="1"/>
  <c r="D167" i="13"/>
  <c r="D168" i="13" s="1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P165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P163" i="13"/>
  <c r="O161" i="13"/>
  <c r="O162" i="13" s="1"/>
  <c r="N161" i="13"/>
  <c r="N162" i="13" s="1"/>
  <c r="M161" i="13"/>
  <c r="M162" i="13" s="1"/>
  <c r="L161" i="13"/>
  <c r="L162" i="13" s="1"/>
  <c r="K161" i="13"/>
  <c r="K162" i="13" s="1"/>
  <c r="J161" i="13"/>
  <c r="J162" i="13" s="1"/>
  <c r="I161" i="13"/>
  <c r="I162" i="13" s="1"/>
  <c r="H161" i="13"/>
  <c r="H162" i="13" s="1"/>
  <c r="G161" i="13"/>
  <c r="G162" i="13" s="1"/>
  <c r="F161" i="13"/>
  <c r="F162" i="13" s="1"/>
  <c r="E161" i="13"/>
  <c r="E162" i="13" s="1"/>
  <c r="D161" i="13"/>
  <c r="D162" i="13" s="1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P159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P157" i="13"/>
  <c r="O155" i="13"/>
  <c r="O156" i="13" s="1"/>
  <c r="N155" i="13"/>
  <c r="N156" i="13" s="1"/>
  <c r="M155" i="13"/>
  <c r="L155" i="13"/>
  <c r="K155" i="13"/>
  <c r="J155" i="13"/>
  <c r="I155" i="13"/>
  <c r="H155" i="13"/>
  <c r="G155" i="13"/>
  <c r="G156" i="13" s="1"/>
  <c r="F155" i="13"/>
  <c r="F156" i="13" s="1"/>
  <c r="E155" i="13"/>
  <c r="E156" i="13" s="1"/>
  <c r="D155" i="13"/>
  <c r="D156" i="13" s="1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P153" i="13"/>
  <c r="O152" i="13"/>
  <c r="N152" i="13"/>
  <c r="G152" i="13"/>
  <c r="F152" i="13"/>
  <c r="E152" i="13"/>
  <c r="D152" i="13"/>
  <c r="P151" i="13"/>
  <c r="L152" i="13" s="1"/>
  <c r="O149" i="13"/>
  <c r="O150" i="13" s="1"/>
  <c r="N149" i="13"/>
  <c r="N150" i="13" s="1"/>
  <c r="M149" i="13"/>
  <c r="M150" i="13" s="1"/>
  <c r="L149" i="13"/>
  <c r="L150" i="13" s="1"/>
  <c r="K149" i="13"/>
  <c r="J149" i="13"/>
  <c r="I149" i="13"/>
  <c r="I150" i="13" s="1"/>
  <c r="H149" i="13"/>
  <c r="H150" i="13" s="1"/>
  <c r="G149" i="13"/>
  <c r="G150" i="13" s="1"/>
  <c r="F149" i="13"/>
  <c r="F150" i="13" s="1"/>
  <c r="E149" i="13"/>
  <c r="E150" i="13" s="1"/>
  <c r="D149" i="13"/>
  <c r="D150" i="13" s="1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P147" i="13"/>
  <c r="O146" i="13"/>
  <c r="N146" i="13"/>
  <c r="M146" i="13"/>
  <c r="L146" i="13"/>
  <c r="I146" i="13"/>
  <c r="H146" i="13"/>
  <c r="G146" i="13"/>
  <c r="F146" i="13"/>
  <c r="E146" i="13"/>
  <c r="D146" i="13"/>
  <c r="P145" i="13"/>
  <c r="K146" i="13" s="1"/>
  <c r="O143" i="13"/>
  <c r="O144" i="13" s="1"/>
  <c r="N143" i="13"/>
  <c r="M143" i="13"/>
  <c r="L143" i="13"/>
  <c r="K143" i="13"/>
  <c r="J143" i="13"/>
  <c r="I143" i="13"/>
  <c r="H143" i="13"/>
  <c r="G143" i="13"/>
  <c r="F143" i="13"/>
  <c r="F144" i="13" s="1"/>
  <c r="E143" i="13"/>
  <c r="E144" i="13" s="1"/>
  <c r="D143" i="13"/>
  <c r="D144" i="13" s="1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P141" i="13"/>
  <c r="O140" i="13"/>
  <c r="F140" i="13"/>
  <c r="E140" i="13"/>
  <c r="D140" i="13"/>
  <c r="P139" i="13"/>
  <c r="I140" i="13" s="1"/>
  <c r="O137" i="13"/>
  <c r="O138" i="13" s="1"/>
  <c r="N137" i="13"/>
  <c r="N138" i="13" s="1"/>
  <c r="M137" i="13"/>
  <c r="M138" i="13" s="1"/>
  <c r="L137" i="13"/>
  <c r="L138" i="13" s="1"/>
  <c r="K137" i="13"/>
  <c r="K138" i="13" s="1"/>
  <c r="J137" i="13"/>
  <c r="J138" i="13" s="1"/>
  <c r="I137" i="13"/>
  <c r="I138" i="13" s="1"/>
  <c r="H137" i="13"/>
  <c r="H138" i="13" s="1"/>
  <c r="G137" i="13"/>
  <c r="G138" i="13" s="1"/>
  <c r="F137" i="13"/>
  <c r="F138" i="13" s="1"/>
  <c r="E137" i="13"/>
  <c r="E138" i="13" s="1"/>
  <c r="D137" i="13"/>
  <c r="D138" i="13" s="1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P135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P133" i="13"/>
  <c r="O131" i="13"/>
  <c r="N131" i="13"/>
  <c r="M131" i="13"/>
  <c r="L131" i="13"/>
  <c r="K131" i="13"/>
  <c r="J131" i="13"/>
  <c r="I131" i="13"/>
  <c r="H131" i="13"/>
  <c r="G131" i="13"/>
  <c r="F131" i="13"/>
  <c r="E131" i="13"/>
  <c r="E132" i="13" s="1"/>
  <c r="D131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P129" i="13"/>
  <c r="E128" i="13"/>
  <c r="P127" i="13"/>
  <c r="N128" i="13" s="1"/>
  <c r="O125" i="13"/>
  <c r="N125" i="13"/>
  <c r="M125" i="13"/>
  <c r="L125" i="13"/>
  <c r="K125" i="13"/>
  <c r="J125" i="13"/>
  <c r="I125" i="13"/>
  <c r="H125" i="13"/>
  <c r="G125" i="13"/>
  <c r="F125" i="13"/>
  <c r="E125" i="13"/>
  <c r="E126" i="13" s="1"/>
  <c r="D125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P123" i="13"/>
  <c r="N122" i="13"/>
  <c r="L122" i="13"/>
  <c r="J122" i="13"/>
  <c r="F122" i="13"/>
  <c r="E122" i="13"/>
  <c r="D122" i="13"/>
  <c r="P121" i="13"/>
  <c r="I122" i="13" s="1"/>
  <c r="O119" i="13"/>
  <c r="O120" i="13" s="1"/>
  <c r="N119" i="13"/>
  <c r="N120" i="13" s="1"/>
  <c r="M119" i="13"/>
  <c r="M120" i="13" s="1"/>
  <c r="L119" i="13"/>
  <c r="K119" i="13"/>
  <c r="J119" i="13"/>
  <c r="I119" i="13"/>
  <c r="I120" i="13" s="1"/>
  <c r="H119" i="13"/>
  <c r="H120" i="13" s="1"/>
  <c r="G119" i="13"/>
  <c r="G120" i="13" s="1"/>
  <c r="F119" i="13"/>
  <c r="F120" i="13" s="1"/>
  <c r="E119" i="13"/>
  <c r="E120" i="13" s="1"/>
  <c r="D119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P117" i="13"/>
  <c r="O116" i="13"/>
  <c r="N116" i="13"/>
  <c r="M116" i="13"/>
  <c r="I116" i="13"/>
  <c r="H116" i="13"/>
  <c r="G116" i="13"/>
  <c r="F116" i="13"/>
  <c r="E116" i="13"/>
  <c r="D116" i="13"/>
  <c r="P115" i="13"/>
  <c r="J116" i="13" s="1"/>
  <c r="O113" i="13"/>
  <c r="O114" i="13" s="1"/>
  <c r="N113" i="13"/>
  <c r="N114" i="13" s="1"/>
  <c r="M113" i="13"/>
  <c r="L113" i="13"/>
  <c r="K113" i="13"/>
  <c r="J113" i="13"/>
  <c r="I113" i="13"/>
  <c r="I114" i="13" s="1"/>
  <c r="H113" i="13"/>
  <c r="H114" i="13" s="1"/>
  <c r="G113" i="13"/>
  <c r="G114" i="13" s="1"/>
  <c r="F113" i="13"/>
  <c r="F114" i="13" s="1"/>
  <c r="E113" i="13"/>
  <c r="E114" i="13" s="1"/>
  <c r="D113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P111" i="13"/>
  <c r="O110" i="13"/>
  <c r="N110" i="13"/>
  <c r="I110" i="13"/>
  <c r="H110" i="13"/>
  <c r="G110" i="13"/>
  <c r="F110" i="13"/>
  <c r="E110" i="13"/>
  <c r="D110" i="13"/>
  <c r="P109" i="13"/>
  <c r="L110" i="13" s="1"/>
  <c r="O107" i="13"/>
  <c r="O108" i="13" s="1"/>
  <c r="N107" i="13"/>
  <c r="M107" i="13"/>
  <c r="L107" i="13"/>
  <c r="K107" i="13"/>
  <c r="J107" i="13"/>
  <c r="I107" i="13"/>
  <c r="H107" i="13"/>
  <c r="G107" i="13"/>
  <c r="G108" i="13" s="1"/>
  <c r="F107" i="13"/>
  <c r="F108" i="13" s="1"/>
  <c r="E107" i="13"/>
  <c r="E108" i="13" s="1"/>
  <c r="D107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P105" i="13"/>
  <c r="O104" i="13"/>
  <c r="G104" i="13"/>
  <c r="F104" i="13"/>
  <c r="E104" i="13"/>
  <c r="D104" i="13"/>
  <c r="P103" i="13"/>
  <c r="J104" i="13" s="1"/>
  <c r="O101" i="13"/>
  <c r="O102" i="13" s="1"/>
  <c r="N101" i="13"/>
  <c r="M101" i="13"/>
  <c r="L101" i="13"/>
  <c r="K101" i="13"/>
  <c r="K102" i="13" s="1"/>
  <c r="J101" i="13"/>
  <c r="J102" i="13" s="1"/>
  <c r="I101" i="13"/>
  <c r="I102" i="13" s="1"/>
  <c r="H101" i="13"/>
  <c r="H102" i="13" s="1"/>
  <c r="G101" i="13"/>
  <c r="G102" i="13" s="1"/>
  <c r="F101" i="13"/>
  <c r="F102" i="13" s="1"/>
  <c r="E101" i="13"/>
  <c r="E102" i="13" s="1"/>
  <c r="D101" i="13"/>
  <c r="O100" i="13"/>
  <c r="N100" i="13"/>
  <c r="K100" i="13"/>
  <c r="J100" i="13"/>
  <c r="I100" i="13"/>
  <c r="H100" i="13"/>
  <c r="G100" i="13"/>
  <c r="F100" i="13"/>
  <c r="E100" i="13"/>
  <c r="D100" i="13"/>
  <c r="P99" i="13"/>
  <c r="M100" i="13" s="1"/>
  <c r="O98" i="13"/>
  <c r="L98" i="13"/>
  <c r="K98" i="13"/>
  <c r="J98" i="13"/>
  <c r="I98" i="13"/>
  <c r="H98" i="13"/>
  <c r="G98" i="13"/>
  <c r="F98" i="13"/>
  <c r="E98" i="13"/>
  <c r="D98" i="13"/>
  <c r="P97" i="13"/>
  <c r="N98" i="13" s="1"/>
  <c r="O95" i="13"/>
  <c r="O96" i="13" s="1"/>
  <c r="N95" i="13"/>
  <c r="N96" i="13" s="1"/>
  <c r="M95" i="13"/>
  <c r="L95" i="13"/>
  <c r="L96" i="13" s="1"/>
  <c r="K95" i="13"/>
  <c r="K96" i="13" s="1"/>
  <c r="J95" i="13"/>
  <c r="J96" i="13" s="1"/>
  <c r="I95" i="13"/>
  <c r="I96" i="13" s="1"/>
  <c r="H95" i="13"/>
  <c r="H96" i="13" s="1"/>
  <c r="G95" i="13"/>
  <c r="G96" i="13" s="1"/>
  <c r="F95" i="13"/>
  <c r="F96" i="13" s="1"/>
  <c r="E95" i="13"/>
  <c r="E96" i="13" s="1"/>
  <c r="D95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P93" i="13"/>
  <c r="O92" i="13"/>
  <c r="N92" i="13"/>
  <c r="L92" i="13"/>
  <c r="K92" i="13"/>
  <c r="J92" i="13"/>
  <c r="I92" i="13"/>
  <c r="H92" i="13"/>
  <c r="G92" i="13"/>
  <c r="F92" i="13"/>
  <c r="E92" i="13"/>
  <c r="D92" i="13"/>
  <c r="P91" i="13"/>
  <c r="O89" i="13"/>
  <c r="N89" i="13"/>
  <c r="M89" i="13"/>
  <c r="L89" i="13"/>
  <c r="K89" i="13"/>
  <c r="J89" i="13"/>
  <c r="I89" i="13"/>
  <c r="I90" i="13" s="1"/>
  <c r="H89" i="13"/>
  <c r="H90" i="13" s="1"/>
  <c r="G89" i="13"/>
  <c r="F89" i="13"/>
  <c r="E89" i="13"/>
  <c r="E90" i="13" s="1"/>
  <c r="D89" i="13"/>
  <c r="M88" i="13"/>
  <c r="L88" i="13"/>
  <c r="K88" i="13"/>
  <c r="J88" i="13"/>
  <c r="I88" i="13"/>
  <c r="H88" i="13"/>
  <c r="G88" i="13"/>
  <c r="F88" i="13"/>
  <c r="E88" i="13"/>
  <c r="D88" i="13"/>
  <c r="P87" i="13"/>
  <c r="O88" i="13" s="1"/>
  <c r="O86" i="13"/>
  <c r="I86" i="13"/>
  <c r="H86" i="13"/>
  <c r="E86" i="13"/>
  <c r="D86" i="13"/>
  <c r="P85" i="13"/>
  <c r="L86" i="13" s="1"/>
  <c r="O83" i="13"/>
  <c r="O84" i="13" s="1"/>
  <c r="N83" i="13"/>
  <c r="M83" i="13"/>
  <c r="L83" i="13"/>
  <c r="K83" i="13"/>
  <c r="J83" i="13"/>
  <c r="I83" i="13"/>
  <c r="H83" i="13"/>
  <c r="G83" i="13"/>
  <c r="G84" i="13" s="1"/>
  <c r="F83" i="13"/>
  <c r="F84" i="13" s="1"/>
  <c r="E83" i="13"/>
  <c r="E84" i="13" s="1"/>
  <c r="D83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P81" i="13"/>
  <c r="O80" i="13"/>
  <c r="G80" i="13"/>
  <c r="F80" i="13"/>
  <c r="E80" i="13"/>
  <c r="D80" i="13"/>
  <c r="P79" i="13"/>
  <c r="K80" i="13" s="1"/>
  <c r="O77" i="13"/>
  <c r="N77" i="13"/>
  <c r="N78" i="13" s="1"/>
  <c r="M77" i="13"/>
  <c r="L77" i="13"/>
  <c r="L78" i="13" s="1"/>
  <c r="K77" i="13"/>
  <c r="K78" i="13" s="1"/>
  <c r="J77" i="13"/>
  <c r="J78" i="13" s="1"/>
  <c r="I77" i="13"/>
  <c r="I78" i="13" s="1"/>
  <c r="H77" i="13"/>
  <c r="H78" i="13" s="1"/>
  <c r="G77" i="13"/>
  <c r="G78" i="13" s="1"/>
  <c r="F77" i="13"/>
  <c r="F78" i="13" s="1"/>
  <c r="E77" i="13"/>
  <c r="E78" i="13" s="1"/>
  <c r="D77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P75" i="13"/>
  <c r="O74" i="13"/>
  <c r="N74" i="13"/>
  <c r="L74" i="13"/>
  <c r="K74" i="13"/>
  <c r="J74" i="13"/>
  <c r="I74" i="13"/>
  <c r="H74" i="13"/>
  <c r="G74" i="13"/>
  <c r="F74" i="13"/>
  <c r="E74" i="13"/>
  <c r="D74" i="13"/>
  <c r="P73" i="13"/>
  <c r="M74" i="13" s="1"/>
  <c r="O71" i="13"/>
  <c r="O72" i="13" s="1"/>
  <c r="N71" i="13"/>
  <c r="M71" i="13"/>
  <c r="L71" i="13"/>
  <c r="K71" i="13"/>
  <c r="J71" i="13"/>
  <c r="I71" i="13"/>
  <c r="H71" i="13"/>
  <c r="G71" i="13"/>
  <c r="G72" i="13" s="1"/>
  <c r="F71" i="13"/>
  <c r="F72" i="13" s="1"/>
  <c r="E71" i="13"/>
  <c r="E72" i="13" s="1"/>
  <c r="D71" i="13"/>
  <c r="O70" i="13"/>
  <c r="N70" i="13"/>
  <c r="I70" i="13"/>
  <c r="H70" i="13"/>
  <c r="G70" i="13"/>
  <c r="F70" i="13"/>
  <c r="E70" i="13"/>
  <c r="D70" i="13"/>
  <c r="P69" i="13"/>
  <c r="L70" i="13" s="1"/>
  <c r="O68" i="13"/>
  <c r="G68" i="13"/>
  <c r="F68" i="13"/>
  <c r="E68" i="13"/>
  <c r="D68" i="13"/>
  <c r="P67" i="13"/>
  <c r="N68" i="13" s="1"/>
  <c r="O65" i="13"/>
  <c r="O66" i="13" s="1"/>
  <c r="N65" i="13"/>
  <c r="M65" i="13"/>
  <c r="L65" i="13"/>
  <c r="K65" i="13"/>
  <c r="J65" i="13"/>
  <c r="I65" i="13"/>
  <c r="I66" i="13" s="1"/>
  <c r="H65" i="13"/>
  <c r="H66" i="13" s="1"/>
  <c r="G65" i="13"/>
  <c r="G66" i="13" s="1"/>
  <c r="F65" i="13"/>
  <c r="F66" i="13" s="1"/>
  <c r="E65" i="13"/>
  <c r="E66" i="13" s="1"/>
  <c r="D65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P63" i="13"/>
  <c r="O62" i="13"/>
  <c r="I62" i="13"/>
  <c r="H62" i="13"/>
  <c r="G62" i="13"/>
  <c r="F62" i="13"/>
  <c r="E62" i="13"/>
  <c r="D62" i="13"/>
  <c r="P61" i="13"/>
  <c r="K62" i="13" s="1"/>
  <c r="O59" i="13"/>
  <c r="O60" i="13" s="1"/>
  <c r="N59" i="13"/>
  <c r="M59" i="13"/>
  <c r="L59" i="13"/>
  <c r="K59" i="13"/>
  <c r="J59" i="13"/>
  <c r="I59" i="13"/>
  <c r="I60" i="13" s="1"/>
  <c r="H59" i="13"/>
  <c r="H60" i="13" s="1"/>
  <c r="G59" i="13"/>
  <c r="G60" i="13" s="1"/>
  <c r="F59" i="13"/>
  <c r="F60" i="13" s="1"/>
  <c r="E59" i="13"/>
  <c r="E60" i="13" s="1"/>
  <c r="D59" i="13"/>
  <c r="O58" i="13"/>
  <c r="N58" i="13"/>
  <c r="L58" i="13"/>
  <c r="K58" i="13"/>
  <c r="J58" i="13"/>
  <c r="I58" i="13"/>
  <c r="H58" i="13"/>
  <c r="G58" i="13"/>
  <c r="F58" i="13"/>
  <c r="E58" i="13"/>
  <c r="D58" i="13"/>
  <c r="P57" i="13"/>
  <c r="M58" i="13" s="1"/>
  <c r="O56" i="13"/>
  <c r="I56" i="13"/>
  <c r="H56" i="13"/>
  <c r="G56" i="13"/>
  <c r="F56" i="13"/>
  <c r="E56" i="13"/>
  <c r="D56" i="13"/>
  <c r="P55" i="13"/>
  <c r="L56" i="13" s="1"/>
  <c r="O53" i="13"/>
  <c r="N53" i="13"/>
  <c r="M53" i="13"/>
  <c r="L53" i="13"/>
  <c r="K53" i="13"/>
  <c r="J53" i="13"/>
  <c r="I53" i="13"/>
  <c r="H53" i="13"/>
  <c r="G53" i="13"/>
  <c r="F53" i="13"/>
  <c r="E53" i="13"/>
  <c r="D53" i="13"/>
  <c r="O52" i="13"/>
  <c r="L52" i="13"/>
  <c r="K52" i="13"/>
  <c r="J52" i="13"/>
  <c r="I52" i="13"/>
  <c r="H52" i="13"/>
  <c r="G52" i="13"/>
  <c r="F52" i="13"/>
  <c r="E52" i="13"/>
  <c r="D52" i="13"/>
  <c r="P51" i="13"/>
  <c r="N52" i="13" s="1"/>
  <c r="P49" i="13"/>
  <c r="O50" i="13" s="1"/>
  <c r="O39" i="13"/>
  <c r="N39" i="13"/>
  <c r="M39" i="13"/>
  <c r="L39" i="13"/>
  <c r="K39" i="13"/>
  <c r="J39" i="13"/>
  <c r="I39" i="13"/>
  <c r="I40" i="13" s="1"/>
  <c r="H39" i="13"/>
  <c r="G39" i="13"/>
  <c r="G40" i="13" s="1"/>
  <c r="F39" i="13"/>
  <c r="F40" i="13" s="1"/>
  <c r="E39" i="13"/>
  <c r="D39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O35" i="13"/>
  <c r="O36" i="13" s="1"/>
  <c r="N35" i="13"/>
  <c r="N36" i="13" s="1"/>
  <c r="M35" i="13"/>
  <c r="L35" i="13"/>
  <c r="L36" i="13" s="1"/>
  <c r="K35" i="13"/>
  <c r="K36" i="13" s="1"/>
  <c r="J35" i="13"/>
  <c r="J36" i="13" s="1"/>
  <c r="I35" i="13"/>
  <c r="I36" i="13" s="1"/>
  <c r="H35" i="13"/>
  <c r="H36" i="13" s="1"/>
  <c r="G35" i="13"/>
  <c r="G36" i="13" s="1"/>
  <c r="F35" i="13"/>
  <c r="F36" i="13" s="1"/>
  <c r="E35" i="13"/>
  <c r="E36" i="13" s="1"/>
  <c r="D35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P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P31" i="13"/>
  <c r="O29" i="13"/>
  <c r="O30" i="13" s="1"/>
  <c r="N29" i="13"/>
  <c r="N30" i="13" s="1"/>
  <c r="M29" i="13"/>
  <c r="M30" i="13" s="1"/>
  <c r="L29" i="13"/>
  <c r="L30" i="13" s="1"/>
  <c r="K29" i="13"/>
  <c r="K30" i="13" s="1"/>
  <c r="J29" i="13"/>
  <c r="J30" i="13" s="1"/>
  <c r="I29" i="13"/>
  <c r="I30" i="13" s="1"/>
  <c r="H29" i="13"/>
  <c r="H30" i="13" s="1"/>
  <c r="G29" i="13"/>
  <c r="G30" i="13" s="1"/>
  <c r="F29" i="13"/>
  <c r="F30" i="13" s="1"/>
  <c r="E29" i="13"/>
  <c r="E30" i="13" s="1"/>
  <c r="D29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P27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P25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P21" i="13"/>
  <c r="O20" i="13"/>
  <c r="N20" i="13"/>
  <c r="I20" i="13"/>
  <c r="G20" i="13"/>
  <c r="F20" i="13"/>
  <c r="P19" i="13"/>
  <c r="M20" i="13" s="1"/>
  <c r="O17" i="13"/>
  <c r="O18" i="13" s="1"/>
  <c r="N17" i="13"/>
  <c r="M17" i="13"/>
  <c r="M18" i="13" s="1"/>
  <c r="L17" i="13"/>
  <c r="L18" i="13" s="1"/>
  <c r="K17" i="13"/>
  <c r="J17" i="13"/>
  <c r="I17" i="13"/>
  <c r="I18" i="13" s="1"/>
  <c r="H17" i="13"/>
  <c r="G17" i="13"/>
  <c r="G18" i="13" s="1"/>
  <c r="F17" i="13"/>
  <c r="F18" i="13" s="1"/>
  <c r="E17" i="13"/>
  <c r="D17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P15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P13" i="13"/>
  <c r="O9" i="13"/>
  <c r="O10" i="13" s="1"/>
  <c r="N9" i="13"/>
  <c r="N10" i="13" s="1"/>
  <c r="M9" i="13"/>
  <c r="M10" i="13" s="1"/>
  <c r="L9" i="13"/>
  <c r="L10" i="13" s="1"/>
  <c r="K9" i="13"/>
  <c r="K10" i="13" s="1"/>
  <c r="J9" i="13"/>
  <c r="J10" i="13" s="1"/>
  <c r="I9" i="13"/>
  <c r="I10" i="13" s="1"/>
  <c r="H9" i="13"/>
  <c r="H10" i="13" s="1"/>
  <c r="G9" i="13"/>
  <c r="G10" i="13" s="1"/>
  <c r="F9" i="13"/>
  <c r="F10" i="13" s="1"/>
  <c r="E9" i="13"/>
  <c r="E10" i="13" s="1"/>
  <c r="D9" i="13"/>
  <c r="O7" i="13"/>
  <c r="N7" i="13"/>
  <c r="M7" i="13"/>
  <c r="L7" i="13"/>
  <c r="K7" i="13"/>
  <c r="J7" i="13"/>
  <c r="I7" i="13"/>
  <c r="H7" i="13"/>
  <c r="G7" i="13"/>
  <c r="F7" i="13"/>
  <c r="E7" i="13"/>
  <c r="D7" i="13"/>
  <c r="O377" i="12"/>
  <c r="N377" i="12"/>
  <c r="M377" i="12"/>
  <c r="L377" i="12"/>
  <c r="K377" i="12"/>
  <c r="J377" i="12"/>
  <c r="I377" i="12"/>
  <c r="I378" i="12" s="1"/>
  <c r="H377" i="12"/>
  <c r="H378" i="12" s="1"/>
  <c r="G377" i="12"/>
  <c r="G378" i="12" s="1"/>
  <c r="F377" i="12"/>
  <c r="F378" i="12" s="1"/>
  <c r="E377" i="12"/>
  <c r="E378" i="12" s="1"/>
  <c r="D377" i="12"/>
  <c r="D378" i="12" s="1"/>
  <c r="O376" i="12"/>
  <c r="N376" i="12"/>
  <c r="I376" i="12"/>
  <c r="H376" i="12"/>
  <c r="G376" i="12"/>
  <c r="F376" i="12"/>
  <c r="E376" i="12"/>
  <c r="D376" i="12"/>
  <c r="P375" i="12"/>
  <c r="J376" i="12" s="1"/>
  <c r="I374" i="12"/>
  <c r="H374" i="12"/>
  <c r="G374" i="12"/>
  <c r="F374" i="12"/>
  <c r="E374" i="12"/>
  <c r="D374" i="12"/>
  <c r="P373" i="12"/>
  <c r="K374" i="12" s="1"/>
  <c r="P363" i="12"/>
  <c r="P361" i="12"/>
  <c r="P357" i="12"/>
  <c r="P355" i="12"/>
  <c r="P351" i="12"/>
  <c r="P349" i="12"/>
  <c r="P345" i="12"/>
  <c r="P343" i="12"/>
  <c r="P339" i="12"/>
  <c r="P337" i="12"/>
  <c r="P333" i="12"/>
  <c r="P331" i="12"/>
  <c r="P327" i="12"/>
  <c r="P325" i="12"/>
  <c r="P321" i="12"/>
  <c r="P319" i="12"/>
  <c r="J305" i="12"/>
  <c r="P315" i="12"/>
  <c r="P313" i="12"/>
  <c r="P309" i="12"/>
  <c r="P307" i="12"/>
  <c r="E305" i="12"/>
  <c r="D305" i="12"/>
  <c r="O303" i="12"/>
  <c r="N303" i="12"/>
  <c r="M303" i="12"/>
  <c r="L303" i="12"/>
  <c r="K303" i="12"/>
  <c r="J303" i="12"/>
  <c r="I303" i="12"/>
  <c r="H303" i="12"/>
  <c r="G303" i="12"/>
  <c r="F303" i="12"/>
  <c r="E303" i="12"/>
  <c r="D303" i="12"/>
  <c r="O301" i="12"/>
  <c r="N301" i="12"/>
  <c r="M301" i="12"/>
  <c r="L301" i="12"/>
  <c r="K301" i="12"/>
  <c r="J301" i="12"/>
  <c r="I301" i="12"/>
  <c r="H301" i="12"/>
  <c r="G301" i="12"/>
  <c r="F301" i="12"/>
  <c r="E301" i="12"/>
  <c r="D301" i="12"/>
  <c r="O299" i="12"/>
  <c r="N299" i="12"/>
  <c r="M299" i="12"/>
  <c r="L299" i="12"/>
  <c r="K299" i="12"/>
  <c r="J299" i="12"/>
  <c r="I299" i="12"/>
  <c r="H299" i="12"/>
  <c r="G299" i="12"/>
  <c r="F299" i="12"/>
  <c r="E299" i="12"/>
  <c r="D299" i="12"/>
  <c r="P297" i="12"/>
  <c r="N298" i="12" s="1"/>
  <c r="L296" i="12"/>
  <c r="O293" i="12"/>
  <c r="O294" i="12" s="1"/>
  <c r="N293" i="12"/>
  <c r="N294" i="12" s="1"/>
  <c r="M293" i="12"/>
  <c r="M294" i="12" s="1"/>
  <c r="L293" i="12"/>
  <c r="L294" i="12" s="1"/>
  <c r="K293" i="12"/>
  <c r="K294" i="12" s="1"/>
  <c r="J293" i="12"/>
  <c r="J294" i="12" s="1"/>
  <c r="I293" i="12"/>
  <c r="I294" i="12" s="1"/>
  <c r="H293" i="12"/>
  <c r="H294" i="12" s="1"/>
  <c r="G293" i="12"/>
  <c r="G294" i="12" s="1"/>
  <c r="F293" i="12"/>
  <c r="F294" i="12" s="1"/>
  <c r="E293" i="12"/>
  <c r="E294" i="12" s="1"/>
  <c r="D293" i="12"/>
  <c r="O292" i="12"/>
  <c r="N292" i="12"/>
  <c r="M292" i="12"/>
  <c r="L292" i="12"/>
  <c r="K292" i="12"/>
  <c r="J292" i="12"/>
  <c r="I292" i="12"/>
  <c r="H292" i="12"/>
  <c r="G292" i="12"/>
  <c r="F292" i="12"/>
  <c r="E292" i="12"/>
  <c r="D292" i="12"/>
  <c r="P291" i="12"/>
  <c r="O290" i="12"/>
  <c r="N290" i="12"/>
  <c r="M290" i="12"/>
  <c r="L290" i="12"/>
  <c r="K290" i="12"/>
  <c r="J290" i="12"/>
  <c r="I290" i="12"/>
  <c r="H290" i="12"/>
  <c r="G290" i="12"/>
  <c r="F290" i="12"/>
  <c r="E290" i="12"/>
  <c r="D290" i="12"/>
  <c r="P289" i="12"/>
  <c r="O287" i="12"/>
  <c r="O288" i="12" s="1"/>
  <c r="N287" i="12"/>
  <c r="N288" i="12" s="1"/>
  <c r="M287" i="12"/>
  <c r="M288" i="12" s="1"/>
  <c r="L287" i="12"/>
  <c r="L288" i="12" s="1"/>
  <c r="K287" i="12"/>
  <c r="K288" i="12" s="1"/>
  <c r="J287" i="12"/>
  <c r="J288" i="12" s="1"/>
  <c r="I287" i="12"/>
  <c r="I288" i="12" s="1"/>
  <c r="H287" i="12"/>
  <c r="H288" i="12" s="1"/>
  <c r="G287" i="12"/>
  <c r="G288" i="12" s="1"/>
  <c r="F287" i="12"/>
  <c r="F288" i="12" s="1"/>
  <c r="E287" i="12"/>
  <c r="E288" i="12" s="1"/>
  <c r="D287" i="12"/>
  <c r="D288" i="12" s="1"/>
  <c r="O286" i="12"/>
  <c r="N286" i="12"/>
  <c r="M286" i="12"/>
  <c r="L286" i="12"/>
  <c r="K286" i="12"/>
  <c r="J286" i="12"/>
  <c r="I286" i="12"/>
  <c r="H286" i="12"/>
  <c r="G286" i="12"/>
  <c r="F286" i="12"/>
  <c r="E286" i="12"/>
  <c r="D286" i="12"/>
  <c r="P285" i="12"/>
  <c r="O284" i="12"/>
  <c r="N284" i="12"/>
  <c r="M284" i="12"/>
  <c r="L284" i="12"/>
  <c r="K284" i="12"/>
  <c r="J284" i="12"/>
  <c r="I284" i="12"/>
  <c r="H284" i="12"/>
  <c r="G284" i="12"/>
  <c r="F284" i="12"/>
  <c r="E284" i="12"/>
  <c r="D284" i="12"/>
  <c r="P283" i="12"/>
  <c r="O281" i="12"/>
  <c r="O282" i="12" s="1"/>
  <c r="N281" i="12"/>
  <c r="N282" i="12" s="1"/>
  <c r="M281" i="12"/>
  <c r="M282" i="12" s="1"/>
  <c r="L281" i="12"/>
  <c r="L282" i="12" s="1"/>
  <c r="K281" i="12"/>
  <c r="K282" i="12" s="1"/>
  <c r="J281" i="12"/>
  <c r="J282" i="12" s="1"/>
  <c r="I281" i="12"/>
  <c r="I282" i="12" s="1"/>
  <c r="H281" i="12"/>
  <c r="H282" i="12" s="1"/>
  <c r="G281" i="12"/>
  <c r="G282" i="12" s="1"/>
  <c r="F281" i="12"/>
  <c r="F282" i="12" s="1"/>
  <c r="E281" i="12"/>
  <c r="E282" i="12" s="1"/>
  <c r="D281" i="12"/>
  <c r="O280" i="12"/>
  <c r="N280" i="12"/>
  <c r="M280" i="12"/>
  <c r="L280" i="12"/>
  <c r="K280" i="12"/>
  <c r="J280" i="12"/>
  <c r="I280" i="12"/>
  <c r="H280" i="12"/>
  <c r="G280" i="12"/>
  <c r="F280" i="12"/>
  <c r="E280" i="12"/>
  <c r="D280" i="12"/>
  <c r="P279" i="12"/>
  <c r="O278" i="12"/>
  <c r="N278" i="12"/>
  <c r="M278" i="12"/>
  <c r="L278" i="12"/>
  <c r="K278" i="12"/>
  <c r="J278" i="12"/>
  <c r="I278" i="12"/>
  <c r="H278" i="12"/>
  <c r="G278" i="12"/>
  <c r="F278" i="12"/>
  <c r="E278" i="12"/>
  <c r="D278" i="12"/>
  <c r="P277" i="12"/>
  <c r="O275" i="12"/>
  <c r="O276" i="12" s="1"/>
  <c r="N275" i="12"/>
  <c r="N276" i="12" s="1"/>
  <c r="M275" i="12"/>
  <c r="M276" i="12" s="1"/>
  <c r="L275" i="12"/>
  <c r="L276" i="12" s="1"/>
  <c r="K275" i="12"/>
  <c r="K276" i="12" s="1"/>
  <c r="J275" i="12"/>
  <c r="J276" i="12" s="1"/>
  <c r="I275" i="12"/>
  <c r="I276" i="12" s="1"/>
  <c r="H275" i="12"/>
  <c r="H276" i="12" s="1"/>
  <c r="G275" i="12"/>
  <c r="G276" i="12" s="1"/>
  <c r="F275" i="12"/>
  <c r="F276" i="12" s="1"/>
  <c r="E275" i="12"/>
  <c r="E276" i="12" s="1"/>
  <c r="D275" i="12"/>
  <c r="D276" i="12" s="1"/>
  <c r="O274" i="12"/>
  <c r="N274" i="12"/>
  <c r="M274" i="12"/>
  <c r="L274" i="12"/>
  <c r="K274" i="12"/>
  <c r="J274" i="12"/>
  <c r="I274" i="12"/>
  <c r="H274" i="12"/>
  <c r="G274" i="12"/>
  <c r="F274" i="12"/>
  <c r="E274" i="12"/>
  <c r="D274" i="12"/>
  <c r="P273" i="12"/>
  <c r="O272" i="12"/>
  <c r="N272" i="12"/>
  <c r="M272" i="12"/>
  <c r="L272" i="12"/>
  <c r="K272" i="12"/>
  <c r="J272" i="12"/>
  <c r="I272" i="12"/>
  <c r="H272" i="12"/>
  <c r="G272" i="12"/>
  <c r="F272" i="12"/>
  <c r="E272" i="12"/>
  <c r="D272" i="12"/>
  <c r="P271" i="12"/>
  <c r="O269" i="12"/>
  <c r="O270" i="12" s="1"/>
  <c r="N269" i="12"/>
  <c r="N270" i="12" s="1"/>
  <c r="M269" i="12"/>
  <c r="M270" i="12" s="1"/>
  <c r="L269" i="12"/>
  <c r="L270" i="12" s="1"/>
  <c r="K269" i="12"/>
  <c r="K270" i="12" s="1"/>
  <c r="J269" i="12"/>
  <c r="J270" i="12" s="1"/>
  <c r="I269" i="12"/>
  <c r="I270" i="12" s="1"/>
  <c r="H269" i="12"/>
  <c r="H270" i="12" s="1"/>
  <c r="G269" i="12"/>
  <c r="G270" i="12" s="1"/>
  <c r="F269" i="12"/>
  <c r="F270" i="12" s="1"/>
  <c r="E269" i="12"/>
  <c r="E270" i="12" s="1"/>
  <c r="D269" i="12"/>
  <c r="O268" i="12"/>
  <c r="N268" i="12"/>
  <c r="M268" i="12"/>
  <c r="L268" i="12"/>
  <c r="K268" i="12"/>
  <c r="J268" i="12"/>
  <c r="I268" i="12"/>
  <c r="H268" i="12"/>
  <c r="G268" i="12"/>
  <c r="F268" i="12"/>
  <c r="E268" i="12"/>
  <c r="D268" i="12"/>
  <c r="P267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P265" i="12"/>
  <c r="O263" i="12"/>
  <c r="O264" i="12" s="1"/>
  <c r="N263" i="12"/>
  <c r="N264" i="12" s="1"/>
  <c r="M263" i="12"/>
  <c r="M264" i="12" s="1"/>
  <c r="L263" i="12"/>
  <c r="L264" i="12" s="1"/>
  <c r="K263" i="12"/>
  <c r="K264" i="12" s="1"/>
  <c r="J263" i="12"/>
  <c r="J264" i="12" s="1"/>
  <c r="I263" i="12"/>
  <c r="I264" i="12" s="1"/>
  <c r="H263" i="12"/>
  <c r="H264" i="12" s="1"/>
  <c r="G263" i="12"/>
  <c r="G264" i="12" s="1"/>
  <c r="F263" i="12"/>
  <c r="F264" i="12" s="1"/>
  <c r="E263" i="12"/>
  <c r="E264" i="12" s="1"/>
  <c r="D263" i="12"/>
  <c r="D264" i="12" s="1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P261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P259" i="12"/>
  <c r="O257" i="12"/>
  <c r="O258" i="12" s="1"/>
  <c r="N257" i="12"/>
  <c r="N258" i="12" s="1"/>
  <c r="M257" i="12"/>
  <c r="M258" i="12" s="1"/>
  <c r="L257" i="12"/>
  <c r="L258" i="12" s="1"/>
  <c r="K257" i="12"/>
  <c r="K258" i="12" s="1"/>
  <c r="J257" i="12"/>
  <c r="J258" i="12" s="1"/>
  <c r="I257" i="12"/>
  <c r="I258" i="12" s="1"/>
  <c r="H257" i="12"/>
  <c r="H258" i="12" s="1"/>
  <c r="G257" i="12"/>
  <c r="G258" i="12" s="1"/>
  <c r="F257" i="12"/>
  <c r="F258" i="12" s="1"/>
  <c r="E257" i="12"/>
  <c r="E258" i="12" s="1"/>
  <c r="D257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P255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P253" i="12"/>
  <c r="O251" i="12"/>
  <c r="O252" i="12" s="1"/>
  <c r="N251" i="12"/>
  <c r="N252" i="12" s="1"/>
  <c r="M251" i="12"/>
  <c r="M252" i="12" s="1"/>
  <c r="L251" i="12"/>
  <c r="L252" i="12" s="1"/>
  <c r="K251" i="12"/>
  <c r="K252" i="12" s="1"/>
  <c r="J251" i="12"/>
  <c r="J252" i="12" s="1"/>
  <c r="I251" i="12"/>
  <c r="I252" i="12" s="1"/>
  <c r="H251" i="12"/>
  <c r="H252" i="12" s="1"/>
  <c r="G251" i="12"/>
  <c r="F251" i="12"/>
  <c r="F252" i="12" s="1"/>
  <c r="E251" i="12"/>
  <c r="E252" i="12" s="1"/>
  <c r="D251" i="12"/>
  <c r="D252" i="12" s="1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P249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P247" i="12"/>
  <c r="O245" i="12"/>
  <c r="N245" i="12"/>
  <c r="N246" i="12" s="1"/>
  <c r="M245" i="12"/>
  <c r="M246" i="12" s="1"/>
  <c r="L245" i="12"/>
  <c r="L246" i="12" s="1"/>
  <c r="K245" i="12"/>
  <c r="J245" i="12"/>
  <c r="J246" i="12" s="1"/>
  <c r="I245" i="12"/>
  <c r="H245" i="12"/>
  <c r="H246" i="12" s="1"/>
  <c r="G245" i="12"/>
  <c r="G246" i="12" s="1"/>
  <c r="F245" i="12"/>
  <c r="F246" i="12" s="1"/>
  <c r="E245" i="12"/>
  <c r="D245" i="12"/>
  <c r="O244" i="12"/>
  <c r="N244" i="12"/>
  <c r="M244" i="12"/>
  <c r="L244" i="12"/>
  <c r="K244" i="12"/>
  <c r="J244" i="12"/>
  <c r="I244" i="12"/>
  <c r="H244" i="12"/>
  <c r="G244" i="12"/>
  <c r="F244" i="12"/>
  <c r="E244" i="12"/>
  <c r="D244" i="12"/>
  <c r="P243" i="12"/>
  <c r="O242" i="12"/>
  <c r="N242" i="12"/>
  <c r="M242" i="12"/>
  <c r="L242" i="12"/>
  <c r="K242" i="12"/>
  <c r="J242" i="12"/>
  <c r="I242" i="12"/>
  <c r="H242" i="12"/>
  <c r="G242" i="12"/>
  <c r="F242" i="12"/>
  <c r="E242" i="12"/>
  <c r="D242" i="12"/>
  <c r="P241" i="12"/>
  <c r="O239" i="12"/>
  <c r="O240" i="12" s="1"/>
  <c r="N239" i="12"/>
  <c r="N240" i="12" s="1"/>
  <c r="M239" i="12"/>
  <c r="M240" i="12" s="1"/>
  <c r="L239" i="12"/>
  <c r="L240" i="12" s="1"/>
  <c r="K239" i="12"/>
  <c r="K240" i="12" s="1"/>
  <c r="J239" i="12"/>
  <c r="J240" i="12" s="1"/>
  <c r="I239" i="12"/>
  <c r="I240" i="12" s="1"/>
  <c r="H239" i="12"/>
  <c r="H240" i="12" s="1"/>
  <c r="G239" i="12"/>
  <c r="G240" i="12" s="1"/>
  <c r="F239" i="12"/>
  <c r="F240" i="12" s="1"/>
  <c r="E239" i="12"/>
  <c r="E240" i="12" s="1"/>
  <c r="D239" i="12"/>
  <c r="D240" i="12" s="1"/>
  <c r="O238" i="12"/>
  <c r="N238" i="12"/>
  <c r="M238" i="12"/>
  <c r="L238" i="12"/>
  <c r="K238" i="12"/>
  <c r="J238" i="12"/>
  <c r="I238" i="12"/>
  <c r="H238" i="12"/>
  <c r="G238" i="12"/>
  <c r="F238" i="12"/>
  <c r="E238" i="12"/>
  <c r="D238" i="12"/>
  <c r="P237" i="12"/>
  <c r="O236" i="12"/>
  <c r="N236" i="12"/>
  <c r="M236" i="12"/>
  <c r="L236" i="12"/>
  <c r="K236" i="12"/>
  <c r="J236" i="12"/>
  <c r="I236" i="12"/>
  <c r="H236" i="12"/>
  <c r="G236" i="12"/>
  <c r="F236" i="12"/>
  <c r="E236" i="12"/>
  <c r="D236" i="12"/>
  <c r="P235" i="12"/>
  <c r="O231" i="12"/>
  <c r="O232" i="12" s="1"/>
  <c r="N231" i="12"/>
  <c r="N232" i="12" s="1"/>
  <c r="M231" i="12"/>
  <c r="M232" i="12" s="1"/>
  <c r="L231" i="12"/>
  <c r="L232" i="12" s="1"/>
  <c r="K231" i="12"/>
  <c r="K232" i="12" s="1"/>
  <c r="J231" i="12"/>
  <c r="J232" i="12" s="1"/>
  <c r="I231" i="12"/>
  <c r="I232" i="12" s="1"/>
  <c r="H231" i="12"/>
  <c r="H232" i="12" s="1"/>
  <c r="G231" i="12"/>
  <c r="G232" i="12" s="1"/>
  <c r="F231" i="12"/>
  <c r="F232" i="12" s="1"/>
  <c r="E231" i="12"/>
  <c r="E232" i="12" s="1"/>
  <c r="D231" i="12"/>
  <c r="D232" i="12" s="1"/>
  <c r="O229" i="12"/>
  <c r="O230" i="12" s="1"/>
  <c r="N229" i="12"/>
  <c r="N230" i="12" s="1"/>
  <c r="M229" i="12"/>
  <c r="M230" i="12" s="1"/>
  <c r="L229" i="12"/>
  <c r="L230" i="12" s="1"/>
  <c r="K229" i="12"/>
  <c r="K230" i="12" s="1"/>
  <c r="J229" i="12"/>
  <c r="I229" i="12"/>
  <c r="I230" i="12" s="1"/>
  <c r="H229" i="12"/>
  <c r="H230" i="12" s="1"/>
  <c r="G229" i="12"/>
  <c r="G230" i="12" s="1"/>
  <c r="F229" i="12"/>
  <c r="F230" i="12" s="1"/>
  <c r="E229" i="12"/>
  <c r="E230" i="12" s="1"/>
  <c r="D229" i="12"/>
  <c r="D230" i="12" s="1"/>
  <c r="O227" i="12"/>
  <c r="N227" i="12"/>
  <c r="M227" i="12"/>
  <c r="L227" i="12"/>
  <c r="K227" i="12"/>
  <c r="J227" i="12"/>
  <c r="I227" i="12"/>
  <c r="H227" i="12"/>
  <c r="G227" i="12"/>
  <c r="F227" i="12"/>
  <c r="E227" i="12"/>
  <c r="D227" i="12"/>
  <c r="H226" i="12"/>
  <c r="G226" i="12"/>
  <c r="F226" i="12"/>
  <c r="P225" i="12"/>
  <c r="L226" i="12" s="1"/>
  <c r="P223" i="12"/>
  <c r="O224" i="12" s="1"/>
  <c r="O221" i="12"/>
  <c r="O222" i="12" s="1"/>
  <c r="N221" i="12"/>
  <c r="N222" i="12" s="1"/>
  <c r="M221" i="12"/>
  <c r="L221" i="12"/>
  <c r="L222" i="12" s="1"/>
  <c r="K221" i="12"/>
  <c r="K222" i="12" s="1"/>
  <c r="J221" i="12"/>
  <c r="J222" i="12" s="1"/>
  <c r="I221" i="12"/>
  <c r="H221" i="12"/>
  <c r="H222" i="12" s="1"/>
  <c r="G221" i="12"/>
  <c r="G222" i="12" s="1"/>
  <c r="F221" i="12"/>
  <c r="F222" i="12" s="1"/>
  <c r="E221" i="12"/>
  <c r="E222" i="12" s="1"/>
  <c r="D221" i="12"/>
  <c r="D222" i="12" s="1"/>
  <c r="O220" i="12"/>
  <c r="N220" i="12"/>
  <c r="M220" i="12"/>
  <c r="L220" i="12"/>
  <c r="K220" i="12"/>
  <c r="J220" i="12"/>
  <c r="I220" i="12"/>
  <c r="H220" i="12"/>
  <c r="G220" i="12"/>
  <c r="F220" i="12"/>
  <c r="E220" i="12"/>
  <c r="D220" i="12"/>
  <c r="P219" i="12"/>
  <c r="O218" i="12"/>
  <c r="N218" i="12"/>
  <c r="L218" i="12"/>
  <c r="K218" i="12"/>
  <c r="J218" i="12"/>
  <c r="H218" i="12"/>
  <c r="G218" i="12"/>
  <c r="F218" i="12"/>
  <c r="E218" i="12"/>
  <c r="D218" i="12"/>
  <c r="P217" i="12"/>
  <c r="O215" i="12"/>
  <c r="O216" i="12" s="1"/>
  <c r="N215" i="12"/>
  <c r="M215" i="12"/>
  <c r="L215" i="12"/>
  <c r="K215" i="12"/>
  <c r="K216" i="12" s="1"/>
  <c r="J215" i="12"/>
  <c r="J216" i="12" s="1"/>
  <c r="I215" i="12"/>
  <c r="H215" i="12"/>
  <c r="H216" i="12" s="1"/>
  <c r="G215" i="12"/>
  <c r="G216" i="12" s="1"/>
  <c r="F215" i="12"/>
  <c r="F216" i="12" s="1"/>
  <c r="E215" i="12"/>
  <c r="D215" i="12"/>
  <c r="D216" i="12" s="1"/>
  <c r="O214" i="12"/>
  <c r="N214" i="12"/>
  <c r="M214" i="12"/>
  <c r="L214" i="12"/>
  <c r="K214" i="12"/>
  <c r="J214" i="12"/>
  <c r="I214" i="12"/>
  <c r="H214" i="12"/>
  <c r="G214" i="12"/>
  <c r="F214" i="12"/>
  <c r="E214" i="12"/>
  <c r="D214" i="12"/>
  <c r="P213" i="12"/>
  <c r="O212" i="12"/>
  <c r="K212" i="12"/>
  <c r="J212" i="12"/>
  <c r="I212" i="12"/>
  <c r="H212" i="12"/>
  <c r="G212" i="12"/>
  <c r="F212" i="12"/>
  <c r="D212" i="12"/>
  <c r="P211" i="12"/>
  <c r="M212" i="12" s="1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P207" i="12"/>
  <c r="P205" i="12"/>
  <c r="O206" i="12" s="1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P201" i="12"/>
  <c r="P199" i="12"/>
  <c r="O197" i="12"/>
  <c r="N197" i="12"/>
  <c r="M197" i="12"/>
  <c r="L197" i="12"/>
  <c r="K197" i="12"/>
  <c r="J197" i="12"/>
  <c r="I197" i="12"/>
  <c r="H197" i="12"/>
  <c r="G197" i="12"/>
  <c r="F197" i="12"/>
  <c r="E197" i="12"/>
  <c r="D197" i="12"/>
  <c r="P195" i="12"/>
  <c r="N196" i="12" s="1"/>
  <c r="P193" i="12"/>
  <c r="M194" i="12" s="1"/>
  <c r="O191" i="12"/>
  <c r="O192" i="12" s="1"/>
  <c r="N191" i="12"/>
  <c r="N192" i="12" s="1"/>
  <c r="M191" i="12"/>
  <c r="M192" i="12" s="1"/>
  <c r="L191" i="12"/>
  <c r="L192" i="12" s="1"/>
  <c r="K191" i="12"/>
  <c r="K192" i="12" s="1"/>
  <c r="J191" i="12"/>
  <c r="J192" i="12" s="1"/>
  <c r="I191" i="12"/>
  <c r="I192" i="12" s="1"/>
  <c r="H191" i="12"/>
  <c r="H192" i="12" s="1"/>
  <c r="G191" i="12"/>
  <c r="F191" i="12"/>
  <c r="E191" i="12"/>
  <c r="E192" i="12" s="1"/>
  <c r="D191" i="12"/>
  <c r="D192" i="12" s="1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P189" i="12"/>
  <c r="O188" i="12"/>
  <c r="N188" i="12"/>
  <c r="M188" i="12"/>
  <c r="L188" i="12"/>
  <c r="K188" i="12"/>
  <c r="J188" i="12"/>
  <c r="I188" i="12"/>
  <c r="H188" i="12"/>
  <c r="E188" i="12"/>
  <c r="D188" i="12"/>
  <c r="P187" i="12"/>
  <c r="G188" i="12" s="1"/>
  <c r="O185" i="12"/>
  <c r="O186" i="12" s="1"/>
  <c r="N185" i="12"/>
  <c r="M185" i="12"/>
  <c r="L185" i="12"/>
  <c r="L186" i="12" s="1"/>
  <c r="K185" i="12"/>
  <c r="J185" i="12"/>
  <c r="J186" i="12" s="1"/>
  <c r="I185" i="12"/>
  <c r="H185" i="12"/>
  <c r="G185" i="12"/>
  <c r="G186" i="12" s="1"/>
  <c r="F185" i="12"/>
  <c r="F186" i="12" s="1"/>
  <c r="E185" i="12"/>
  <c r="E186" i="12" s="1"/>
  <c r="D185" i="12"/>
  <c r="D186" i="12" s="1"/>
  <c r="O184" i="12"/>
  <c r="M184" i="12"/>
  <c r="L184" i="12"/>
  <c r="K184" i="12"/>
  <c r="J184" i="12"/>
  <c r="I184" i="12"/>
  <c r="H184" i="12"/>
  <c r="G184" i="12"/>
  <c r="F184" i="12"/>
  <c r="E184" i="12"/>
  <c r="D184" i="12"/>
  <c r="P183" i="12"/>
  <c r="N184" i="12" s="1"/>
  <c r="O182" i="12"/>
  <c r="L182" i="12"/>
  <c r="J182" i="12"/>
  <c r="G182" i="12"/>
  <c r="F182" i="12"/>
  <c r="E182" i="12"/>
  <c r="D182" i="12"/>
  <c r="P181" i="12"/>
  <c r="N182" i="12" s="1"/>
  <c r="O179" i="12"/>
  <c r="N179" i="12"/>
  <c r="M179" i="12"/>
  <c r="L179" i="12"/>
  <c r="K179" i="12"/>
  <c r="J179" i="12"/>
  <c r="I179" i="12"/>
  <c r="H179" i="12"/>
  <c r="G179" i="12"/>
  <c r="F179" i="12"/>
  <c r="E179" i="12"/>
  <c r="D179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P177" i="12"/>
  <c r="P175" i="12"/>
  <c r="J176" i="12" s="1"/>
  <c r="O173" i="12"/>
  <c r="O174" i="12" s="1"/>
  <c r="N173" i="12"/>
  <c r="N174" i="12" s="1"/>
  <c r="M173" i="12"/>
  <c r="M174" i="12" s="1"/>
  <c r="L173" i="12"/>
  <c r="L174" i="12" s="1"/>
  <c r="K173" i="12"/>
  <c r="K174" i="12" s="1"/>
  <c r="J173" i="12"/>
  <c r="J174" i="12" s="1"/>
  <c r="I173" i="12"/>
  <c r="I174" i="12" s="1"/>
  <c r="H173" i="12"/>
  <c r="H174" i="12" s="1"/>
  <c r="G173" i="12"/>
  <c r="G174" i="12" s="1"/>
  <c r="F173" i="12"/>
  <c r="F174" i="12" s="1"/>
  <c r="E173" i="12"/>
  <c r="E174" i="12" s="1"/>
  <c r="D173" i="12"/>
  <c r="D174" i="12" s="1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P171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P169" i="12"/>
  <c r="O167" i="12"/>
  <c r="O168" i="12" s="1"/>
  <c r="N167" i="12"/>
  <c r="N168" i="12" s="1"/>
  <c r="M167" i="12"/>
  <c r="M168" i="12" s="1"/>
  <c r="L167" i="12"/>
  <c r="L168" i="12" s="1"/>
  <c r="K167" i="12"/>
  <c r="K168" i="12" s="1"/>
  <c r="J167" i="12"/>
  <c r="J168" i="12" s="1"/>
  <c r="I167" i="12"/>
  <c r="I168" i="12" s="1"/>
  <c r="H167" i="12"/>
  <c r="H168" i="12" s="1"/>
  <c r="G167" i="12"/>
  <c r="G168" i="12" s="1"/>
  <c r="F167" i="12"/>
  <c r="F168" i="12" s="1"/>
  <c r="E167" i="12"/>
  <c r="E168" i="12" s="1"/>
  <c r="D167" i="12"/>
  <c r="D168" i="12" s="1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P165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P163" i="12"/>
  <c r="O161" i="12"/>
  <c r="O162" i="12" s="1"/>
  <c r="N161" i="12"/>
  <c r="M161" i="12"/>
  <c r="L161" i="12"/>
  <c r="K161" i="12"/>
  <c r="J161" i="12"/>
  <c r="I161" i="12"/>
  <c r="H161" i="12"/>
  <c r="H162" i="12" s="1"/>
  <c r="G161" i="12"/>
  <c r="G162" i="12" s="1"/>
  <c r="F161" i="12"/>
  <c r="F162" i="12" s="1"/>
  <c r="E161" i="12"/>
  <c r="E162" i="12" s="1"/>
  <c r="D161" i="12"/>
  <c r="D162" i="12" s="1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P159" i="12"/>
  <c r="O158" i="12"/>
  <c r="H158" i="12"/>
  <c r="G158" i="12"/>
  <c r="F158" i="12"/>
  <c r="E158" i="12"/>
  <c r="D158" i="12"/>
  <c r="P157" i="12"/>
  <c r="N158" i="12" s="1"/>
  <c r="O155" i="12"/>
  <c r="O156" i="12" s="1"/>
  <c r="N155" i="12"/>
  <c r="M155" i="12"/>
  <c r="L155" i="12"/>
  <c r="K155" i="12"/>
  <c r="J155" i="12"/>
  <c r="I155" i="12"/>
  <c r="H155" i="12"/>
  <c r="G155" i="12"/>
  <c r="G156" i="12" s="1"/>
  <c r="F155" i="12"/>
  <c r="F156" i="12" s="1"/>
  <c r="E155" i="12"/>
  <c r="E156" i="12" s="1"/>
  <c r="D155" i="12"/>
  <c r="D156" i="12" s="1"/>
  <c r="O154" i="12"/>
  <c r="H154" i="12"/>
  <c r="G154" i="12"/>
  <c r="F154" i="12"/>
  <c r="E154" i="12"/>
  <c r="D154" i="12"/>
  <c r="P153" i="12"/>
  <c r="K154" i="12" s="1"/>
  <c r="O152" i="12"/>
  <c r="G152" i="12"/>
  <c r="F152" i="12"/>
  <c r="E152" i="12"/>
  <c r="D152" i="12"/>
  <c r="P151" i="12"/>
  <c r="L152" i="12" s="1"/>
  <c r="O149" i="12"/>
  <c r="O150" i="12" s="1"/>
  <c r="N149" i="12"/>
  <c r="M149" i="12"/>
  <c r="L149" i="12"/>
  <c r="K149" i="12"/>
  <c r="J149" i="12"/>
  <c r="I149" i="12"/>
  <c r="H149" i="12"/>
  <c r="G149" i="12"/>
  <c r="F149" i="12"/>
  <c r="F150" i="12" s="1"/>
  <c r="E149" i="12"/>
  <c r="E150" i="12" s="1"/>
  <c r="D149" i="12"/>
  <c r="D150" i="12" s="1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P147" i="12"/>
  <c r="O146" i="12"/>
  <c r="G146" i="12"/>
  <c r="F146" i="12"/>
  <c r="E146" i="12"/>
  <c r="D146" i="12"/>
  <c r="P145" i="12"/>
  <c r="K146" i="12" s="1"/>
  <c r="O143" i="12"/>
  <c r="N143" i="12"/>
  <c r="M143" i="12"/>
  <c r="L143" i="12"/>
  <c r="K143" i="12"/>
  <c r="J143" i="12"/>
  <c r="I143" i="12"/>
  <c r="H143" i="12"/>
  <c r="G143" i="12"/>
  <c r="F143" i="12"/>
  <c r="F144" i="12" s="1"/>
  <c r="E143" i="12"/>
  <c r="E144" i="12" s="1"/>
  <c r="D143" i="12"/>
  <c r="D144" i="12" s="1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P141" i="12"/>
  <c r="K140" i="12"/>
  <c r="F140" i="12"/>
  <c r="E140" i="12"/>
  <c r="D140" i="12"/>
  <c r="P139" i="12"/>
  <c r="G140" i="12" s="1"/>
  <c r="O137" i="12"/>
  <c r="N137" i="12"/>
  <c r="M137" i="12"/>
  <c r="L137" i="12"/>
  <c r="K137" i="12"/>
  <c r="J137" i="12"/>
  <c r="I137" i="12"/>
  <c r="I138" i="12" s="1"/>
  <c r="H137" i="12"/>
  <c r="G137" i="12"/>
  <c r="F137" i="12"/>
  <c r="E137" i="12"/>
  <c r="D137" i="12"/>
  <c r="I136" i="12"/>
  <c r="G136" i="12"/>
  <c r="P135" i="12"/>
  <c r="L136" i="12" s="1"/>
  <c r="J134" i="12"/>
  <c r="I134" i="12"/>
  <c r="H134" i="12"/>
  <c r="P133" i="12"/>
  <c r="O134" i="12" s="1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D132" i="12" s="1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P129" i="12"/>
  <c r="D128" i="12"/>
  <c r="P127" i="12"/>
  <c r="O128" i="12" s="1"/>
  <c r="O125" i="12"/>
  <c r="O126" i="12" s="1"/>
  <c r="N125" i="12"/>
  <c r="N126" i="12" s="1"/>
  <c r="M125" i="12"/>
  <c r="M126" i="12" s="1"/>
  <c r="L125" i="12"/>
  <c r="L126" i="12" s="1"/>
  <c r="K125" i="12"/>
  <c r="J125" i="12"/>
  <c r="I125" i="12"/>
  <c r="H125" i="12"/>
  <c r="G125" i="12"/>
  <c r="F125" i="12"/>
  <c r="E125" i="12"/>
  <c r="E126" i="12" s="1"/>
  <c r="D125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P123" i="12"/>
  <c r="O122" i="12"/>
  <c r="N122" i="12"/>
  <c r="M122" i="12"/>
  <c r="L122" i="12"/>
  <c r="E122" i="12"/>
  <c r="P121" i="12"/>
  <c r="K122" i="12" s="1"/>
  <c r="O119" i="12"/>
  <c r="O120" i="12" s="1"/>
  <c r="N119" i="12"/>
  <c r="N120" i="12" s="1"/>
  <c r="M119" i="12"/>
  <c r="M120" i="12" s="1"/>
  <c r="L119" i="12"/>
  <c r="K119" i="12"/>
  <c r="K120" i="12" s="1"/>
  <c r="J119" i="12"/>
  <c r="J120" i="12" s="1"/>
  <c r="I119" i="12"/>
  <c r="I120" i="12" s="1"/>
  <c r="H119" i="12"/>
  <c r="H120" i="12" s="1"/>
  <c r="G119" i="12"/>
  <c r="G120" i="12" s="1"/>
  <c r="F119" i="12"/>
  <c r="F120" i="12" s="1"/>
  <c r="E119" i="12"/>
  <c r="E120" i="12" s="1"/>
  <c r="D119" i="12"/>
  <c r="D120" i="12" s="1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P117" i="12"/>
  <c r="O116" i="12"/>
  <c r="N116" i="12"/>
  <c r="M116" i="12"/>
  <c r="K116" i="12"/>
  <c r="J116" i="12"/>
  <c r="I116" i="12"/>
  <c r="H116" i="12"/>
  <c r="G116" i="12"/>
  <c r="F116" i="12"/>
  <c r="E116" i="12"/>
  <c r="D116" i="12"/>
  <c r="P115" i="12"/>
  <c r="L116" i="12" s="1"/>
  <c r="O113" i="12"/>
  <c r="O114" i="12" s="1"/>
  <c r="N113" i="12"/>
  <c r="M113" i="12"/>
  <c r="L113" i="12"/>
  <c r="K113" i="12"/>
  <c r="J113" i="12"/>
  <c r="I113" i="12"/>
  <c r="H113" i="12"/>
  <c r="G113" i="12"/>
  <c r="G114" i="12" s="1"/>
  <c r="F113" i="12"/>
  <c r="F114" i="12" s="1"/>
  <c r="E113" i="12"/>
  <c r="E114" i="12" s="1"/>
  <c r="D113" i="12"/>
  <c r="D114" i="12" s="1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P111" i="12"/>
  <c r="O110" i="12"/>
  <c r="G110" i="12"/>
  <c r="F110" i="12"/>
  <c r="E110" i="12"/>
  <c r="D110" i="12"/>
  <c r="P109" i="12"/>
  <c r="M110" i="12" s="1"/>
  <c r="O107" i="12"/>
  <c r="N107" i="12"/>
  <c r="M107" i="12"/>
  <c r="L107" i="12"/>
  <c r="K107" i="12"/>
  <c r="J107" i="12"/>
  <c r="I107" i="12"/>
  <c r="H107" i="12"/>
  <c r="G107" i="12"/>
  <c r="G108" i="12" s="1"/>
  <c r="F107" i="12"/>
  <c r="E107" i="12"/>
  <c r="D107" i="12"/>
  <c r="O106" i="12"/>
  <c r="N106" i="12"/>
  <c r="I106" i="12"/>
  <c r="H106" i="12"/>
  <c r="G106" i="12"/>
  <c r="F106" i="12"/>
  <c r="E106" i="12"/>
  <c r="D106" i="12"/>
  <c r="P105" i="12"/>
  <c r="J106" i="12" s="1"/>
  <c r="G104" i="12"/>
  <c r="P103" i="12"/>
  <c r="O104" i="12" s="1"/>
  <c r="O101" i="12"/>
  <c r="N101" i="12"/>
  <c r="M101" i="12"/>
  <c r="L101" i="12"/>
  <c r="K101" i="12"/>
  <c r="J101" i="12"/>
  <c r="I101" i="12"/>
  <c r="H101" i="12"/>
  <c r="G101" i="12"/>
  <c r="F101" i="12"/>
  <c r="F102" i="12" s="1"/>
  <c r="E101" i="12"/>
  <c r="E102" i="12" s="1"/>
  <c r="D101" i="12"/>
  <c r="D102" i="12" s="1"/>
  <c r="O100" i="12"/>
  <c r="J100" i="12"/>
  <c r="H100" i="12"/>
  <c r="G100" i="12"/>
  <c r="F100" i="12"/>
  <c r="E100" i="12"/>
  <c r="D100" i="12"/>
  <c r="P99" i="12"/>
  <c r="N100" i="12" s="1"/>
  <c r="F98" i="12"/>
  <c r="E98" i="12"/>
  <c r="D98" i="12"/>
  <c r="P97" i="12"/>
  <c r="O98" i="12" s="1"/>
  <c r="O95" i="12"/>
  <c r="O96" i="12" s="1"/>
  <c r="N95" i="12"/>
  <c r="N96" i="12" s="1"/>
  <c r="M95" i="12"/>
  <c r="L95" i="12"/>
  <c r="K95" i="12"/>
  <c r="J95" i="12"/>
  <c r="I95" i="12"/>
  <c r="I96" i="12" s="1"/>
  <c r="H95" i="12"/>
  <c r="H96" i="12" s="1"/>
  <c r="G95" i="12"/>
  <c r="G96" i="12" s="1"/>
  <c r="F95" i="12"/>
  <c r="F96" i="12" s="1"/>
  <c r="E95" i="12"/>
  <c r="E96" i="12" s="1"/>
  <c r="D95" i="12"/>
  <c r="O94" i="12"/>
  <c r="N94" i="12"/>
  <c r="M94" i="12"/>
  <c r="I94" i="12"/>
  <c r="H94" i="12"/>
  <c r="G94" i="12"/>
  <c r="F94" i="12"/>
  <c r="E94" i="12"/>
  <c r="D94" i="12"/>
  <c r="P93" i="12"/>
  <c r="L94" i="12" s="1"/>
  <c r="O92" i="12"/>
  <c r="N92" i="12"/>
  <c r="I92" i="12"/>
  <c r="H92" i="12"/>
  <c r="G92" i="12"/>
  <c r="F92" i="12"/>
  <c r="E92" i="12"/>
  <c r="D92" i="12"/>
  <c r="P91" i="12"/>
  <c r="K92" i="12" s="1"/>
  <c r="O89" i="12"/>
  <c r="N89" i="12"/>
  <c r="M89" i="12"/>
  <c r="L89" i="12"/>
  <c r="K89" i="12"/>
  <c r="J89" i="12"/>
  <c r="I89" i="12"/>
  <c r="H89" i="12"/>
  <c r="G89" i="12"/>
  <c r="F89" i="12"/>
  <c r="E89" i="12"/>
  <c r="D89" i="12"/>
  <c r="P87" i="12"/>
  <c r="P85" i="12"/>
  <c r="O86" i="12" s="1"/>
  <c r="G84" i="12"/>
  <c r="H82" i="12"/>
  <c r="G82" i="12"/>
  <c r="F82" i="12"/>
  <c r="E82" i="12"/>
  <c r="D82" i="12"/>
  <c r="P81" i="12"/>
  <c r="G80" i="12"/>
  <c r="F80" i="12"/>
  <c r="E80" i="12"/>
  <c r="P79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P75" i="12"/>
  <c r="P73" i="12"/>
  <c r="O71" i="12"/>
  <c r="N71" i="12"/>
  <c r="M71" i="12"/>
  <c r="L71" i="12"/>
  <c r="K71" i="12"/>
  <c r="J71" i="12"/>
  <c r="I71" i="12"/>
  <c r="H71" i="12"/>
  <c r="G71" i="12"/>
  <c r="G72" i="12" s="1"/>
  <c r="F71" i="12"/>
  <c r="F72" i="12" s="1"/>
  <c r="E71" i="12"/>
  <c r="E72" i="12" s="1"/>
  <c r="D71" i="12"/>
  <c r="O70" i="12"/>
  <c r="N70" i="12"/>
  <c r="H70" i="12"/>
  <c r="G70" i="12"/>
  <c r="F70" i="12"/>
  <c r="E70" i="12"/>
  <c r="D70" i="12"/>
  <c r="P69" i="12"/>
  <c r="M70" i="12" s="1"/>
  <c r="G68" i="12"/>
  <c r="F68" i="12"/>
  <c r="E68" i="12"/>
  <c r="D68" i="12"/>
  <c r="P67" i="12"/>
  <c r="K68" i="12" s="1"/>
  <c r="O65" i="12"/>
  <c r="N65" i="12"/>
  <c r="M65" i="12"/>
  <c r="L65" i="12"/>
  <c r="K65" i="12"/>
  <c r="J65" i="12"/>
  <c r="J66" i="12" s="1"/>
  <c r="I65" i="12"/>
  <c r="I66" i="12" s="1"/>
  <c r="H65" i="12"/>
  <c r="H66" i="12" s="1"/>
  <c r="G65" i="12"/>
  <c r="G66" i="12" s="1"/>
  <c r="F65" i="12"/>
  <c r="F66" i="12" s="1"/>
  <c r="E65" i="12"/>
  <c r="E66" i="12" s="1"/>
  <c r="D65" i="12"/>
  <c r="P63" i="12"/>
  <c r="J62" i="12"/>
  <c r="I62" i="12"/>
  <c r="H62" i="12"/>
  <c r="G62" i="12"/>
  <c r="F62" i="12"/>
  <c r="E62" i="12"/>
  <c r="D62" i="12"/>
  <c r="P61" i="12"/>
  <c r="N62" i="12" s="1"/>
  <c r="O59" i="12"/>
  <c r="O60" i="12" s="1"/>
  <c r="N59" i="12"/>
  <c r="M59" i="12"/>
  <c r="L59" i="12"/>
  <c r="K59" i="12"/>
  <c r="J59" i="12"/>
  <c r="I59" i="12"/>
  <c r="I60" i="12" s="1"/>
  <c r="H59" i="12"/>
  <c r="H60" i="12" s="1"/>
  <c r="G59" i="12"/>
  <c r="G60" i="12" s="1"/>
  <c r="F59" i="12"/>
  <c r="F60" i="12" s="1"/>
  <c r="E59" i="12"/>
  <c r="E60" i="12" s="1"/>
  <c r="D59" i="12"/>
  <c r="D60" i="12" s="1"/>
  <c r="O58" i="12"/>
  <c r="I58" i="12"/>
  <c r="H58" i="12"/>
  <c r="G58" i="12"/>
  <c r="F58" i="12"/>
  <c r="E58" i="12"/>
  <c r="D58" i="12"/>
  <c r="P57" i="12"/>
  <c r="K58" i="12" s="1"/>
  <c r="O56" i="12"/>
  <c r="I56" i="12"/>
  <c r="H56" i="12"/>
  <c r="G56" i="12"/>
  <c r="F56" i="12"/>
  <c r="E56" i="12"/>
  <c r="D56" i="12"/>
  <c r="P55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P51" i="12"/>
  <c r="P49" i="12"/>
  <c r="P45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P33" i="12"/>
  <c r="P31" i="12"/>
  <c r="P27" i="12"/>
  <c r="P25" i="12"/>
  <c r="P21" i="12"/>
  <c r="P19" i="12"/>
  <c r="P15" i="12"/>
  <c r="P13" i="12"/>
  <c r="O7" i="12"/>
  <c r="N7" i="12"/>
  <c r="M7" i="12"/>
  <c r="L7" i="12"/>
  <c r="K7" i="12"/>
  <c r="J7" i="12"/>
  <c r="I7" i="12"/>
  <c r="H7" i="12"/>
  <c r="G7" i="12"/>
  <c r="F7" i="12"/>
  <c r="E7" i="12"/>
  <c r="D7" i="12"/>
  <c r="O377" i="11"/>
  <c r="O378" i="11" s="1"/>
  <c r="N377" i="11"/>
  <c r="M377" i="11"/>
  <c r="L377" i="11"/>
  <c r="K377" i="11"/>
  <c r="J377" i="11"/>
  <c r="I377" i="11"/>
  <c r="H377" i="11"/>
  <c r="G377" i="11"/>
  <c r="G378" i="11" s="1"/>
  <c r="F377" i="11"/>
  <c r="F378" i="11" s="1"/>
  <c r="E377" i="11"/>
  <c r="E378" i="11" s="1"/>
  <c r="D377" i="11"/>
  <c r="D378" i="11" s="1"/>
  <c r="O376" i="11"/>
  <c r="H376" i="11"/>
  <c r="G376" i="11"/>
  <c r="F376" i="11"/>
  <c r="E376" i="11"/>
  <c r="D376" i="11"/>
  <c r="P375" i="11"/>
  <c r="L376" i="11" s="1"/>
  <c r="O374" i="11"/>
  <c r="G374" i="11"/>
  <c r="F374" i="11"/>
  <c r="E374" i="11"/>
  <c r="D374" i="11"/>
  <c r="P373" i="11"/>
  <c r="J374" i="11" s="1"/>
  <c r="P363" i="11"/>
  <c r="P361" i="11"/>
  <c r="P357" i="11"/>
  <c r="P355" i="11"/>
  <c r="P351" i="11"/>
  <c r="P349" i="11"/>
  <c r="P345" i="11"/>
  <c r="P343" i="11"/>
  <c r="P339" i="11"/>
  <c r="P337" i="11"/>
  <c r="P327" i="11"/>
  <c r="P325" i="11"/>
  <c r="P321" i="11"/>
  <c r="P319" i="11"/>
  <c r="P315" i="11"/>
  <c r="P313" i="11"/>
  <c r="P309" i="11"/>
  <c r="P307" i="11"/>
  <c r="O299" i="11"/>
  <c r="N299" i="11"/>
  <c r="M299" i="11"/>
  <c r="L299" i="11"/>
  <c r="K299" i="11"/>
  <c r="J299" i="11"/>
  <c r="I299" i="11"/>
  <c r="H299" i="11"/>
  <c r="G299" i="11"/>
  <c r="F299" i="11"/>
  <c r="E299" i="11"/>
  <c r="D299" i="11"/>
  <c r="P297" i="11"/>
  <c r="P295" i="11"/>
  <c r="O293" i="11"/>
  <c r="N293" i="11"/>
  <c r="M293" i="11"/>
  <c r="L293" i="11"/>
  <c r="K293" i="11"/>
  <c r="J293" i="11"/>
  <c r="I293" i="11"/>
  <c r="H293" i="11"/>
  <c r="G293" i="11"/>
  <c r="F293" i="11"/>
  <c r="E293" i="11"/>
  <c r="D293" i="11"/>
  <c r="D294" i="11" s="1"/>
  <c r="O292" i="11"/>
  <c r="N292" i="11"/>
  <c r="M292" i="11"/>
  <c r="L292" i="11"/>
  <c r="K292" i="11"/>
  <c r="J292" i="11"/>
  <c r="I292" i="11"/>
  <c r="H292" i="11"/>
  <c r="G292" i="11"/>
  <c r="F292" i="11"/>
  <c r="E292" i="11"/>
  <c r="D292" i="11"/>
  <c r="P291" i="11"/>
  <c r="O290" i="11"/>
  <c r="N290" i="11"/>
  <c r="M290" i="11"/>
  <c r="L290" i="11"/>
  <c r="K290" i="11"/>
  <c r="J290" i="11"/>
  <c r="I290" i="11"/>
  <c r="H290" i="11"/>
  <c r="G290" i="11"/>
  <c r="F290" i="11"/>
  <c r="E290" i="11"/>
  <c r="D290" i="11"/>
  <c r="P289" i="11"/>
  <c r="O287" i="11"/>
  <c r="O288" i="11" s="1"/>
  <c r="N287" i="11"/>
  <c r="N288" i="11" s="1"/>
  <c r="M287" i="11"/>
  <c r="M288" i="11" s="1"/>
  <c r="L287" i="11"/>
  <c r="L288" i="11" s="1"/>
  <c r="K287" i="11"/>
  <c r="K288" i="11" s="1"/>
  <c r="J287" i="11"/>
  <c r="J288" i="11" s="1"/>
  <c r="I287" i="11"/>
  <c r="I288" i="11" s="1"/>
  <c r="H287" i="11"/>
  <c r="H288" i="11" s="1"/>
  <c r="G287" i="11"/>
  <c r="G288" i="11" s="1"/>
  <c r="F287" i="11"/>
  <c r="F288" i="11" s="1"/>
  <c r="E287" i="11"/>
  <c r="E288" i="11" s="1"/>
  <c r="D287" i="11"/>
  <c r="D288" i="11" s="1"/>
  <c r="O286" i="11"/>
  <c r="N286" i="11"/>
  <c r="M286" i="11"/>
  <c r="L286" i="11"/>
  <c r="K286" i="11"/>
  <c r="J286" i="11"/>
  <c r="I286" i="11"/>
  <c r="H286" i="11"/>
  <c r="G286" i="11"/>
  <c r="F286" i="11"/>
  <c r="E286" i="11"/>
  <c r="D286" i="11"/>
  <c r="P285" i="11"/>
  <c r="O284" i="11"/>
  <c r="N284" i="11"/>
  <c r="M284" i="11"/>
  <c r="L284" i="11"/>
  <c r="K284" i="11"/>
  <c r="J284" i="11"/>
  <c r="I284" i="11"/>
  <c r="H284" i="11"/>
  <c r="G284" i="11"/>
  <c r="F284" i="11"/>
  <c r="E284" i="11"/>
  <c r="D284" i="11"/>
  <c r="P283" i="11"/>
  <c r="O281" i="11"/>
  <c r="O282" i="11" s="1"/>
  <c r="N281" i="11"/>
  <c r="M281" i="11"/>
  <c r="M282" i="11" s="1"/>
  <c r="L281" i="11"/>
  <c r="L282" i="11" s="1"/>
  <c r="K281" i="11"/>
  <c r="K282" i="11" s="1"/>
  <c r="J281" i="11"/>
  <c r="J282" i="11" s="1"/>
  <c r="I281" i="11"/>
  <c r="I282" i="11" s="1"/>
  <c r="H281" i="11"/>
  <c r="G281" i="11"/>
  <c r="G282" i="11" s="1"/>
  <c r="F281" i="11"/>
  <c r="F282" i="11" s="1"/>
  <c r="E281" i="11"/>
  <c r="E282" i="11" s="1"/>
  <c r="D281" i="11"/>
  <c r="D282" i="11" s="1"/>
  <c r="O280" i="11"/>
  <c r="N280" i="11"/>
  <c r="M280" i="11"/>
  <c r="L280" i="11"/>
  <c r="K280" i="11"/>
  <c r="J280" i="11"/>
  <c r="I280" i="11"/>
  <c r="H280" i="11"/>
  <c r="G280" i="11"/>
  <c r="F280" i="11"/>
  <c r="E280" i="11"/>
  <c r="D280" i="11"/>
  <c r="P279" i="11"/>
  <c r="O278" i="11"/>
  <c r="N278" i="11"/>
  <c r="M278" i="11"/>
  <c r="L278" i="11"/>
  <c r="K278" i="11"/>
  <c r="J278" i="11"/>
  <c r="I278" i="11"/>
  <c r="H278" i="11"/>
  <c r="G278" i="11"/>
  <c r="F278" i="11"/>
  <c r="E278" i="11"/>
  <c r="D278" i="11"/>
  <c r="P277" i="11"/>
  <c r="O275" i="11"/>
  <c r="O276" i="11" s="1"/>
  <c r="N275" i="11"/>
  <c r="N276" i="11" s="1"/>
  <c r="M275" i="11"/>
  <c r="M276" i="11" s="1"/>
  <c r="L275" i="11"/>
  <c r="L276" i="11" s="1"/>
  <c r="K275" i="11"/>
  <c r="K276" i="11" s="1"/>
  <c r="J275" i="11"/>
  <c r="J276" i="11" s="1"/>
  <c r="I275" i="11"/>
  <c r="I276" i="11" s="1"/>
  <c r="H275" i="11"/>
  <c r="H276" i="11" s="1"/>
  <c r="G275" i="11"/>
  <c r="G276" i="11" s="1"/>
  <c r="F275" i="11"/>
  <c r="F276" i="11" s="1"/>
  <c r="E275" i="11"/>
  <c r="E276" i="11" s="1"/>
  <c r="D275" i="11"/>
  <c r="D276" i="11" s="1"/>
  <c r="O274" i="11"/>
  <c r="N274" i="11"/>
  <c r="M274" i="11"/>
  <c r="L274" i="11"/>
  <c r="K274" i="11"/>
  <c r="J274" i="11"/>
  <c r="I274" i="11"/>
  <c r="H274" i="11"/>
  <c r="G274" i="11"/>
  <c r="F274" i="11"/>
  <c r="E274" i="11"/>
  <c r="D274" i="11"/>
  <c r="P273" i="11"/>
  <c r="O272" i="11"/>
  <c r="N272" i="11"/>
  <c r="M272" i="11"/>
  <c r="L272" i="11"/>
  <c r="K272" i="11"/>
  <c r="J272" i="11"/>
  <c r="I272" i="11"/>
  <c r="H272" i="11"/>
  <c r="G272" i="11"/>
  <c r="F272" i="11"/>
  <c r="E272" i="11"/>
  <c r="D272" i="11"/>
  <c r="P271" i="11"/>
  <c r="O269" i="11"/>
  <c r="O270" i="11" s="1"/>
  <c r="N269" i="11"/>
  <c r="N270" i="11" s="1"/>
  <c r="M269" i="11"/>
  <c r="M270" i="11" s="1"/>
  <c r="L269" i="11"/>
  <c r="L270" i="11" s="1"/>
  <c r="K269" i="11"/>
  <c r="K270" i="11" s="1"/>
  <c r="J269" i="11"/>
  <c r="J270" i="11" s="1"/>
  <c r="I269" i="11"/>
  <c r="I270" i="11" s="1"/>
  <c r="H269" i="11"/>
  <c r="H270" i="11" s="1"/>
  <c r="G269" i="11"/>
  <c r="G270" i="11" s="1"/>
  <c r="F269" i="11"/>
  <c r="F270" i="11" s="1"/>
  <c r="E269" i="11"/>
  <c r="E270" i="11" s="1"/>
  <c r="D269" i="11"/>
  <c r="D270" i="11" s="1"/>
  <c r="O268" i="11"/>
  <c r="N268" i="11"/>
  <c r="M268" i="11"/>
  <c r="L268" i="11"/>
  <c r="K268" i="11"/>
  <c r="J268" i="11"/>
  <c r="I268" i="11"/>
  <c r="H268" i="11"/>
  <c r="G268" i="11"/>
  <c r="F268" i="11"/>
  <c r="E268" i="11"/>
  <c r="D268" i="11"/>
  <c r="P267" i="11"/>
  <c r="O266" i="11"/>
  <c r="N266" i="11"/>
  <c r="M266" i="11"/>
  <c r="L266" i="11"/>
  <c r="K266" i="11"/>
  <c r="J266" i="11"/>
  <c r="I266" i="11"/>
  <c r="H266" i="11"/>
  <c r="G266" i="11"/>
  <c r="F266" i="11"/>
  <c r="E266" i="11"/>
  <c r="D266" i="11"/>
  <c r="P265" i="11"/>
  <c r="O263" i="11"/>
  <c r="O264" i="11" s="1"/>
  <c r="N263" i="11"/>
  <c r="N264" i="11" s="1"/>
  <c r="M263" i="11"/>
  <c r="M264" i="11" s="1"/>
  <c r="L263" i="11"/>
  <c r="L264" i="11" s="1"/>
  <c r="K263" i="11"/>
  <c r="K264" i="11" s="1"/>
  <c r="J263" i="11"/>
  <c r="J264" i="11" s="1"/>
  <c r="I263" i="11"/>
  <c r="I264" i="11" s="1"/>
  <c r="H263" i="11"/>
  <c r="H264" i="11" s="1"/>
  <c r="G263" i="11"/>
  <c r="G264" i="11" s="1"/>
  <c r="F263" i="11"/>
  <c r="F264" i="11" s="1"/>
  <c r="E263" i="11"/>
  <c r="E264" i="11" s="1"/>
  <c r="D263" i="11"/>
  <c r="D264" i="11" s="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P261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P259" i="11"/>
  <c r="O257" i="11"/>
  <c r="O258" i="11" s="1"/>
  <c r="N257" i="11"/>
  <c r="N258" i="11" s="1"/>
  <c r="M257" i="11"/>
  <c r="M258" i="11" s="1"/>
  <c r="L257" i="11"/>
  <c r="L258" i="11" s="1"/>
  <c r="K257" i="11"/>
  <c r="K258" i="11" s="1"/>
  <c r="J257" i="11"/>
  <c r="J258" i="11" s="1"/>
  <c r="I257" i="11"/>
  <c r="H257" i="11"/>
  <c r="H258" i="11" s="1"/>
  <c r="G257" i="11"/>
  <c r="G258" i="11" s="1"/>
  <c r="F257" i="11"/>
  <c r="F258" i="11" s="1"/>
  <c r="E257" i="11"/>
  <c r="E258" i="11" s="1"/>
  <c r="D257" i="11"/>
  <c r="D258" i="11" s="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P255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P253" i="11"/>
  <c r="O251" i="11"/>
  <c r="O252" i="11" s="1"/>
  <c r="N251" i="11"/>
  <c r="N252" i="11" s="1"/>
  <c r="M251" i="11"/>
  <c r="M252" i="11" s="1"/>
  <c r="L251" i="11"/>
  <c r="L252" i="11" s="1"/>
  <c r="K251" i="11"/>
  <c r="K252" i="11" s="1"/>
  <c r="J251" i="11"/>
  <c r="J252" i="11" s="1"/>
  <c r="I251" i="11"/>
  <c r="I252" i="11" s="1"/>
  <c r="H251" i="11"/>
  <c r="H252" i="11" s="1"/>
  <c r="G251" i="11"/>
  <c r="G252" i="11" s="1"/>
  <c r="F251" i="11"/>
  <c r="F252" i="11" s="1"/>
  <c r="E251" i="11"/>
  <c r="E252" i="11" s="1"/>
  <c r="D251" i="11"/>
  <c r="D252" i="11" s="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P249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P247" i="11"/>
  <c r="O245" i="11"/>
  <c r="O246" i="11" s="1"/>
  <c r="N245" i="11"/>
  <c r="N246" i="11" s="1"/>
  <c r="M245" i="11"/>
  <c r="L245" i="11"/>
  <c r="K245" i="11"/>
  <c r="K246" i="11" s="1"/>
  <c r="J245" i="11"/>
  <c r="J246" i="11" s="1"/>
  <c r="I245" i="11"/>
  <c r="I246" i="11" s="1"/>
  <c r="H245" i="11"/>
  <c r="H246" i="11" s="1"/>
  <c r="G245" i="11"/>
  <c r="G246" i="11" s="1"/>
  <c r="F245" i="11"/>
  <c r="E245" i="11"/>
  <c r="D245" i="11"/>
  <c r="D246" i="11" s="1"/>
  <c r="O244" i="11"/>
  <c r="N244" i="11"/>
  <c r="M244" i="11"/>
  <c r="L244" i="11"/>
  <c r="K244" i="11"/>
  <c r="J244" i="11"/>
  <c r="I244" i="11"/>
  <c r="H244" i="11"/>
  <c r="G244" i="11"/>
  <c r="F244" i="11"/>
  <c r="E244" i="11"/>
  <c r="D244" i="11"/>
  <c r="P243" i="11"/>
  <c r="O242" i="11"/>
  <c r="N242" i="11"/>
  <c r="M242" i="11"/>
  <c r="L242" i="11"/>
  <c r="K242" i="11"/>
  <c r="J242" i="11"/>
  <c r="I242" i="11"/>
  <c r="H242" i="11"/>
  <c r="G242" i="11"/>
  <c r="F242" i="11"/>
  <c r="E242" i="11"/>
  <c r="D242" i="11"/>
  <c r="P241" i="11"/>
  <c r="O239" i="11"/>
  <c r="N239" i="11"/>
  <c r="M239" i="11"/>
  <c r="L239" i="11"/>
  <c r="K239" i="11"/>
  <c r="J239" i="11"/>
  <c r="I239" i="11"/>
  <c r="H239" i="11"/>
  <c r="G239" i="11"/>
  <c r="F239" i="11"/>
  <c r="E239" i="11"/>
  <c r="D239" i="11"/>
  <c r="O238" i="11"/>
  <c r="N238" i="11"/>
  <c r="M238" i="11"/>
  <c r="L238" i="11"/>
  <c r="K238" i="11"/>
  <c r="J238" i="11"/>
  <c r="I238" i="11"/>
  <c r="H238" i="11"/>
  <c r="G238" i="11"/>
  <c r="F238" i="11"/>
  <c r="E238" i="11"/>
  <c r="D238" i="11"/>
  <c r="P237" i="11"/>
  <c r="O236" i="11"/>
  <c r="N236" i="11"/>
  <c r="M236" i="11"/>
  <c r="L236" i="11"/>
  <c r="K236" i="11"/>
  <c r="J236" i="11"/>
  <c r="I236" i="11"/>
  <c r="H236" i="11"/>
  <c r="G236" i="11"/>
  <c r="F236" i="11"/>
  <c r="E236" i="11"/>
  <c r="D236" i="11"/>
  <c r="P235" i="11"/>
  <c r="O227" i="11"/>
  <c r="N227" i="11"/>
  <c r="M227" i="11"/>
  <c r="L227" i="11"/>
  <c r="K227" i="11"/>
  <c r="J227" i="11"/>
  <c r="I227" i="11"/>
  <c r="H227" i="11"/>
  <c r="H228" i="11" s="1"/>
  <c r="G227" i="11"/>
  <c r="G228" i="11" s="1"/>
  <c r="F227" i="11"/>
  <c r="F228" i="11" s="1"/>
  <c r="E227" i="11"/>
  <c r="E228" i="11" s="1"/>
  <c r="D227" i="11"/>
  <c r="I226" i="11"/>
  <c r="H226" i="11"/>
  <c r="G226" i="11"/>
  <c r="F226" i="11"/>
  <c r="E226" i="11"/>
  <c r="P225" i="11"/>
  <c r="H224" i="11"/>
  <c r="G224" i="11"/>
  <c r="F224" i="11"/>
  <c r="E224" i="11"/>
  <c r="D224" i="11"/>
  <c r="P223" i="11"/>
  <c r="O221" i="11"/>
  <c r="O222" i="11" s="1"/>
  <c r="N221" i="11"/>
  <c r="N222" i="11" s="1"/>
  <c r="M221" i="11"/>
  <c r="L221" i="11"/>
  <c r="K221" i="11"/>
  <c r="J221" i="11"/>
  <c r="I221" i="11"/>
  <c r="I222" i="11" s="1"/>
  <c r="H221" i="11"/>
  <c r="H222" i="11" s="1"/>
  <c r="G221" i="11"/>
  <c r="G222" i="11" s="1"/>
  <c r="F221" i="11"/>
  <c r="F222" i="11" s="1"/>
  <c r="E221" i="11"/>
  <c r="E222" i="11" s="1"/>
  <c r="D221" i="11"/>
  <c r="D222" i="11" s="1"/>
  <c r="O220" i="11"/>
  <c r="N220" i="11"/>
  <c r="I220" i="11"/>
  <c r="H220" i="11"/>
  <c r="G220" i="11"/>
  <c r="F220" i="11"/>
  <c r="E220" i="11"/>
  <c r="D220" i="11"/>
  <c r="P219" i="11"/>
  <c r="J220" i="11" s="1"/>
  <c r="O218" i="11"/>
  <c r="N218" i="11"/>
  <c r="I218" i="11"/>
  <c r="H218" i="11"/>
  <c r="G218" i="11"/>
  <c r="F218" i="11"/>
  <c r="E218" i="11"/>
  <c r="D218" i="11"/>
  <c r="P217" i="11"/>
  <c r="K218" i="11" s="1"/>
  <c r="O215" i="11"/>
  <c r="O216" i="11" s="1"/>
  <c r="N215" i="11"/>
  <c r="N216" i="11" s="1"/>
  <c r="M215" i="11"/>
  <c r="M216" i="11" s="1"/>
  <c r="L215" i="11"/>
  <c r="L216" i="11" s="1"/>
  <c r="K215" i="11"/>
  <c r="K216" i="11" s="1"/>
  <c r="J215" i="11"/>
  <c r="J216" i="11" s="1"/>
  <c r="I215" i="11"/>
  <c r="I216" i="11" s="1"/>
  <c r="H215" i="11"/>
  <c r="H216" i="11" s="1"/>
  <c r="G215" i="11"/>
  <c r="G216" i="11" s="1"/>
  <c r="F215" i="11"/>
  <c r="F216" i="11" s="1"/>
  <c r="E215" i="11"/>
  <c r="E216" i="11" s="1"/>
  <c r="D215" i="11"/>
  <c r="D216" i="11" s="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P213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P211" i="11"/>
  <c r="O209" i="11"/>
  <c r="O210" i="11" s="1"/>
  <c r="N209" i="11"/>
  <c r="M209" i="11"/>
  <c r="L209" i="11"/>
  <c r="K209" i="11"/>
  <c r="J209" i="11"/>
  <c r="I209" i="11"/>
  <c r="I210" i="11" s="1"/>
  <c r="H209" i="11"/>
  <c r="H210" i="11" s="1"/>
  <c r="G209" i="11"/>
  <c r="G210" i="11" s="1"/>
  <c r="F209" i="11"/>
  <c r="F210" i="11" s="1"/>
  <c r="E209" i="11"/>
  <c r="E210" i="11" s="1"/>
  <c r="D209" i="11"/>
  <c r="D210" i="11" s="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P207" i="11"/>
  <c r="O206" i="11"/>
  <c r="I206" i="11"/>
  <c r="H206" i="11"/>
  <c r="G206" i="11"/>
  <c r="F206" i="11"/>
  <c r="E206" i="11"/>
  <c r="D206" i="11"/>
  <c r="P205" i="11"/>
  <c r="M206" i="11" s="1"/>
  <c r="O203" i="11"/>
  <c r="O204" i="11" s="1"/>
  <c r="N203" i="11"/>
  <c r="N204" i="11" s="1"/>
  <c r="M203" i="11"/>
  <c r="L203" i="11"/>
  <c r="K203" i="11"/>
  <c r="J203" i="11"/>
  <c r="I203" i="11"/>
  <c r="I204" i="11" s="1"/>
  <c r="H203" i="11"/>
  <c r="H204" i="11" s="1"/>
  <c r="G203" i="11"/>
  <c r="G204" i="11" s="1"/>
  <c r="F203" i="11"/>
  <c r="F204" i="11" s="1"/>
  <c r="E203" i="11"/>
  <c r="E204" i="11" s="1"/>
  <c r="D203" i="11"/>
  <c r="D204" i="11" s="1"/>
  <c r="O202" i="11"/>
  <c r="N202" i="11"/>
  <c r="I202" i="11"/>
  <c r="H202" i="11"/>
  <c r="G202" i="11"/>
  <c r="F202" i="11"/>
  <c r="E202" i="11"/>
  <c r="D202" i="11"/>
  <c r="P201" i="11"/>
  <c r="O200" i="11"/>
  <c r="N200" i="11"/>
  <c r="M200" i="11"/>
  <c r="I200" i="11"/>
  <c r="H200" i="11"/>
  <c r="G200" i="11"/>
  <c r="F200" i="11"/>
  <c r="E200" i="11"/>
  <c r="D200" i="11"/>
  <c r="P199" i="11"/>
  <c r="O197" i="11"/>
  <c r="O198" i="11" s="1"/>
  <c r="N197" i="11"/>
  <c r="N198" i="11" s="1"/>
  <c r="M197" i="11"/>
  <c r="M198" i="11" s="1"/>
  <c r="L197" i="11"/>
  <c r="L198" i="11" s="1"/>
  <c r="K197" i="11"/>
  <c r="K198" i="11" s="1"/>
  <c r="J197" i="11"/>
  <c r="J198" i="11" s="1"/>
  <c r="I197" i="11"/>
  <c r="I198" i="11" s="1"/>
  <c r="H197" i="11"/>
  <c r="H198" i="11" s="1"/>
  <c r="G197" i="11"/>
  <c r="G198" i="11" s="1"/>
  <c r="F197" i="11"/>
  <c r="F198" i="11" s="1"/>
  <c r="E197" i="11"/>
  <c r="E198" i="11" s="1"/>
  <c r="D197" i="11"/>
  <c r="D198" i="11" s="1"/>
  <c r="O196" i="11"/>
  <c r="N196" i="11"/>
  <c r="M196" i="11"/>
  <c r="L196" i="11"/>
  <c r="K196" i="11"/>
  <c r="J196" i="11"/>
  <c r="I196" i="11"/>
  <c r="H196" i="11"/>
  <c r="G196" i="11"/>
  <c r="F196" i="11"/>
  <c r="E196" i="11"/>
  <c r="D196" i="11"/>
  <c r="P195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P193" i="11"/>
  <c r="O191" i="11"/>
  <c r="O192" i="11" s="1"/>
  <c r="N191" i="11"/>
  <c r="N192" i="11" s="1"/>
  <c r="M191" i="11"/>
  <c r="M192" i="11" s="1"/>
  <c r="L191" i="11"/>
  <c r="L192" i="11" s="1"/>
  <c r="K191" i="11"/>
  <c r="K192" i="11" s="1"/>
  <c r="J191" i="11"/>
  <c r="J192" i="11" s="1"/>
  <c r="I191" i="11"/>
  <c r="I192" i="11" s="1"/>
  <c r="H191" i="11"/>
  <c r="H192" i="11" s="1"/>
  <c r="G191" i="11"/>
  <c r="G192" i="11" s="1"/>
  <c r="F191" i="11"/>
  <c r="F192" i="11" s="1"/>
  <c r="E191" i="11"/>
  <c r="E192" i="11" s="1"/>
  <c r="D191" i="11"/>
  <c r="D192" i="11" s="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P189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P187" i="11"/>
  <c r="O185" i="11"/>
  <c r="O186" i="11" s="1"/>
  <c r="N185" i="11"/>
  <c r="M185" i="11"/>
  <c r="L185" i="11"/>
  <c r="K185" i="11"/>
  <c r="J185" i="11"/>
  <c r="I185" i="11"/>
  <c r="I186" i="11" s="1"/>
  <c r="H185" i="11"/>
  <c r="H186" i="11" s="1"/>
  <c r="G185" i="11"/>
  <c r="G186" i="11" s="1"/>
  <c r="F185" i="11"/>
  <c r="F186" i="11" s="1"/>
  <c r="E185" i="11"/>
  <c r="E186" i="11" s="1"/>
  <c r="D185" i="11"/>
  <c r="D186" i="11" s="1"/>
  <c r="O184" i="11"/>
  <c r="J184" i="11"/>
  <c r="I184" i="11"/>
  <c r="H184" i="11"/>
  <c r="G184" i="11"/>
  <c r="F184" i="11"/>
  <c r="E184" i="11"/>
  <c r="D184" i="11"/>
  <c r="P183" i="11"/>
  <c r="M184" i="11" s="1"/>
  <c r="O182" i="11"/>
  <c r="I182" i="11"/>
  <c r="H182" i="11"/>
  <c r="G182" i="11"/>
  <c r="F182" i="11"/>
  <c r="E182" i="11"/>
  <c r="D182" i="11"/>
  <c r="P181" i="11"/>
  <c r="L182" i="11" s="1"/>
  <c r="O179" i="11"/>
  <c r="O180" i="11" s="1"/>
  <c r="N179" i="11"/>
  <c r="N180" i="11" s="1"/>
  <c r="M179" i="11"/>
  <c r="M180" i="11" s="1"/>
  <c r="L179" i="11"/>
  <c r="L180" i="11" s="1"/>
  <c r="K179" i="11"/>
  <c r="K180" i="11" s="1"/>
  <c r="J179" i="11"/>
  <c r="J180" i="11" s="1"/>
  <c r="I179" i="11"/>
  <c r="H179" i="11"/>
  <c r="H180" i="11" s="1"/>
  <c r="G179" i="11"/>
  <c r="G180" i="11" s="1"/>
  <c r="F179" i="11"/>
  <c r="F180" i="11" s="1"/>
  <c r="E179" i="11"/>
  <c r="E180" i="11" s="1"/>
  <c r="D179" i="11"/>
  <c r="D180" i="11" s="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P177" i="11"/>
  <c r="O176" i="11"/>
  <c r="N176" i="11"/>
  <c r="M176" i="11"/>
  <c r="L176" i="11"/>
  <c r="K176" i="11"/>
  <c r="J176" i="11"/>
  <c r="H176" i="11"/>
  <c r="G176" i="11"/>
  <c r="F176" i="11"/>
  <c r="E176" i="11"/>
  <c r="D176" i="11"/>
  <c r="P175" i="11"/>
  <c r="I176" i="11" s="1"/>
  <c r="O173" i="11"/>
  <c r="O174" i="11" s="1"/>
  <c r="N173" i="11"/>
  <c r="N174" i="11" s="1"/>
  <c r="M173" i="11"/>
  <c r="M174" i="11" s="1"/>
  <c r="L173" i="11"/>
  <c r="L174" i="11" s="1"/>
  <c r="K173" i="11"/>
  <c r="K174" i="11" s="1"/>
  <c r="J173" i="11"/>
  <c r="J174" i="11" s="1"/>
  <c r="I173" i="11"/>
  <c r="I174" i="11" s="1"/>
  <c r="H173" i="11"/>
  <c r="H174" i="11" s="1"/>
  <c r="G173" i="11"/>
  <c r="G174" i="11" s="1"/>
  <c r="F173" i="11"/>
  <c r="F174" i="11" s="1"/>
  <c r="E173" i="11"/>
  <c r="E174" i="11" s="1"/>
  <c r="D173" i="11"/>
  <c r="D174" i="11" s="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P171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P169" i="11"/>
  <c r="O167" i="11"/>
  <c r="O168" i="11" s="1"/>
  <c r="N167" i="11"/>
  <c r="N168" i="11" s="1"/>
  <c r="M167" i="11"/>
  <c r="M168" i="11" s="1"/>
  <c r="L167" i="11"/>
  <c r="K167" i="11"/>
  <c r="J167" i="11"/>
  <c r="I167" i="11"/>
  <c r="H167" i="11"/>
  <c r="H168" i="11" s="1"/>
  <c r="G167" i="11"/>
  <c r="G168" i="11" s="1"/>
  <c r="F167" i="11"/>
  <c r="F168" i="11" s="1"/>
  <c r="E167" i="11"/>
  <c r="E168" i="11" s="1"/>
  <c r="D167" i="11"/>
  <c r="D168" i="11" s="1"/>
  <c r="O166" i="11"/>
  <c r="N166" i="11"/>
  <c r="M166" i="11"/>
  <c r="L166" i="11"/>
  <c r="I166" i="11"/>
  <c r="H166" i="11"/>
  <c r="G166" i="11"/>
  <c r="F166" i="11"/>
  <c r="E166" i="11"/>
  <c r="D166" i="11"/>
  <c r="P165" i="11"/>
  <c r="K166" i="11" s="1"/>
  <c r="O164" i="11"/>
  <c r="N164" i="11"/>
  <c r="M164" i="11"/>
  <c r="H164" i="11"/>
  <c r="G164" i="11"/>
  <c r="F164" i="11"/>
  <c r="E164" i="11"/>
  <c r="D164" i="11"/>
  <c r="P163" i="11"/>
  <c r="L164" i="11" s="1"/>
  <c r="O161" i="11"/>
  <c r="O162" i="11" s="1"/>
  <c r="N161" i="11"/>
  <c r="N162" i="11" s="1"/>
  <c r="M161" i="11"/>
  <c r="M162" i="11" s="1"/>
  <c r="L161" i="11"/>
  <c r="L162" i="11" s="1"/>
  <c r="K161" i="11"/>
  <c r="K162" i="11" s="1"/>
  <c r="J161" i="11"/>
  <c r="J162" i="11" s="1"/>
  <c r="I161" i="11"/>
  <c r="I162" i="11" s="1"/>
  <c r="H161" i="11"/>
  <c r="H162" i="11" s="1"/>
  <c r="G161" i="11"/>
  <c r="G162" i="11" s="1"/>
  <c r="F161" i="11"/>
  <c r="F162" i="11" s="1"/>
  <c r="E161" i="11"/>
  <c r="E162" i="11" s="1"/>
  <c r="D161" i="11"/>
  <c r="D162" i="11" s="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P159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P157" i="11"/>
  <c r="O155" i="11"/>
  <c r="O156" i="11" s="1"/>
  <c r="N155" i="11"/>
  <c r="M155" i="11"/>
  <c r="L155" i="11"/>
  <c r="K155" i="11"/>
  <c r="J155" i="11"/>
  <c r="I155" i="11"/>
  <c r="H155" i="11"/>
  <c r="H156" i="11" s="1"/>
  <c r="G155" i="11"/>
  <c r="G156" i="11" s="1"/>
  <c r="F155" i="11"/>
  <c r="F156" i="11" s="1"/>
  <c r="E155" i="11"/>
  <c r="E156" i="11" s="1"/>
  <c r="D155" i="11"/>
  <c r="D156" i="11" s="1"/>
  <c r="O154" i="11"/>
  <c r="H154" i="11"/>
  <c r="G154" i="11"/>
  <c r="F154" i="11"/>
  <c r="E154" i="11"/>
  <c r="D154" i="11"/>
  <c r="P153" i="11"/>
  <c r="K154" i="11" s="1"/>
  <c r="O152" i="11"/>
  <c r="H152" i="11"/>
  <c r="G152" i="11"/>
  <c r="F152" i="11"/>
  <c r="E152" i="11"/>
  <c r="D152" i="11"/>
  <c r="P151" i="11"/>
  <c r="N152" i="11" s="1"/>
  <c r="O149" i="11"/>
  <c r="O150" i="11" s="1"/>
  <c r="N149" i="11"/>
  <c r="M149" i="11"/>
  <c r="L149" i="11"/>
  <c r="K149" i="11"/>
  <c r="J149" i="11"/>
  <c r="I149" i="11"/>
  <c r="H149" i="11"/>
  <c r="H150" i="11" s="1"/>
  <c r="G149" i="11"/>
  <c r="G150" i="11" s="1"/>
  <c r="F149" i="11"/>
  <c r="F150" i="11" s="1"/>
  <c r="E149" i="11"/>
  <c r="E150" i="11" s="1"/>
  <c r="D149" i="11"/>
  <c r="D150" i="11" s="1"/>
  <c r="O148" i="11"/>
  <c r="N148" i="11"/>
  <c r="H148" i="11"/>
  <c r="G148" i="11"/>
  <c r="F148" i="11"/>
  <c r="E148" i="11"/>
  <c r="D148" i="11"/>
  <c r="P147" i="11"/>
  <c r="M148" i="11" s="1"/>
  <c r="O146" i="11"/>
  <c r="J146" i="11"/>
  <c r="H146" i="11"/>
  <c r="G146" i="11"/>
  <c r="F146" i="11"/>
  <c r="E146" i="11"/>
  <c r="D146" i="11"/>
  <c r="P145" i="11"/>
  <c r="K146" i="11" s="1"/>
  <c r="O143" i="11"/>
  <c r="O144" i="11" s="1"/>
  <c r="N143" i="11"/>
  <c r="M143" i="11"/>
  <c r="L143" i="11"/>
  <c r="K143" i="11"/>
  <c r="J143" i="11"/>
  <c r="I143" i="11"/>
  <c r="H143" i="11"/>
  <c r="G143" i="11"/>
  <c r="F143" i="11"/>
  <c r="F144" i="11" s="1"/>
  <c r="E143" i="11"/>
  <c r="E144" i="11" s="1"/>
  <c r="D143" i="11"/>
  <c r="D144" i="11" s="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P141" i="11"/>
  <c r="O140" i="11"/>
  <c r="F140" i="11"/>
  <c r="E140" i="11"/>
  <c r="D140" i="11"/>
  <c r="P139" i="11"/>
  <c r="L140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E138" i="11" s="1"/>
  <c r="D137" i="11"/>
  <c r="D138" i="11" s="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P135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P133" i="11"/>
  <c r="O131" i="11"/>
  <c r="N131" i="11"/>
  <c r="M131" i="11"/>
  <c r="L131" i="11"/>
  <c r="K131" i="11"/>
  <c r="J131" i="11"/>
  <c r="I131" i="11"/>
  <c r="H131" i="11"/>
  <c r="G131" i="11"/>
  <c r="F131" i="11"/>
  <c r="E131" i="11"/>
  <c r="E132" i="11" s="1"/>
  <c r="D131" i="11"/>
  <c r="D132" i="11" s="1"/>
  <c r="O130" i="11"/>
  <c r="N130" i="11"/>
  <c r="H130" i="11"/>
  <c r="G130" i="11"/>
  <c r="F130" i="11"/>
  <c r="E130" i="11"/>
  <c r="D130" i="11"/>
  <c r="P129" i="11"/>
  <c r="J130" i="11" s="1"/>
  <c r="E128" i="11"/>
  <c r="D128" i="11"/>
  <c r="P127" i="11"/>
  <c r="J128" i="11" s="1"/>
  <c r="O125" i="11"/>
  <c r="N125" i="11"/>
  <c r="M125" i="11"/>
  <c r="M126" i="11" s="1"/>
  <c r="L125" i="11"/>
  <c r="K125" i="11"/>
  <c r="J125" i="11"/>
  <c r="I125" i="11"/>
  <c r="H125" i="11"/>
  <c r="G125" i="11"/>
  <c r="F125" i="11"/>
  <c r="E125" i="11"/>
  <c r="E126" i="11" s="1"/>
  <c r="D125" i="11"/>
  <c r="N124" i="11"/>
  <c r="M124" i="11"/>
  <c r="L124" i="11"/>
  <c r="J124" i="11"/>
  <c r="F124" i="11"/>
  <c r="E124" i="11"/>
  <c r="D124" i="11"/>
  <c r="P123" i="11"/>
  <c r="I124" i="11" s="1"/>
  <c r="M122" i="11"/>
  <c r="E122" i="11"/>
  <c r="P121" i="11"/>
  <c r="I122" i="11" s="1"/>
  <c r="O119" i="11"/>
  <c r="O120" i="11" s="1"/>
  <c r="N119" i="11"/>
  <c r="N120" i="11" s="1"/>
  <c r="M119" i="11"/>
  <c r="L119" i="11"/>
  <c r="K119" i="11"/>
  <c r="J119" i="11"/>
  <c r="I119" i="11"/>
  <c r="I120" i="11" s="1"/>
  <c r="H119" i="11"/>
  <c r="H120" i="11" s="1"/>
  <c r="G119" i="11"/>
  <c r="G120" i="11" s="1"/>
  <c r="F119" i="11"/>
  <c r="F120" i="11" s="1"/>
  <c r="E119" i="11"/>
  <c r="E120" i="11" s="1"/>
  <c r="D119" i="11"/>
  <c r="D120" i="11" s="1"/>
  <c r="O118" i="11"/>
  <c r="N118" i="11"/>
  <c r="I118" i="11"/>
  <c r="H118" i="11"/>
  <c r="G118" i="11"/>
  <c r="F118" i="11"/>
  <c r="E118" i="11"/>
  <c r="D118" i="11"/>
  <c r="P117" i="11"/>
  <c r="K118" i="11" s="1"/>
  <c r="O116" i="11"/>
  <c r="N116" i="11"/>
  <c r="J116" i="11"/>
  <c r="I116" i="11"/>
  <c r="H116" i="11"/>
  <c r="G116" i="11"/>
  <c r="F116" i="11"/>
  <c r="E116" i="11"/>
  <c r="D116" i="11"/>
  <c r="P115" i="11"/>
  <c r="K116" i="11" s="1"/>
  <c r="O113" i="11"/>
  <c r="O114" i="11" s="1"/>
  <c r="N113" i="11"/>
  <c r="N114" i="11" s="1"/>
  <c r="M113" i="11"/>
  <c r="M114" i="11" s="1"/>
  <c r="L113" i="11"/>
  <c r="L114" i="11" s="1"/>
  <c r="K113" i="11"/>
  <c r="K114" i="11" s="1"/>
  <c r="J113" i="11"/>
  <c r="J114" i="11" s="1"/>
  <c r="I113" i="11"/>
  <c r="I114" i="11" s="1"/>
  <c r="H113" i="11"/>
  <c r="H114" i="11" s="1"/>
  <c r="G113" i="11"/>
  <c r="G114" i="11" s="1"/>
  <c r="F113" i="11"/>
  <c r="F114" i="11" s="1"/>
  <c r="E113" i="11"/>
  <c r="E114" i="11" s="1"/>
  <c r="D113" i="11"/>
  <c r="D114" i="11" s="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P111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P109" i="11"/>
  <c r="O107" i="11"/>
  <c r="O108" i="11" s="1"/>
  <c r="N107" i="11"/>
  <c r="M107" i="11"/>
  <c r="L107" i="11"/>
  <c r="K107" i="11"/>
  <c r="J107" i="11"/>
  <c r="I107" i="11"/>
  <c r="H107" i="11"/>
  <c r="H108" i="11" s="1"/>
  <c r="G107" i="11"/>
  <c r="G108" i="11" s="1"/>
  <c r="F107" i="11"/>
  <c r="F108" i="11" s="1"/>
  <c r="E107" i="11"/>
  <c r="E108" i="11" s="1"/>
  <c r="D107" i="11"/>
  <c r="D108" i="11" s="1"/>
  <c r="O106" i="11"/>
  <c r="H106" i="11"/>
  <c r="G106" i="11"/>
  <c r="F106" i="11"/>
  <c r="E106" i="11"/>
  <c r="D106" i="11"/>
  <c r="P105" i="11"/>
  <c r="N106" i="11" s="1"/>
  <c r="O104" i="11"/>
  <c r="H104" i="11"/>
  <c r="G104" i="11"/>
  <c r="F104" i="11"/>
  <c r="E104" i="11"/>
  <c r="D104" i="11"/>
  <c r="P103" i="11"/>
  <c r="L104" i="11" s="1"/>
  <c r="O101" i="11"/>
  <c r="O102" i="11" s="1"/>
  <c r="N101" i="11"/>
  <c r="M101" i="11"/>
  <c r="L101" i="11"/>
  <c r="K101" i="11"/>
  <c r="J101" i="11"/>
  <c r="I101" i="11"/>
  <c r="I102" i="11" s="1"/>
  <c r="H101" i="11"/>
  <c r="G101" i="11"/>
  <c r="F101" i="11"/>
  <c r="E101" i="11"/>
  <c r="E102" i="11" s="1"/>
  <c r="D101" i="11"/>
  <c r="D102" i="11" s="1"/>
  <c r="O100" i="11"/>
  <c r="N100" i="11"/>
  <c r="I100" i="11"/>
  <c r="H100" i="11"/>
  <c r="G100" i="11"/>
  <c r="F100" i="11"/>
  <c r="E100" i="11"/>
  <c r="D100" i="11"/>
  <c r="P99" i="11"/>
  <c r="M100" i="11" s="1"/>
  <c r="O98" i="11"/>
  <c r="I98" i="11"/>
  <c r="E98" i="11"/>
  <c r="D98" i="11"/>
  <c r="P97" i="11"/>
  <c r="K98" i="11" s="1"/>
  <c r="O95" i="11"/>
  <c r="O96" i="11" s="1"/>
  <c r="N95" i="11"/>
  <c r="N96" i="11" s="1"/>
  <c r="M95" i="11"/>
  <c r="L95" i="11"/>
  <c r="K95" i="11"/>
  <c r="J95" i="11"/>
  <c r="J96" i="11" s="1"/>
  <c r="I95" i="11"/>
  <c r="I96" i="11" s="1"/>
  <c r="H95" i="11"/>
  <c r="H96" i="11" s="1"/>
  <c r="G95" i="11"/>
  <c r="G96" i="11" s="1"/>
  <c r="F95" i="11"/>
  <c r="F96" i="11" s="1"/>
  <c r="E95" i="11"/>
  <c r="E96" i="11" s="1"/>
  <c r="D95" i="11"/>
  <c r="D96" i="11" s="1"/>
  <c r="O94" i="11"/>
  <c r="N94" i="11"/>
  <c r="K94" i="11"/>
  <c r="J94" i="11"/>
  <c r="I94" i="11"/>
  <c r="H94" i="11"/>
  <c r="G94" i="11"/>
  <c r="F94" i="11"/>
  <c r="E94" i="11"/>
  <c r="D94" i="11"/>
  <c r="P93" i="11"/>
  <c r="L94" i="11" s="1"/>
  <c r="O92" i="11"/>
  <c r="N92" i="11"/>
  <c r="J92" i="11"/>
  <c r="I92" i="11"/>
  <c r="H92" i="11"/>
  <c r="G92" i="11"/>
  <c r="F92" i="11"/>
  <c r="E92" i="11"/>
  <c r="D92" i="11"/>
  <c r="P91" i="11"/>
  <c r="M92" i="11" s="1"/>
  <c r="O89" i="11"/>
  <c r="N89" i="11"/>
  <c r="M89" i="11"/>
  <c r="L89" i="11"/>
  <c r="K89" i="11"/>
  <c r="J89" i="11"/>
  <c r="I89" i="11"/>
  <c r="H89" i="11"/>
  <c r="G89" i="11"/>
  <c r="F89" i="11"/>
  <c r="E89" i="11"/>
  <c r="D89" i="11"/>
  <c r="J88" i="11"/>
  <c r="I88" i="11"/>
  <c r="H88" i="11"/>
  <c r="G88" i="11"/>
  <c r="F88" i="11"/>
  <c r="E88" i="11"/>
  <c r="D88" i="11"/>
  <c r="P87" i="11"/>
  <c r="J86" i="11"/>
  <c r="I86" i="11"/>
  <c r="H86" i="11"/>
  <c r="G86" i="11"/>
  <c r="F86" i="11"/>
  <c r="E86" i="11"/>
  <c r="D86" i="11"/>
  <c r="P85" i="11"/>
  <c r="N86" i="11" s="1"/>
  <c r="O83" i="11"/>
  <c r="N83" i="11"/>
  <c r="M83" i="11"/>
  <c r="L83" i="11"/>
  <c r="K83" i="11"/>
  <c r="J83" i="11"/>
  <c r="I83" i="11"/>
  <c r="H83" i="11"/>
  <c r="G83" i="11"/>
  <c r="F83" i="11"/>
  <c r="E83" i="11"/>
  <c r="D83" i="11"/>
  <c r="I82" i="11"/>
  <c r="P81" i="11"/>
  <c r="O82" i="11" s="1"/>
  <c r="P79" i="11"/>
  <c r="M80" i="11" s="1"/>
  <c r="O77" i="11"/>
  <c r="N77" i="11"/>
  <c r="M77" i="11"/>
  <c r="L77" i="11"/>
  <c r="K77" i="11"/>
  <c r="J77" i="11"/>
  <c r="I77" i="11"/>
  <c r="H77" i="11"/>
  <c r="G77" i="11"/>
  <c r="F77" i="11"/>
  <c r="E77" i="11"/>
  <c r="D77" i="11"/>
  <c r="P75" i="11"/>
  <c r="O76" i="11" s="1"/>
  <c r="P73" i="11"/>
  <c r="L74" i="11" s="1"/>
  <c r="O71" i="11"/>
  <c r="O72" i="11" s="1"/>
  <c r="N71" i="11"/>
  <c r="M71" i="11"/>
  <c r="L71" i="11"/>
  <c r="K71" i="11"/>
  <c r="J71" i="11"/>
  <c r="I71" i="11"/>
  <c r="I72" i="11" s="1"/>
  <c r="H71" i="11"/>
  <c r="H72" i="11" s="1"/>
  <c r="G71" i="11"/>
  <c r="G72" i="11" s="1"/>
  <c r="F71" i="11"/>
  <c r="F72" i="11" s="1"/>
  <c r="E71" i="11"/>
  <c r="E72" i="11" s="1"/>
  <c r="D71" i="11"/>
  <c r="D72" i="11" s="1"/>
  <c r="O70" i="11"/>
  <c r="N70" i="11"/>
  <c r="I70" i="11"/>
  <c r="H70" i="11"/>
  <c r="G70" i="11"/>
  <c r="F70" i="11"/>
  <c r="E70" i="11"/>
  <c r="D70" i="11"/>
  <c r="P69" i="11"/>
  <c r="M70" i="11" s="1"/>
  <c r="O68" i="11"/>
  <c r="I68" i="11"/>
  <c r="H68" i="11"/>
  <c r="G68" i="11"/>
  <c r="F68" i="11"/>
  <c r="E68" i="11"/>
  <c r="D68" i="11"/>
  <c r="P67" i="11"/>
  <c r="K68" i="11" s="1"/>
  <c r="O65" i="11"/>
  <c r="N65" i="11"/>
  <c r="M65" i="11"/>
  <c r="L65" i="11"/>
  <c r="K65" i="11"/>
  <c r="J65" i="11"/>
  <c r="I65" i="11"/>
  <c r="H65" i="11"/>
  <c r="G65" i="11"/>
  <c r="F65" i="11"/>
  <c r="E65" i="11"/>
  <c r="D65" i="11"/>
  <c r="J64" i="11"/>
  <c r="F64" i="11"/>
  <c r="E64" i="11"/>
  <c r="P63" i="11"/>
  <c r="L64" i="11" s="1"/>
  <c r="J62" i="11"/>
  <c r="I62" i="11"/>
  <c r="F62" i="11"/>
  <c r="D62" i="11"/>
  <c r="P61" i="11"/>
  <c r="N62" i="11" s="1"/>
  <c r="O59" i="11"/>
  <c r="N59" i="11"/>
  <c r="M59" i="11"/>
  <c r="L59" i="11"/>
  <c r="K59" i="11"/>
  <c r="J59" i="11"/>
  <c r="I59" i="11"/>
  <c r="I60" i="11" s="1"/>
  <c r="H59" i="11"/>
  <c r="H60" i="11" s="1"/>
  <c r="G59" i="11"/>
  <c r="G60" i="11" s="1"/>
  <c r="F59" i="11"/>
  <c r="F60" i="11" s="1"/>
  <c r="E59" i="11"/>
  <c r="E60" i="11" s="1"/>
  <c r="D59" i="11"/>
  <c r="D60" i="11" s="1"/>
  <c r="O58" i="11"/>
  <c r="I58" i="11"/>
  <c r="H58" i="11"/>
  <c r="G58" i="11"/>
  <c r="F58" i="11"/>
  <c r="E58" i="11"/>
  <c r="D58" i="11"/>
  <c r="P57" i="11"/>
  <c r="K58" i="11" s="1"/>
  <c r="O56" i="11"/>
  <c r="I56" i="11"/>
  <c r="H56" i="11"/>
  <c r="G56" i="11"/>
  <c r="F56" i="11"/>
  <c r="E56" i="11"/>
  <c r="D56" i="11"/>
  <c r="P55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P51" i="11"/>
  <c r="P49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P45" i="11"/>
  <c r="N46" i="11" s="1"/>
  <c r="P43" i="11"/>
  <c r="O44" i="11" s="1"/>
  <c r="P33" i="11"/>
  <c r="P31" i="11"/>
  <c r="P27" i="11"/>
  <c r="P25" i="11"/>
  <c r="P21" i="11"/>
  <c r="P19" i="11"/>
  <c r="P15" i="11"/>
  <c r="K16" i="11" s="1"/>
  <c r="O377" i="10"/>
  <c r="O378" i="10" s="1"/>
  <c r="N377" i="10"/>
  <c r="N378" i="10" s="1"/>
  <c r="M377" i="10"/>
  <c r="M378" i="10" s="1"/>
  <c r="L377" i="10"/>
  <c r="L378" i="10" s="1"/>
  <c r="K377" i="10"/>
  <c r="K378" i="10" s="1"/>
  <c r="J377" i="10"/>
  <c r="J378" i="10" s="1"/>
  <c r="I377" i="10"/>
  <c r="I378" i="10" s="1"/>
  <c r="H377" i="10"/>
  <c r="H378" i="10" s="1"/>
  <c r="G377" i="10"/>
  <c r="G378" i="10" s="1"/>
  <c r="F377" i="10"/>
  <c r="F378" i="10" s="1"/>
  <c r="E377" i="10"/>
  <c r="E378" i="10" s="1"/>
  <c r="D377" i="10"/>
  <c r="D378" i="10" s="1"/>
  <c r="O376" i="10"/>
  <c r="N376" i="10"/>
  <c r="M376" i="10"/>
  <c r="L376" i="10"/>
  <c r="K376" i="10"/>
  <c r="J376" i="10"/>
  <c r="I376" i="10"/>
  <c r="H376" i="10"/>
  <c r="G376" i="10"/>
  <c r="F376" i="10"/>
  <c r="E376" i="10"/>
  <c r="D376" i="10"/>
  <c r="P375" i="10"/>
  <c r="O374" i="10"/>
  <c r="N374" i="10"/>
  <c r="M374" i="10"/>
  <c r="L374" i="10"/>
  <c r="K374" i="10"/>
  <c r="J374" i="10"/>
  <c r="I374" i="10"/>
  <c r="H374" i="10"/>
  <c r="G374" i="10"/>
  <c r="F374" i="10"/>
  <c r="E374" i="10"/>
  <c r="D374" i="10"/>
  <c r="P373" i="10"/>
  <c r="P363" i="10"/>
  <c r="P361" i="10"/>
  <c r="P357" i="10"/>
  <c r="M358" i="10" s="1"/>
  <c r="P355" i="10"/>
  <c r="P351" i="10"/>
  <c r="P349" i="10"/>
  <c r="P345" i="10"/>
  <c r="P343" i="10"/>
  <c r="P339" i="10"/>
  <c r="P337" i="10"/>
  <c r="P327" i="10"/>
  <c r="P325" i="10"/>
  <c r="P321" i="10"/>
  <c r="P319" i="10"/>
  <c r="P315" i="10"/>
  <c r="P313" i="10"/>
  <c r="P309" i="10"/>
  <c r="P307" i="10"/>
  <c r="O299" i="10"/>
  <c r="N299" i="10"/>
  <c r="M299" i="10"/>
  <c r="L299" i="10"/>
  <c r="K299" i="10"/>
  <c r="J299" i="10"/>
  <c r="I299" i="10"/>
  <c r="H299" i="10"/>
  <c r="G299" i="10"/>
  <c r="F299" i="10"/>
  <c r="E299" i="10"/>
  <c r="D299" i="10"/>
  <c r="P297" i="10"/>
  <c r="P295" i="10"/>
  <c r="O293" i="10"/>
  <c r="O294" i="10" s="1"/>
  <c r="N293" i="10"/>
  <c r="N294" i="10" s="1"/>
  <c r="M293" i="10"/>
  <c r="M294" i="10" s="1"/>
  <c r="L293" i="10"/>
  <c r="L294" i="10" s="1"/>
  <c r="K293" i="10"/>
  <c r="K294" i="10" s="1"/>
  <c r="J293" i="10"/>
  <c r="J294" i="10" s="1"/>
  <c r="I293" i="10"/>
  <c r="I294" i="10" s="1"/>
  <c r="H293" i="10"/>
  <c r="H294" i="10" s="1"/>
  <c r="G293" i="10"/>
  <c r="G294" i="10" s="1"/>
  <c r="F293" i="10"/>
  <c r="F294" i="10" s="1"/>
  <c r="E293" i="10"/>
  <c r="E294" i="10" s="1"/>
  <c r="D293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P291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P289" i="10"/>
  <c r="O287" i="10"/>
  <c r="O288" i="10" s="1"/>
  <c r="N287" i="10"/>
  <c r="N288" i="10" s="1"/>
  <c r="M287" i="10"/>
  <c r="M288" i="10" s="1"/>
  <c r="L287" i="10"/>
  <c r="L288" i="10" s="1"/>
  <c r="K287" i="10"/>
  <c r="K288" i="10" s="1"/>
  <c r="J287" i="10"/>
  <c r="J288" i="10" s="1"/>
  <c r="I287" i="10"/>
  <c r="I288" i="10" s="1"/>
  <c r="H287" i="10"/>
  <c r="H288" i="10" s="1"/>
  <c r="G287" i="10"/>
  <c r="G288" i="10" s="1"/>
  <c r="F287" i="10"/>
  <c r="F288" i="10" s="1"/>
  <c r="E287" i="10"/>
  <c r="E288" i="10" s="1"/>
  <c r="D287" i="10"/>
  <c r="D288" i="10" s="1"/>
  <c r="O286" i="10"/>
  <c r="N286" i="10"/>
  <c r="M286" i="10"/>
  <c r="L286" i="10"/>
  <c r="K286" i="10"/>
  <c r="J286" i="10"/>
  <c r="I286" i="10"/>
  <c r="H286" i="10"/>
  <c r="G286" i="10"/>
  <c r="F286" i="10"/>
  <c r="E286" i="10"/>
  <c r="D286" i="10"/>
  <c r="P285" i="10"/>
  <c r="O284" i="10"/>
  <c r="N284" i="10"/>
  <c r="M284" i="10"/>
  <c r="L284" i="10"/>
  <c r="K284" i="10"/>
  <c r="J284" i="10"/>
  <c r="I284" i="10"/>
  <c r="H284" i="10"/>
  <c r="G284" i="10"/>
  <c r="F284" i="10"/>
  <c r="E284" i="10"/>
  <c r="D284" i="10"/>
  <c r="P283" i="10"/>
  <c r="O281" i="10"/>
  <c r="O282" i="10" s="1"/>
  <c r="N281" i="10"/>
  <c r="N282" i="10" s="1"/>
  <c r="M281" i="10"/>
  <c r="M282" i="10" s="1"/>
  <c r="L281" i="10"/>
  <c r="L282" i="10" s="1"/>
  <c r="K281" i="10"/>
  <c r="K282" i="10" s="1"/>
  <c r="J281" i="10"/>
  <c r="J282" i="10" s="1"/>
  <c r="I281" i="10"/>
  <c r="I282" i="10" s="1"/>
  <c r="H281" i="10"/>
  <c r="H282" i="10" s="1"/>
  <c r="G281" i="10"/>
  <c r="G282" i="10" s="1"/>
  <c r="F281" i="10"/>
  <c r="F282" i="10" s="1"/>
  <c r="E281" i="10"/>
  <c r="E282" i="10" s="1"/>
  <c r="D281" i="10"/>
  <c r="O280" i="10"/>
  <c r="N280" i="10"/>
  <c r="M280" i="10"/>
  <c r="L280" i="10"/>
  <c r="K280" i="10"/>
  <c r="J280" i="10"/>
  <c r="I280" i="10"/>
  <c r="H280" i="10"/>
  <c r="G280" i="10"/>
  <c r="F280" i="10"/>
  <c r="E280" i="10"/>
  <c r="D280" i="10"/>
  <c r="P279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P277" i="10"/>
  <c r="O275" i="10"/>
  <c r="O276" i="10" s="1"/>
  <c r="N275" i="10"/>
  <c r="N276" i="10" s="1"/>
  <c r="M275" i="10"/>
  <c r="M276" i="10" s="1"/>
  <c r="L275" i="10"/>
  <c r="L276" i="10" s="1"/>
  <c r="K275" i="10"/>
  <c r="K276" i="10" s="1"/>
  <c r="J275" i="10"/>
  <c r="I275" i="10"/>
  <c r="I276" i="10" s="1"/>
  <c r="H275" i="10"/>
  <c r="H276" i="10" s="1"/>
  <c r="G275" i="10"/>
  <c r="G276" i="10" s="1"/>
  <c r="F275" i="10"/>
  <c r="F276" i="10" s="1"/>
  <c r="E275" i="10"/>
  <c r="E276" i="10" s="1"/>
  <c r="D275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P273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P271" i="10"/>
  <c r="O269" i="10"/>
  <c r="O270" i="10" s="1"/>
  <c r="N269" i="10"/>
  <c r="N270" i="10" s="1"/>
  <c r="M269" i="10"/>
  <c r="M270" i="10" s="1"/>
  <c r="L269" i="10"/>
  <c r="K269" i="10"/>
  <c r="K270" i="10" s="1"/>
  <c r="J269" i="10"/>
  <c r="J270" i="10" s="1"/>
  <c r="I269" i="10"/>
  <c r="I270" i="10" s="1"/>
  <c r="H269" i="10"/>
  <c r="H270" i="10" s="1"/>
  <c r="G269" i="10"/>
  <c r="G270" i="10" s="1"/>
  <c r="F269" i="10"/>
  <c r="E269" i="10"/>
  <c r="E270" i="10" s="1"/>
  <c r="D269" i="10"/>
  <c r="D270" i="10" s="1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P267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P265" i="10"/>
  <c r="O263" i="10"/>
  <c r="O264" i="10" s="1"/>
  <c r="N263" i="10"/>
  <c r="N264" i="10" s="1"/>
  <c r="M263" i="10"/>
  <c r="M264" i="10" s="1"/>
  <c r="L263" i="10"/>
  <c r="L264" i="10" s="1"/>
  <c r="K263" i="10"/>
  <c r="K264" i="10" s="1"/>
  <c r="J263" i="10"/>
  <c r="J264" i="10" s="1"/>
  <c r="I263" i="10"/>
  <c r="I264" i="10" s="1"/>
  <c r="H263" i="10"/>
  <c r="H264" i="10" s="1"/>
  <c r="G263" i="10"/>
  <c r="G264" i="10" s="1"/>
  <c r="F263" i="10"/>
  <c r="F264" i="10" s="1"/>
  <c r="E263" i="10"/>
  <c r="E264" i="10" s="1"/>
  <c r="D263" i="10"/>
  <c r="D264" i="10" s="1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P261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P259" i="10"/>
  <c r="O257" i="10"/>
  <c r="O258" i="10" s="1"/>
  <c r="N257" i="10"/>
  <c r="N258" i="10" s="1"/>
  <c r="M257" i="10"/>
  <c r="M258" i="10" s="1"/>
  <c r="L257" i="10"/>
  <c r="L258" i="10" s="1"/>
  <c r="K257" i="10"/>
  <c r="K258" i="10" s="1"/>
  <c r="J257" i="10"/>
  <c r="J258" i="10" s="1"/>
  <c r="I257" i="10"/>
  <c r="I258" i="10" s="1"/>
  <c r="H257" i="10"/>
  <c r="H258" i="10" s="1"/>
  <c r="G257" i="10"/>
  <c r="G258" i="10" s="1"/>
  <c r="F257" i="10"/>
  <c r="F258" i="10" s="1"/>
  <c r="E257" i="10"/>
  <c r="E258" i="10" s="1"/>
  <c r="D257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P255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P253" i="10"/>
  <c r="O251" i="10"/>
  <c r="O252" i="10" s="1"/>
  <c r="N251" i="10"/>
  <c r="N252" i="10" s="1"/>
  <c r="M251" i="10"/>
  <c r="M252" i="10" s="1"/>
  <c r="L251" i="10"/>
  <c r="L252" i="10" s="1"/>
  <c r="K251" i="10"/>
  <c r="K252" i="10" s="1"/>
  <c r="J251" i="10"/>
  <c r="J252" i="10" s="1"/>
  <c r="I251" i="10"/>
  <c r="I252" i="10" s="1"/>
  <c r="H251" i="10"/>
  <c r="H252" i="10" s="1"/>
  <c r="G251" i="10"/>
  <c r="G252" i="10" s="1"/>
  <c r="F251" i="10"/>
  <c r="F252" i="10" s="1"/>
  <c r="E251" i="10"/>
  <c r="E252" i="10" s="1"/>
  <c r="D251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P249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P247" i="10"/>
  <c r="O245" i="10"/>
  <c r="O246" i="10" s="1"/>
  <c r="N245" i="10"/>
  <c r="M245" i="10"/>
  <c r="M246" i="10" s="1"/>
  <c r="L245" i="10"/>
  <c r="L246" i="10" s="1"/>
  <c r="K245" i="10"/>
  <c r="J245" i="10"/>
  <c r="J246" i="10" s="1"/>
  <c r="I245" i="10"/>
  <c r="I246" i="10" s="1"/>
  <c r="H245" i="10"/>
  <c r="G245" i="10"/>
  <c r="G246" i="10" s="1"/>
  <c r="F245" i="10"/>
  <c r="F246" i="10" s="1"/>
  <c r="E245" i="10"/>
  <c r="D245" i="10"/>
  <c r="O244" i="10"/>
  <c r="N244" i="10"/>
  <c r="M244" i="10"/>
  <c r="L244" i="10"/>
  <c r="K244" i="10"/>
  <c r="J244" i="10"/>
  <c r="I244" i="10"/>
  <c r="H244" i="10"/>
  <c r="G244" i="10"/>
  <c r="F244" i="10"/>
  <c r="E244" i="10"/>
  <c r="D244" i="10"/>
  <c r="P243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P241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P237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P235" i="10"/>
  <c r="O227" i="10"/>
  <c r="O228" i="10" s="1"/>
  <c r="N227" i="10"/>
  <c r="N228" i="10" s="1"/>
  <c r="M227" i="10"/>
  <c r="M228" i="10" s="1"/>
  <c r="L227" i="10"/>
  <c r="L228" i="10" s="1"/>
  <c r="K227" i="10"/>
  <c r="K228" i="10" s="1"/>
  <c r="J227" i="10"/>
  <c r="J228" i="10" s="1"/>
  <c r="I227" i="10"/>
  <c r="I228" i="10" s="1"/>
  <c r="H227" i="10"/>
  <c r="H228" i="10" s="1"/>
  <c r="G227" i="10"/>
  <c r="G228" i="10" s="1"/>
  <c r="F227" i="10"/>
  <c r="F228" i="10" s="1"/>
  <c r="E227" i="10"/>
  <c r="E228" i="10" s="1"/>
  <c r="D227" i="10"/>
  <c r="D228" i="10" s="1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P225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P223" i="10"/>
  <c r="O221" i="10"/>
  <c r="O222" i="10" s="1"/>
  <c r="N221" i="10"/>
  <c r="N222" i="10" s="1"/>
  <c r="M221" i="10"/>
  <c r="M222" i="10" s="1"/>
  <c r="L221" i="10"/>
  <c r="L222" i="10" s="1"/>
  <c r="K221" i="10"/>
  <c r="K222" i="10" s="1"/>
  <c r="J221" i="10"/>
  <c r="J222" i="10" s="1"/>
  <c r="I221" i="10"/>
  <c r="I222" i="10" s="1"/>
  <c r="H221" i="10"/>
  <c r="H222" i="10" s="1"/>
  <c r="G221" i="10"/>
  <c r="G222" i="10" s="1"/>
  <c r="F221" i="10"/>
  <c r="F222" i="10" s="1"/>
  <c r="E221" i="10"/>
  <c r="E222" i="10" s="1"/>
  <c r="D221" i="10"/>
  <c r="D222" i="10" s="1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P219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P217" i="10"/>
  <c r="O215" i="10"/>
  <c r="O216" i="10" s="1"/>
  <c r="N215" i="10"/>
  <c r="N216" i="10" s="1"/>
  <c r="M215" i="10"/>
  <c r="M216" i="10" s="1"/>
  <c r="L215" i="10"/>
  <c r="L216" i="10" s="1"/>
  <c r="K215" i="10"/>
  <c r="K216" i="10" s="1"/>
  <c r="J215" i="10"/>
  <c r="J216" i="10" s="1"/>
  <c r="I215" i="10"/>
  <c r="I216" i="10" s="1"/>
  <c r="H215" i="10"/>
  <c r="H216" i="10" s="1"/>
  <c r="G215" i="10"/>
  <c r="G216" i="10" s="1"/>
  <c r="F215" i="10"/>
  <c r="F216" i="10" s="1"/>
  <c r="E215" i="10"/>
  <c r="E216" i="10" s="1"/>
  <c r="D215" i="10"/>
  <c r="D216" i="10" s="1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P213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P211" i="10"/>
  <c r="O209" i="10"/>
  <c r="O210" i="10" s="1"/>
  <c r="N209" i="10"/>
  <c r="N210" i="10" s="1"/>
  <c r="M209" i="10"/>
  <c r="M210" i="10" s="1"/>
  <c r="L209" i="10"/>
  <c r="L210" i="10" s="1"/>
  <c r="K209" i="10"/>
  <c r="K210" i="10" s="1"/>
  <c r="J209" i="10"/>
  <c r="J210" i="10" s="1"/>
  <c r="I209" i="10"/>
  <c r="I210" i="10" s="1"/>
  <c r="H209" i="10"/>
  <c r="H210" i="10" s="1"/>
  <c r="G209" i="10"/>
  <c r="G210" i="10" s="1"/>
  <c r="F209" i="10"/>
  <c r="F210" i="10" s="1"/>
  <c r="E209" i="10"/>
  <c r="E210" i="10" s="1"/>
  <c r="D209" i="10"/>
  <c r="D210" i="10" s="1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P207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P205" i="10"/>
  <c r="O203" i="10"/>
  <c r="O204" i="10" s="1"/>
  <c r="N203" i="10"/>
  <c r="N204" i="10" s="1"/>
  <c r="M203" i="10"/>
  <c r="M204" i="10" s="1"/>
  <c r="L203" i="10"/>
  <c r="L204" i="10" s="1"/>
  <c r="K203" i="10"/>
  <c r="K204" i="10" s="1"/>
  <c r="J203" i="10"/>
  <c r="J204" i="10" s="1"/>
  <c r="I203" i="10"/>
  <c r="I204" i="10" s="1"/>
  <c r="H203" i="10"/>
  <c r="H204" i="10" s="1"/>
  <c r="G203" i="10"/>
  <c r="G204" i="10" s="1"/>
  <c r="F203" i="10"/>
  <c r="F204" i="10" s="1"/>
  <c r="E203" i="10"/>
  <c r="E204" i="10" s="1"/>
  <c r="D203" i="10"/>
  <c r="D204" i="10" s="1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P201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P199" i="10"/>
  <c r="O197" i="10"/>
  <c r="O198" i="10" s="1"/>
  <c r="N197" i="10"/>
  <c r="N198" i="10" s="1"/>
  <c r="M197" i="10"/>
  <c r="M198" i="10" s="1"/>
  <c r="L197" i="10"/>
  <c r="L198" i="10" s="1"/>
  <c r="K197" i="10"/>
  <c r="K198" i="10" s="1"/>
  <c r="J197" i="10"/>
  <c r="J198" i="10" s="1"/>
  <c r="I197" i="10"/>
  <c r="I198" i="10" s="1"/>
  <c r="H197" i="10"/>
  <c r="H198" i="10" s="1"/>
  <c r="G197" i="10"/>
  <c r="G198" i="10" s="1"/>
  <c r="F197" i="10"/>
  <c r="F198" i="10" s="1"/>
  <c r="E197" i="10"/>
  <c r="E198" i="10" s="1"/>
  <c r="D197" i="10"/>
  <c r="D198" i="10" s="1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P195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P193" i="10"/>
  <c r="O191" i="10"/>
  <c r="O192" i="10" s="1"/>
  <c r="N191" i="10"/>
  <c r="N192" i="10" s="1"/>
  <c r="M191" i="10"/>
  <c r="M192" i="10" s="1"/>
  <c r="L191" i="10"/>
  <c r="L192" i="10" s="1"/>
  <c r="K191" i="10"/>
  <c r="K192" i="10" s="1"/>
  <c r="J191" i="10"/>
  <c r="J192" i="10" s="1"/>
  <c r="I191" i="10"/>
  <c r="I192" i="10" s="1"/>
  <c r="H191" i="10"/>
  <c r="H192" i="10" s="1"/>
  <c r="G191" i="10"/>
  <c r="G192" i="10" s="1"/>
  <c r="F191" i="10"/>
  <c r="F192" i="10" s="1"/>
  <c r="E191" i="10"/>
  <c r="E192" i="10" s="1"/>
  <c r="D191" i="10"/>
  <c r="D192" i="10" s="1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P189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P187" i="10"/>
  <c r="O185" i="10"/>
  <c r="O186" i="10" s="1"/>
  <c r="N185" i="10"/>
  <c r="N186" i="10" s="1"/>
  <c r="M185" i="10"/>
  <c r="M186" i="10" s="1"/>
  <c r="L185" i="10"/>
  <c r="L186" i="10" s="1"/>
  <c r="K185" i="10"/>
  <c r="K186" i="10" s="1"/>
  <c r="J185" i="10"/>
  <c r="J186" i="10" s="1"/>
  <c r="I185" i="10"/>
  <c r="I186" i="10" s="1"/>
  <c r="H185" i="10"/>
  <c r="H186" i="10" s="1"/>
  <c r="G185" i="10"/>
  <c r="G186" i="10" s="1"/>
  <c r="F185" i="10"/>
  <c r="F186" i="10" s="1"/>
  <c r="E185" i="10"/>
  <c r="E186" i="10" s="1"/>
  <c r="D185" i="10"/>
  <c r="D186" i="10" s="1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P183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P181" i="10"/>
  <c r="O179" i="10"/>
  <c r="O180" i="10" s="1"/>
  <c r="N179" i="10"/>
  <c r="N180" i="10" s="1"/>
  <c r="M179" i="10"/>
  <c r="M180" i="10" s="1"/>
  <c r="L179" i="10"/>
  <c r="L180" i="10" s="1"/>
  <c r="K179" i="10"/>
  <c r="K180" i="10" s="1"/>
  <c r="J179" i="10"/>
  <c r="J180" i="10" s="1"/>
  <c r="I179" i="10"/>
  <c r="I180" i="10" s="1"/>
  <c r="H179" i="10"/>
  <c r="H180" i="10" s="1"/>
  <c r="G179" i="10"/>
  <c r="G180" i="10" s="1"/>
  <c r="F179" i="10"/>
  <c r="F180" i="10" s="1"/>
  <c r="E179" i="10"/>
  <c r="E180" i="10" s="1"/>
  <c r="D179" i="10"/>
  <c r="D180" i="10" s="1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P177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P175" i="10"/>
  <c r="O173" i="10"/>
  <c r="O174" i="10" s="1"/>
  <c r="N173" i="10"/>
  <c r="N174" i="10" s="1"/>
  <c r="M173" i="10"/>
  <c r="M174" i="10" s="1"/>
  <c r="L173" i="10"/>
  <c r="L174" i="10" s="1"/>
  <c r="K173" i="10"/>
  <c r="K174" i="10" s="1"/>
  <c r="J173" i="10"/>
  <c r="J174" i="10" s="1"/>
  <c r="I173" i="10"/>
  <c r="I174" i="10" s="1"/>
  <c r="H173" i="10"/>
  <c r="H174" i="10" s="1"/>
  <c r="G173" i="10"/>
  <c r="G174" i="10" s="1"/>
  <c r="F173" i="10"/>
  <c r="F174" i="10" s="1"/>
  <c r="E173" i="10"/>
  <c r="E174" i="10" s="1"/>
  <c r="D173" i="10"/>
  <c r="D174" i="10" s="1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P171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P169" i="10"/>
  <c r="O167" i="10"/>
  <c r="O168" i="10" s="1"/>
  <c r="N167" i="10"/>
  <c r="N168" i="10" s="1"/>
  <c r="M167" i="10"/>
  <c r="M168" i="10" s="1"/>
  <c r="L167" i="10"/>
  <c r="L168" i="10" s="1"/>
  <c r="K167" i="10"/>
  <c r="K168" i="10" s="1"/>
  <c r="J167" i="10"/>
  <c r="J168" i="10" s="1"/>
  <c r="I167" i="10"/>
  <c r="I168" i="10" s="1"/>
  <c r="H167" i="10"/>
  <c r="H168" i="10" s="1"/>
  <c r="G167" i="10"/>
  <c r="G168" i="10" s="1"/>
  <c r="F167" i="10"/>
  <c r="F168" i="10" s="1"/>
  <c r="E167" i="10"/>
  <c r="E168" i="10" s="1"/>
  <c r="D167" i="10"/>
  <c r="D168" i="10" s="1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P165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P163" i="10"/>
  <c r="O161" i="10"/>
  <c r="O162" i="10" s="1"/>
  <c r="N161" i="10"/>
  <c r="N162" i="10" s="1"/>
  <c r="M161" i="10"/>
  <c r="M162" i="10" s="1"/>
  <c r="L161" i="10"/>
  <c r="L162" i="10" s="1"/>
  <c r="K161" i="10"/>
  <c r="K162" i="10" s="1"/>
  <c r="J161" i="10"/>
  <c r="J162" i="10" s="1"/>
  <c r="I161" i="10"/>
  <c r="I162" i="10" s="1"/>
  <c r="H161" i="10"/>
  <c r="H162" i="10" s="1"/>
  <c r="G161" i="10"/>
  <c r="G162" i="10" s="1"/>
  <c r="F161" i="10"/>
  <c r="F162" i="10" s="1"/>
  <c r="E161" i="10"/>
  <c r="E162" i="10" s="1"/>
  <c r="D161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P159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P157" i="10"/>
  <c r="O155" i="10"/>
  <c r="O156" i="10" s="1"/>
  <c r="N155" i="10"/>
  <c r="N156" i="10" s="1"/>
  <c r="M155" i="10"/>
  <c r="M156" i="10" s="1"/>
  <c r="L155" i="10"/>
  <c r="L156" i="10" s="1"/>
  <c r="K155" i="10"/>
  <c r="K156" i="10" s="1"/>
  <c r="J155" i="10"/>
  <c r="J156" i="10" s="1"/>
  <c r="I155" i="10"/>
  <c r="I156" i="10" s="1"/>
  <c r="H155" i="10"/>
  <c r="H156" i="10" s="1"/>
  <c r="G155" i="10"/>
  <c r="G156" i="10" s="1"/>
  <c r="F155" i="10"/>
  <c r="F156" i="10" s="1"/>
  <c r="E155" i="10"/>
  <c r="E156" i="10" s="1"/>
  <c r="D155" i="10"/>
  <c r="D156" i="10" s="1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P153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P151" i="10"/>
  <c r="O149" i="10"/>
  <c r="O150" i="10" s="1"/>
  <c r="N149" i="10"/>
  <c r="N150" i="10" s="1"/>
  <c r="M149" i="10"/>
  <c r="M150" i="10" s="1"/>
  <c r="L149" i="10"/>
  <c r="L150" i="10" s="1"/>
  <c r="K149" i="10"/>
  <c r="K150" i="10" s="1"/>
  <c r="J149" i="10"/>
  <c r="J150" i="10" s="1"/>
  <c r="I149" i="10"/>
  <c r="I150" i="10" s="1"/>
  <c r="H149" i="10"/>
  <c r="H150" i="10" s="1"/>
  <c r="G149" i="10"/>
  <c r="G150" i="10" s="1"/>
  <c r="F149" i="10"/>
  <c r="F150" i="10" s="1"/>
  <c r="E149" i="10"/>
  <c r="E150" i="10" s="1"/>
  <c r="D149" i="10"/>
  <c r="D150" i="10" s="1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P147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P145" i="10"/>
  <c r="O143" i="10"/>
  <c r="O144" i="10" s="1"/>
  <c r="N143" i="10"/>
  <c r="M143" i="10"/>
  <c r="L143" i="10"/>
  <c r="K143" i="10"/>
  <c r="J143" i="10"/>
  <c r="I143" i="10"/>
  <c r="H143" i="10"/>
  <c r="G143" i="10"/>
  <c r="F143" i="10"/>
  <c r="F144" i="10" s="1"/>
  <c r="E143" i="10"/>
  <c r="E144" i="10" s="1"/>
  <c r="D143" i="10"/>
  <c r="D144" i="10" s="1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P141" i="10"/>
  <c r="O140" i="10"/>
  <c r="H140" i="10"/>
  <c r="F140" i="10"/>
  <c r="E140" i="10"/>
  <c r="D140" i="10"/>
  <c r="P139" i="10"/>
  <c r="I140" i="10" s="1"/>
  <c r="O137" i="10"/>
  <c r="O138" i="10" s="1"/>
  <c r="N137" i="10"/>
  <c r="N138" i="10" s="1"/>
  <c r="M137" i="10"/>
  <c r="M138" i="10" s="1"/>
  <c r="L137" i="10"/>
  <c r="L138" i="10" s="1"/>
  <c r="K137" i="10"/>
  <c r="K138" i="10" s="1"/>
  <c r="J137" i="10"/>
  <c r="J138" i="10" s="1"/>
  <c r="I137" i="10"/>
  <c r="I138" i="10" s="1"/>
  <c r="H137" i="10"/>
  <c r="H138" i="10" s="1"/>
  <c r="G137" i="10"/>
  <c r="G138" i="10" s="1"/>
  <c r="F137" i="10"/>
  <c r="F138" i="10" s="1"/>
  <c r="E137" i="10"/>
  <c r="E138" i="10" s="1"/>
  <c r="D137" i="10"/>
  <c r="D138" i="10" s="1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P135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P133" i="10"/>
  <c r="O131" i="10"/>
  <c r="O132" i="10" s="1"/>
  <c r="N131" i="10"/>
  <c r="N132" i="10" s="1"/>
  <c r="M131" i="10"/>
  <c r="M132" i="10" s="1"/>
  <c r="L131" i="10"/>
  <c r="L132" i="10" s="1"/>
  <c r="K131" i="10"/>
  <c r="K132" i="10" s="1"/>
  <c r="J131" i="10"/>
  <c r="J132" i="10" s="1"/>
  <c r="I131" i="10"/>
  <c r="I132" i="10" s="1"/>
  <c r="H131" i="10"/>
  <c r="H132" i="10" s="1"/>
  <c r="G131" i="10"/>
  <c r="G132" i="10" s="1"/>
  <c r="F131" i="10"/>
  <c r="F132" i="10" s="1"/>
  <c r="E131" i="10"/>
  <c r="E132" i="10" s="1"/>
  <c r="D131" i="10"/>
  <c r="D132" i="10" s="1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P129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P127" i="10"/>
  <c r="O125" i="10"/>
  <c r="O126" i="10" s="1"/>
  <c r="N125" i="10"/>
  <c r="N126" i="10" s="1"/>
  <c r="M125" i="10"/>
  <c r="M126" i="10" s="1"/>
  <c r="L125" i="10"/>
  <c r="L126" i="10" s="1"/>
  <c r="K125" i="10"/>
  <c r="K126" i="10" s="1"/>
  <c r="J125" i="10"/>
  <c r="J126" i="10" s="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D126" i="10" s="1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P123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P121" i="10"/>
  <c r="O119" i="10"/>
  <c r="O120" i="10" s="1"/>
  <c r="N119" i="10"/>
  <c r="N120" i="10" s="1"/>
  <c r="M119" i="10"/>
  <c r="M120" i="10" s="1"/>
  <c r="L119" i="10"/>
  <c r="L120" i="10" s="1"/>
  <c r="K119" i="10"/>
  <c r="K120" i="10" s="1"/>
  <c r="J119" i="10"/>
  <c r="J120" i="10" s="1"/>
  <c r="I119" i="10"/>
  <c r="I120" i="10" s="1"/>
  <c r="H119" i="10"/>
  <c r="H120" i="10" s="1"/>
  <c r="G119" i="10"/>
  <c r="G120" i="10" s="1"/>
  <c r="F119" i="10"/>
  <c r="F120" i="10" s="1"/>
  <c r="E119" i="10"/>
  <c r="E120" i="10" s="1"/>
  <c r="D119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P117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P115" i="10"/>
  <c r="O113" i="10"/>
  <c r="O114" i="10" s="1"/>
  <c r="N113" i="10"/>
  <c r="N114" i="10" s="1"/>
  <c r="M113" i="10"/>
  <c r="M114" i="10" s="1"/>
  <c r="L113" i="10"/>
  <c r="L114" i="10" s="1"/>
  <c r="K113" i="10"/>
  <c r="K114" i="10" s="1"/>
  <c r="J113" i="10"/>
  <c r="J114" i="10" s="1"/>
  <c r="I113" i="10"/>
  <c r="I114" i="10" s="1"/>
  <c r="H113" i="10"/>
  <c r="H114" i="10" s="1"/>
  <c r="G113" i="10"/>
  <c r="G114" i="10" s="1"/>
  <c r="F113" i="10"/>
  <c r="F114" i="10" s="1"/>
  <c r="E113" i="10"/>
  <c r="E114" i="10" s="1"/>
  <c r="D113" i="10"/>
  <c r="D114" i="10" s="1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P111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P109" i="10"/>
  <c r="O107" i="10"/>
  <c r="O108" i="10" s="1"/>
  <c r="N107" i="10"/>
  <c r="N108" i="10" s="1"/>
  <c r="M107" i="10"/>
  <c r="M108" i="10" s="1"/>
  <c r="L107" i="10"/>
  <c r="L108" i="10" s="1"/>
  <c r="K107" i="10"/>
  <c r="K108" i="10" s="1"/>
  <c r="J107" i="10"/>
  <c r="J108" i="10" s="1"/>
  <c r="I107" i="10"/>
  <c r="I108" i="10" s="1"/>
  <c r="H107" i="10"/>
  <c r="H108" i="10" s="1"/>
  <c r="G107" i="10"/>
  <c r="G108" i="10" s="1"/>
  <c r="F107" i="10"/>
  <c r="F108" i="10" s="1"/>
  <c r="E107" i="10"/>
  <c r="E108" i="10" s="1"/>
  <c r="D107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P105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P103" i="10"/>
  <c r="O101" i="10"/>
  <c r="O102" i="10" s="1"/>
  <c r="N101" i="10"/>
  <c r="N102" i="10" s="1"/>
  <c r="M101" i="10"/>
  <c r="M102" i="10" s="1"/>
  <c r="L101" i="10"/>
  <c r="L102" i="10" s="1"/>
  <c r="K101" i="10"/>
  <c r="K102" i="10" s="1"/>
  <c r="J101" i="10"/>
  <c r="J102" i="10" s="1"/>
  <c r="I101" i="10"/>
  <c r="I102" i="10" s="1"/>
  <c r="H101" i="10"/>
  <c r="H102" i="10" s="1"/>
  <c r="G101" i="10"/>
  <c r="G102" i="10" s="1"/>
  <c r="F101" i="10"/>
  <c r="F102" i="10" s="1"/>
  <c r="E101" i="10"/>
  <c r="E102" i="10" s="1"/>
  <c r="D101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P99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P97" i="10"/>
  <c r="O95" i="10"/>
  <c r="O96" i="10" s="1"/>
  <c r="N95" i="10"/>
  <c r="N96" i="10" s="1"/>
  <c r="M95" i="10"/>
  <c r="M96" i="10" s="1"/>
  <c r="L95" i="10"/>
  <c r="L96" i="10" s="1"/>
  <c r="K95" i="10"/>
  <c r="K96" i="10" s="1"/>
  <c r="J95" i="10"/>
  <c r="J96" i="10" s="1"/>
  <c r="I95" i="10"/>
  <c r="I96" i="10" s="1"/>
  <c r="H95" i="10"/>
  <c r="H96" i="10" s="1"/>
  <c r="G95" i="10"/>
  <c r="G96" i="10" s="1"/>
  <c r="F95" i="10"/>
  <c r="F96" i="10" s="1"/>
  <c r="E95" i="10"/>
  <c r="E96" i="10" s="1"/>
  <c r="D95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P93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P91" i="10"/>
  <c r="O89" i="10"/>
  <c r="O90" i="10" s="1"/>
  <c r="N89" i="10"/>
  <c r="N90" i="10" s="1"/>
  <c r="M89" i="10"/>
  <c r="M90" i="10" s="1"/>
  <c r="L89" i="10"/>
  <c r="L90" i="10" s="1"/>
  <c r="K89" i="10"/>
  <c r="K90" i="10" s="1"/>
  <c r="J89" i="10"/>
  <c r="J90" i="10" s="1"/>
  <c r="I89" i="10"/>
  <c r="I90" i="10" s="1"/>
  <c r="H89" i="10"/>
  <c r="H90" i="10" s="1"/>
  <c r="G89" i="10"/>
  <c r="G90" i="10" s="1"/>
  <c r="F89" i="10"/>
  <c r="F90" i="10" s="1"/>
  <c r="E89" i="10"/>
  <c r="E90" i="10" s="1"/>
  <c r="D89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P87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P85" i="10"/>
  <c r="O83" i="10"/>
  <c r="O84" i="10" s="1"/>
  <c r="N83" i="10"/>
  <c r="N84" i="10" s="1"/>
  <c r="M83" i="10"/>
  <c r="M84" i="10" s="1"/>
  <c r="L83" i="10"/>
  <c r="L84" i="10" s="1"/>
  <c r="K83" i="10"/>
  <c r="K84" i="10" s="1"/>
  <c r="J83" i="10"/>
  <c r="J84" i="10" s="1"/>
  <c r="I83" i="10"/>
  <c r="I84" i="10" s="1"/>
  <c r="H83" i="10"/>
  <c r="H84" i="10" s="1"/>
  <c r="G83" i="10"/>
  <c r="G84" i="10" s="1"/>
  <c r="F83" i="10"/>
  <c r="F84" i="10" s="1"/>
  <c r="E83" i="10"/>
  <c r="E84" i="10" s="1"/>
  <c r="D83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P81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P79" i="10"/>
  <c r="O77" i="10"/>
  <c r="O78" i="10" s="1"/>
  <c r="N77" i="10"/>
  <c r="N78" i="10" s="1"/>
  <c r="M77" i="10"/>
  <c r="M78" i="10" s="1"/>
  <c r="L77" i="10"/>
  <c r="L78" i="10" s="1"/>
  <c r="K77" i="10"/>
  <c r="K78" i="10" s="1"/>
  <c r="J77" i="10"/>
  <c r="J78" i="10" s="1"/>
  <c r="I77" i="10"/>
  <c r="I78" i="10" s="1"/>
  <c r="H77" i="10"/>
  <c r="H78" i="10" s="1"/>
  <c r="G77" i="10"/>
  <c r="G78" i="10" s="1"/>
  <c r="F77" i="10"/>
  <c r="F78" i="10" s="1"/>
  <c r="E77" i="10"/>
  <c r="E78" i="10" s="1"/>
  <c r="D77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P75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P73" i="10"/>
  <c r="O71" i="10"/>
  <c r="O72" i="10" s="1"/>
  <c r="N71" i="10"/>
  <c r="N72" i="10" s="1"/>
  <c r="M71" i="10"/>
  <c r="M72" i="10" s="1"/>
  <c r="L71" i="10"/>
  <c r="L72" i="10" s="1"/>
  <c r="K71" i="10"/>
  <c r="K72" i="10" s="1"/>
  <c r="J71" i="10"/>
  <c r="J72" i="10" s="1"/>
  <c r="I71" i="10"/>
  <c r="I72" i="10" s="1"/>
  <c r="H71" i="10"/>
  <c r="H72" i="10" s="1"/>
  <c r="G71" i="10"/>
  <c r="G72" i="10" s="1"/>
  <c r="F71" i="10"/>
  <c r="F72" i="10" s="1"/>
  <c r="E71" i="10"/>
  <c r="E72" i="10" s="1"/>
  <c r="D71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P69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P67" i="10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O64" i="10"/>
  <c r="N64" i="10"/>
  <c r="M64" i="10"/>
  <c r="L64" i="10"/>
  <c r="K64" i="10"/>
  <c r="J64" i="10"/>
  <c r="I64" i="10"/>
  <c r="H64" i="10"/>
  <c r="G64" i="10"/>
  <c r="F64" i="10"/>
  <c r="E64" i="10"/>
  <c r="D64" i="10"/>
  <c r="P63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P61" i="10"/>
  <c r="O59" i="10"/>
  <c r="O60" i="10" s="1"/>
  <c r="N59" i="10"/>
  <c r="N60" i="10" s="1"/>
  <c r="M59" i="10"/>
  <c r="M60" i="10" s="1"/>
  <c r="L59" i="10"/>
  <c r="L60" i="10" s="1"/>
  <c r="K59" i="10"/>
  <c r="K60" i="10" s="1"/>
  <c r="J59" i="10"/>
  <c r="J60" i="10" s="1"/>
  <c r="I59" i="10"/>
  <c r="I60" i="10" s="1"/>
  <c r="H59" i="10"/>
  <c r="H60" i="10" s="1"/>
  <c r="G59" i="10"/>
  <c r="G60" i="10" s="1"/>
  <c r="F59" i="10"/>
  <c r="F60" i="10" s="1"/>
  <c r="E59" i="10"/>
  <c r="E60" i="10" s="1"/>
  <c r="D59" i="10"/>
  <c r="D60" i="10" s="1"/>
  <c r="O58" i="10"/>
  <c r="N58" i="10"/>
  <c r="M58" i="10"/>
  <c r="L58" i="10"/>
  <c r="K58" i="10"/>
  <c r="J58" i="10"/>
  <c r="I58" i="10"/>
  <c r="H58" i="10"/>
  <c r="G58" i="10"/>
  <c r="F58" i="10"/>
  <c r="E58" i="10"/>
  <c r="D58" i="10"/>
  <c r="P57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P55" i="10"/>
  <c r="O53" i="10"/>
  <c r="O54" i="10" s="1"/>
  <c r="N53" i="10"/>
  <c r="N54" i="10" s="1"/>
  <c r="M53" i="10"/>
  <c r="M54" i="10" s="1"/>
  <c r="L53" i="10"/>
  <c r="L54" i="10" s="1"/>
  <c r="K53" i="10"/>
  <c r="K54" i="10" s="1"/>
  <c r="J53" i="10"/>
  <c r="J54" i="10" s="1"/>
  <c r="I53" i="10"/>
  <c r="I54" i="10" s="1"/>
  <c r="H53" i="10"/>
  <c r="H54" i="10" s="1"/>
  <c r="G53" i="10"/>
  <c r="G54" i="10" s="1"/>
  <c r="F53" i="10"/>
  <c r="F54" i="10" s="1"/>
  <c r="E53" i="10"/>
  <c r="E54" i="10" s="1"/>
  <c r="D53" i="10"/>
  <c r="D54" i="10" s="1"/>
  <c r="O52" i="10"/>
  <c r="N52" i="10"/>
  <c r="M52" i="10"/>
  <c r="L52" i="10"/>
  <c r="K52" i="10"/>
  <c r="J52" i="10"/>
  <c r="I52" i="10"/>
  <c r="H52" i="10"/>
  <c r="G52" i="10"/>
  <c r="F52" i="10"/>
  <c r="E52" i="10"/>
  <c r="D52" i="10"/>
  <c r="P51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P49" i="10"/>
  <c r="O47" i="10"/>
  <c r="O48" i="10" s="1"/>
  <c r="N47" i="10"/>
  <c r="N48" i="10" s="1"/>
  <c r="M47" i="10"/>
  <c r="M48" i="10" s="1"/>
  <c r="L47" i="10"/>
  <c r="L48" i="10" s="1"/>
  <c r="K47" i="10"/>
  <c r="K48" i="10" s="1"/>
  <c r="J47" i="10"/>
  <c r="J48" i="10" s="1"/>
  <c r="I47" i="10"/>
  <c r="I48" i="10" s="1"/>
  <c r="H47" i="10"/>
  <c r="H48" i="10" s="1"/>
  <c r="G47" i="10"/>
  <c r="G48" i="10" s="1"/>
  <c r="F47" i="10"/>
  <c r="F48" i="10" s="1"/>
  <c r="E47" i="10"/>
  <c r="E48" i="10" s="1"/>
  <c r="D47" i="10"/>
  <c r="D48" i="10" s="1"/>
  <c r="O46" i="10"/>
  <c r="N46" i="10"/>
  <c r="M46" i="10"/>
  <c r="L46" i="10"/>
  <c r="K46" i="10"/>
  <c r="J46" i="10"/>
  <c r="I46" i="10"/>
  <c r="H46" i="10"/>
  <c r="G46" i="10"/>
  <c r="F46" i="10"/>
  <c r="E46" i="10"/>
  <c r="D46" i="10"/>
  <c r="P45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P43" i="10"/>
  <c r="O40" i="10"/>
  <c r="N40" i="10"/>
  <c r="M40" i="10"/>
  <c r="K40" i="10"/>
  <c r="J40" i="10"/>
  <c r="G40" i="10"/>
  <c r="E40" i="10"/>
  <c r="D40" i="10"/>
  <c r="O38" i="10"/>
  <c r="N38" i="10"/>
  <c r="M38" i="10"/>
  <c r="L38" i="10"/>
  <c r="K38" i="10"/>
  <c r="I38" i="10"/>
  <c r="H38" i="10"/>
  <c r="G38" i="10"/>
  <c r="F38" i="10"/>
  <c r="E38" i="10"/>
  <c r="O35" i="10"/>
  <c r="O36" i="10" s="1"/>
  <c r="N35" i="10"/>
  <c r="N36" i="10" s="1"/>
  <c r="M35" i="10"/>
  <c r="M36" i="10" s="1"/>
  <c r="L35" i="10"/>
  <c r="L36" i="10" s="1"/>
  <c r="K35" i="10"/>
  <c r="K36" i="10" s="1"/>
  <c r="J35" i="10"/>
  <c r="J36" i="10" s="1"/>
  <c r="I35" i="10"/>
  <c r="I36" i="10" s="1"/>
  <c r="H35" i="10"/>
  <c r="H36" i="10" s="1"/>
  <c r="G35" i="10"/>
  <c r="G36" i="10" s="1"/>
  <c r="F35" i="10"/>
  <c r="F36" i="10" s="1"/>
  <c r="E35" i="10"/>
  <c r="E36" i="10" s="1"/>
  <c r="D35" i="10"/>
  <c r="D36" i="10" s="1"/>
  <c r="O34" i="10"/>
  <c r="N34" i="10"/>
  <c r="M34" i="10"/>
  <c r="L34" i="10"/>
  <c r="K34" i="10"/>
  <c r="J34" i="10"/>
  <c r="I34" i="10"/>
  <c r="H34" i="10"/>
  <c r="G34" i="10"/>
  <c r="F34" i="10"/>
  <c r="E34" i="10"/>
  <c r="D34" i="10"/>
  <c r="P33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P31" i="10"/>
  <c r="O29" i="10"/>
  <c r="O30" i="10" s="1"/>
  <c r="N29" i="10"/>
  <c r="N30" i="10" s="1"/>
  <c r="M29" i="10"/>
  <c r="M30" i="10" s="1"/>
  <c r="L29" i="10"/>
  <c r="L30" i="10" s="1"/>
  <c r="K29" i="10"/>
  <c r="K30" i="10" s="1"/>
  <c r="J29" i="10"/>
  <c r="J30" i="10" s="1"/>
  <c r="I29" i="10"/>
  <c r="I30" i="10" s="1"/>
  <c r="H29" i="10"/>
  <c r="H30" i="10" s="1"/>
  <c r="G29" i="10"/>
  <c r="G30" i="10" s="1"/>
  <c r="F29" i="10"/>
  <c r="F30" i="10" s="1"/>
  <c r="E29" i="10"/>
  <c r="E30" i="10" s="1"/>
  <c r="D29" i="10"/>
  <c r="D30" i="10" s="1"/>
  <c r="O28" i="10"/>
  <c r="N28" i="10"/>
  <c r="M28" i="10"/>
  <c r="L28" i="10"/>
  <c r="K28" i="10"/>
  <c r="J28" i="10"/>
  <c r="I28" i="10"/>
  <c r="H28" i="10"/>
  <c r="G28" i="10"/>
  <c r="F28" i="10"/>
  <c r="E28" i="10"/>
  <c r="D28" i="10"/>
  <c r="P27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P25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P21" i="10"/>
  <c r="J20" i="10"/>
  <c r="P19" i="10"/>
  <c r="I20" i="10" s="1"/>
  <c r="O17" i="10"/>
  <c r="N17" i="10"/>
  <c r="M17" i="10"/>
  <c r="L17" i="10"/>
  <c r="K17" i="10"/>
  <c r="J17" i="10"/>
  <c r="I17" i="10"/>
  <c r="H17" i="10"/>
  <c r="G17" i="10"/>
  <c r="F17" i="10"/>
  <c r="E17" i="10"/>
  <c r="D17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P15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P13" i="10"/>
  <c r="O377" i="9"/>
  <c r="O378" i="9" s="1"/>
  <c r="N377" i="9"/>
  <c r="M377" i="9"/>
  <c r="L377" i="9"/>
  <c r="K377" i="9"/>
  <c r="J377" i="9"/>
  <c r="I377" i="9"/>
  <c r="H377" i="9"/>
  <c r="G377" i="9"/>
  <c r="G378" i="9" s="1"/>
  <c r="F377" i="9"/>
  <c r="F378" i="9" s="1"/>
  <c r="E377" i="9"/>
  <c r="E378" i="9" s="1"/>
  <c r="D377" i="9"/>
  <c r="D378" i="9" s="1"/>
  <c r="O376" i="9"/>
  <c r="H376" i="9"/>
  <c r="G376" i="9"/>
  <c r="F376" i="9"/>
  <c r="E376" i="9"/>
  <c r="D376" i="9"/>
  <c r="P375" i="9"/>
  <c r="I376" i="9" s="1"/>
  <c r="O374" i="9"/>
  <c r="G374" i="9"/>
  <c r="F374" i="9"/>
  <c r="E374" i="9"/>
  <c r="D374" i="9"/>
  <c r="P373" i="9"/>
  <c r="N374" i="9" s="1"/>
  <c r="O365" i="9"/>
  <c r="O366" i="9" s="1"/>
  <c r="N365" i="9"/>
  <c r="N366" i="9" s="1"/>
  <c r="M365" i="9"/>
  <c r="M366" i="9" s="1"/>
  <c r="L365" i="9"/>
  <c r="L366" i="9" s="1"/>
  <c r="K365" i="9"/>
  <c r="K366" i="9" s="1"/>
  <c r="J365" i="9"/>
  <c r="J366" i="9" s="1"/>
  <c r="I365" i="9"/>
  <c r="I366" i="9" s="1"/>
  <c r="H365" i="9"/>
  <c r="H366" i="9" s="1"/>
  <c r="G365" i="9"/>
  <c r="G366" i="9" s="1"/>
  <c r="F365" i="9"/>
  <c r="F366" i="9" s="1"/>
  <c r="E365" i="9"/>
  <c r="E366" i="9" s="1"/>
  <c r="D365" i="9"/>
  <c r="D366" i="9" s="1"/>
  <c r="O364" i="9"/>
  <c r="N364" i="9"/>
  <c r="M364" i="9"/>
  <c r="L364" i="9"/>
  <c r="K364" i="9"/>
  <c r="J364" i="9"/>
  <c r="I364" i="9"/>
  <c r="H364" i="9"/>
  <c r="G364" i="9"/>
  <c r="F364" i="9"/>
  <c r="E364" i="9"/>
  <c r="D364" i="9"/>
  <c r="P363" i="9"/>
  <c r="O362" i="9"/>
  <c r="N362" i="9"/>
  <c r="M362" i="9"/>
  <c r="L362" i="9"/>
  <c r="K362" i="9"/>
  <c r="J362" i="9"/>
  <c r="I362" i="9"/>
  <c r="H362" i="9"/>
  <c r="G362" i="9"/>
  <c r="F362" i="9"/>
  <c r="E362" i="9"/>
  <c r="D362" i="9"/>
  <c r="P361" i="9"/>
  <c r="O359" i="9"/>
  <c r="O360" i="9" s="1"/>
  <c r="N359" i="9"/>
  <c r="N360" i="9" s="1"/>
  <c r="M359" i="9"/>
  <c r="M360" i="9" s="1"/>
  <c r="L359" i="9"/>
  <c r="L360" i="9" s="1"/>
  <c r="K359" i="9"/>
  <c r="K360" i="9" s="1"/>
  <c r="J359" i="9"/>
  <c r="J360" i="9" s="1"/>
  <c r="I359" i="9"/>
  <c r="I360" i="9" s="1"/>
  <c r="H359" i="9"/>
  <c r="H360" i="9" s="1"/>
  <c r="G359" i="9"/>
  <c r="G360" i="9" s="1"/>
  <c r="F359" i="9"/>
  <c r="F360" i="9" s="1"/>
  <c r="E359" i="9"/>
  <c r="E360" i="9" s="1"/>
  <c r="D359" i="9"/>
  <c r="D360" i="9" s="1"/>
  <c r="O358" i="9"/>
  <c r="N358" i="9"/>
  <c r="M358" i="9"/>
  <c r="L358" i="9"/>
  <c r="K358" i="9"/>
  <c r="J358" i="9"/>
  <c r="I358" i="9"/>
  <c r="H358" i="9"/>
  <c r="G358" i="9"/>
  <c r="F358" i="9"/>
  <c r="E358" i="9"/>
  <c r="D358" i="9"/>
  <c r="P357" i="9"/>
  <c r="O356" i="9"/>
  <c r="N356" i="9"/>
  <c r="M356" i="9"/>
  <c r="L356" i="9"/>
  <c r="K356" i="9"/>
  <c r="J356" i="9"/>
  <c r="I356" i="9"/>
  <c r="H356" i="9"/>
  <c r="G356" i="9"/>
  <c r="F356" i="9"/>
  <c r="E356" i="9"/>
  <c r="D356" i="9"/>
  <c r="P355" i="9"/>
  <c r="O353" i="9"/>
  <c r="O354" i="9" s="1"/>
  <c r="N353" i="9"/>
  <c r="N354" i="9" s="1"/>
  <c r="M353" i="9"/>
  <c r="M354" i="9" s="1"/>
  <c r="L353" i="9"/>
  <c r="L354" i="9" s="1"/>
  <c r="K353" i="9"/>
  <c r="K354" i="9" s="1"/>
  <c r="J353" i="9"/>
  <c r="J354" i="9" s="1"/>
  <c r="I353" i="9"/>
  <c r="I354" i="9" s="1"/>
  <c r="H353" i="9"/>
  <c r="H354" i="9" s="1"/>
  <c r="G353" i="9"/>
  <c r="G354" i="9" s="1"/>
  <c r="F353" i="9"/>
  <c r="F354" i="9" s="1"/>
  <c r="E353" i="9"/>
  <c r="E354" i="9" s="1"/>
  <c r="D353" i="9"/>
  <c r="D354" i="9" s="1"/>
  <c r="O352" i="9"/>
  <c r="N352" i="9"/>
  <c r="M352" i="9"/>
  <c r="L352" i="9"/>
  <c r="K352" i="9"/>
  <c r="J352" i="9"/>
  <c r="I352" i="9"/>
  <c r="H352" i="9"/>
  <c r="G352" i="9"/>
  <c r="F352" i="9"/>
  <c r="E352" i="9"/>
  <c r="D352" i="9"/>
  <c r="P351" i="9"/>
  <c r="O350" i="9"/>
  <c r="N350" i="9"/>
  <c r="M350" i="9"/>
  <c r="L350" i="9"/>
  <c r="K350" i="9"/>
  <c r="J350" i="9"/>
  <c r="I350" i="9"/>
  <c r="H350" i="9"/>
  <c r="G350" i="9"/>
  <c r="F350" i="9"/>
  <c r="E350" i="9"/>
  <c r="D350" i="9"/>
  <c r="P349" i="9"/>
  <c r="O347" i="9"/>
  <c r="O348" i="9" s="1"/>
  <c r="N347" i="9"/>
  <c r="N348" i="9" s="1"/>
  <c r="M347" i="9"/>
  <c r="M348" i="9" s="1"/>
  <c r="L347" i="9"/>
  <c r="L348" i="9" s="1"/>
  <c r="K347" i="9"/>
  <c r="K348" i="9" s="1"/>
  <c r="J347" i="9"/>
  <c r="J348" i="9" s="1"/>
  <c r="I347" i="9"/>
  <c r="I348" i="9" s="1"/>
  <c r="H347" i="9"/>
  <c r="H348" i="9" s="1"/>
  <c r="G347" i="9"/>
  <c r="G348" i="9" s="1"/>
  <c r="F347" i="9"/>
  <c r="F348" i="9" s="1"/>
  <c r="E347" i="9"/>
  <c r="E348" i="9" s="1"/>
  <c r="D347" i="9"/>
  <c r="D348" i="9" s="1"/>
  <c r="O346" i="9"/>
  <c r="N346" i="9"/>
  <c r="M346" i="9"/>
  <c r="L346" i="9"/>
  <c r="K346" i="9"/>
  <c r="J346" i="9"/>
  <c r="I346" i="9"/>
  <c r="H346" i="9"/>
  <c r="G346" i="9"/>
  <c r="F346" i="9"/>
  <c r="E346" i="9"/>
  <c r="D346" i="9"/>
  <c r="P345" i="9"/>
  <c r="O344" i="9"/>
  <c r="N344" i="9"/>
  <c r="M344" i="9"/>
  <c r="L344" i="9"/>
  <c r="K344" i="9"/>
  <c r="J344" i="9"/>
  <c r="I344" i="9"/>
  <c r="H344" i="9"/>
  <c r="G344" i="9"/>
  <c r="F344" i="9"/>
  <c r="E344" i="9"/>
  <c r="D344" i="9"/>
  <c r="P343" i="9"/>
  <c r="O341" i="9"/>
  <c r="O342" i="9" s="1"/>
  <c r="N341" i="9"/>
  <c r="N342" i="9" s="1"/>
  <c r="M341" i="9"/>
  <c r="M342" i="9" s="1"/>
  <c r="L341" i="9"/>
  <c r="L342" i="9" s="1"/>
  <c r="K341" i="9"/>
  <c r="K342" i="9" s="1"/>
  <c r="J341" i="9"/>
  <c r="J342" i="9" s="1"/>
  <c r="I341" i="9"/>
  <c r="I342" i="9" s="1"/>
  <c r="H341" i="9"/>
  <c r="H342" i="9" s="1"/>
  <c r="G341" i="9"/>
  <c r="G342" i="9" s="1"/>
  <c r="F341" i="9"/>
  <c r="F342" i="9" s="1"/>
  <c r="E341" i="9"/>
  <c r="E342" i="9" s="1"/>
  <c r="D341" i="9"/>
  <c r="D342" i="9" s="1"/>
  <c r="O340" i="9"/>
  <c r="N340" i="9"/>
  <c r="M340" i="9"/>
  <c r="L340" i="9"/>
  <c r="K340" i="9"/>
  <c r="J340" i="9"/>
  <c r="I340" i="9"/>
  <c r="H340" i="9"/>
  <c r="G340" i="9"/>
  <c r="F340" i="9"/>
  <c r="E340" i="9"/>
  <c r="D340" i="9"/>
  <c r="P339" i="9"/>
  <c r="O338" i="9"/>
  <c r="N338" i="9"/>
  <c r="M338" i="9"/>
  <c r="L338" i="9"/>
  <c r="K338" i="9"/>
  <c r="J338" i="9"/>
  <c r="I338" i="9"/>
  <c r="H338" i="9"/>
  <c r="G338" i="9"/>
  <c r="F338" i="9"/>
  <c r="E338" i="9"/>
  <c r="D338" i="9"/>
  <c r="P337" i="9"/>
  <c r="O335" i="9"/>
  <c r="N335" i="9"/>
  <c r="M335" i="9"/>
  <c r="L335" i="9"/>
  <c r="K335" i="9"/>
  <c r="J335" i="9"/>
  <c r="I335" i="9"/>
  <c r="H335" i="9"/>
  <c r="G335" i="9"/>
  <c r="F335" i="9"/>
  <c r="E335" i="9"/>
  <c r="D335" i="9"/>
  <c r="O332" i="9"/>
  <c r="N332" i="9"/>
  <c r="M332" i="9"/>
  <c r="L332" i="9"/>
  <c r="K332" i="9"/>
  <c r="J332" i="9"/>
  <c r="I332" i="9"/>
  <c r="H332" i="9"/>
  <c r="G332" i="9"/>
  <c r="F332" i="9"/>
  <c r="E332" i="9"/>
  <c r="D332" i="9"/>
  <c r="O329" i="9"/>
  <c r="O330" i="9" s="1"/>
  <c r="N329" i="9"/>
  <c r="N330" i="9" s="1"/>
  <c r="M329" i="9"/>
  <c r="M330" i="9" s="1"/>
  <c r="L329" i="9"/>
  <c r="L330" i="9" s="1"/>
  <c r="K329" i="9"/>
  <c r="K330" i="9" s="1"/>
  <c r="J329" i="9"/>
  <c r="J330" i="9" s="1"/>
  <c r="I329" i="9"/>
  <c r="I330" i="9" s="1"/>
  <c r="H329" i="9"/>
  <c r="G329" i="9"/>
  <c r="G330" i="9" s="1"/>
  <c r="F329" i="9"/>
  <c r="F330" i="9" s="1"/>
  <c r="E329" i="9"/>
  <c r="E330" i="9" s="1"/>
  <c r="D329" i="9"/>
  <c r="D330" i="9" s="1"/>
  <c r="O328" i="9"/>
  <c r="N328" i="9"/>
  <c r="M328" i="9"/>
  <c r="L328" i="9"/>
  <c r="K328" i="9"/>
  <c r="J328" i="9"/>
  <c r="I328" i="9"/>
  <c r="H328" i="9"/>
  <c r="G328" i="9"/>
  <c r="F328" i="9"/>
  <c r="E328" i="9"/>
  <c r="D328" i="9"/>
  <c r="P327" i="9"/>
  <c r="O326" i="9"/>
  <c r="N326" i="9"/>
  <c r="M326" i="9"/>
  <c r="L326" i="9"/>
  <c r="K326" i="9"/>
  <c r="J326" i="9"/>
  <c r="I326" i="9"/>
  <c r="H326" i="9"/>
  <c r="G326" i="9"/>
  <c r="F326" i="9"/>
  <c r="E326" i="9"/>
  <c r="D326" i="9"/>
  <c r="P325" i="9"/>
  <c r="O323" i="9"/>
  <c r="O324" i="9" s="1"/>
  <c r="N323" i="9"/>
  <c r="N324" i="9" s="1"/>
  <c r="M323" i="9"/>
  <c r="M324" i="9" s="1"/>
  <c r="L323" i="9"/>
  <c r="L324" i="9" s="1"/>
  <c r="K323" i="9"/>
  <c r="J323" i="9"/>
  <c r="J324" i="9" s="1"/>
  <c r="I323" i="9"/>
  <c r="I324" i="9" s="1"/>
  <c r="H323" i="9"/>
  <c r="H324" i="9" s="1"/>
  <c r="G323" i="9"/>
  <c r="G324" i="9" s="1"/>
  <c r="F323" i="9"/>
  <c r="F324" i="9" s="1"/>
  <c r="E323" i="9"/>
  <c r="E324" i="9" s="1"/>
  <c r="D323" i="9"/>
  <c r="D324" i="9" s="1"/>
  <c r="O322" i="9"/>
  <c r="N322" i="9"/>
  <c r="M322" i="9"/>
  <c r="L322" i="9"/>
  <c r="K322" i="9"/>
  <c r="J322" i="9"/>
  <c r="I322" i="9"/>
  <c r="H322" i="9"/>
  <c r="G322" i="9"/>
  <c r="F322" i="9"/>
  <c r="E322" i="9"/>
  <c r="D322" i="9"/>
  <c r="P321" i="9"/>
  <c r="O320" i="9"/>
  <c r="N320" i="9"/>
  <c r="M320" i="9"/>
  <c r="L320" i="9"/>
  <c r="K320" i="9"/>
  <c r="J320" i="9"/>
  <c r="I320" i="9"/>
  <c r="H320" i="9"/>
  <c r="G320" i="9"/>
  <c r="F320" i="9"/>
  <c r="E320" i="9"/>
  <c r="D320" i="9"/>
  <c r="P319" i="9"/>
  <c r="O317" i="9"/>
  <c r="O318" i="9" s="1"/>
  <c r="N317" i="9"/>
  <c r="N318" i="9" s="1"/>
  <c r="M317" i="9"/>
  <c r="L317" i="9"/>
  <c r="L318" i="9" s="1"/>
  <c r="K317" i="9"/>
  <c r="K318" i="9" s="1"/>
  <c r="J317" i="9"/>
  <c r="I317" i="9"/>
  <c r="I318" i="9" s="1"/>
  <c r="H317" i="9"/>
  <c r="H318" i="9" s="1"/>
  <c r="G317" i="9"/>
  <c r="G318" i="9" s="1"/>
  <c r="F317" i="9"/>
  <c r="F318" i="9" s="1"/>
  <c r="E317" i="9"/>
  <c r="E318" i="9" s="1"/>
  <c r="D317" i="9"/>
  <c r="D318" i="9" s="1"/>
  <c r="O316" i="9"/>
  <c r="N316" i="9"/>
  <c r="M316" i="9"/>
  <c r="L316" i="9"/>
  <c r="K316" i="9"/>
  <c r="J316" i="9"/>
  <c r="I316" i="9"/>
  <c r="H316" i="9"/>
  <c r="G316" i="9"/>
  <c r="F316" i="9"/>
  <c r="E316" i="9"/>
  <c r="D316" i="9"/>
  <c r="P315" i="9"/>
  <c r="O314" i="9"/>
  <c r="N314" i="9"/>
  <c r="M314" i="9"/>
  <c r="L314" i="9"/>
  <c r="K314" i="9"/>
  <c r="J314" i="9"/>
  <c r="I314" i="9"/>
  <c r="H314" i="9"/>
  <c r="G314" i="9"/>
  <c r="F314" i="9"/>
  <c r="E314" i="9"/>
  <c r="D314" i="9"/>
  <c r="P313" i="9"/>
  <c r="O311" i="9"/>
  <c r="N311" i="9"/>
  <c r="N312" i="9" s="1"/>
  <c r="M311" i="9"/>
  <c r="M312" i="9" s="1"/>
  <c r="L311" i="9"/>
  <c r="L312" i="9" s="1"/>
  <c r="K311" i="9"/>
  <c r="K312" i="9" s="1"/>
  <c r="J311" i="9"/>
  <c r="J312" i="9" s="1"/>
  <c r="I311" i="9"/>
  <c r="H311" i="9"/>
  <c r="H312" i="9" s="1"/>
  <c r="G311" i="9"/>
  <c r="G312" i="9" s="1"/>
  <c r="F311" i="9"/>
  <c r="E311" i="9"/>
  <c r="E312" i="9" s="1"/>
  <c r="D311" i="9"/>
  <c r="D312" i="9" s="1"/>
  <c r="O310" i="9"/>
  <c r="N310" i="9"/>
  <c r="M310" i="9"/>
  <c r="L310" i="9"/>
  <c r="K310" i="9"/>
  <c r="J310" i="9"/>
  <c r="I310" i="9"/>
  <c r="H310" i="9"/>
  <c r="G310" i="9"/>
  <c r="F310" i="9"/>
  <c r="E310" i="9"/>
  <c r="D310" i="9"/>
  <c r="P309" i="9"/>
  <c r="O308" i="9"/>
  <c r="N308" i="9"/>
  <c r="M308" i="9"/>
  <c r="L308" i="9"/>
  <c r="K308" i="9"/>
  <c r="J308" i="9"/>
  <c r="I308" i="9"/>
  <c r="H308" i="9"/>
  <c r="G308" i="9"/>
  <c r="F308" i="9"/>
  <c r="E308" i="9"/>
  <c r="D308" i="9"/>
  <c r="P307" i="9"/>
  <c r="O299" i="9"/>
  <c r="N299" i="9"/>
  <c r="M299" i="9"/>
  <c r="L299" i="9"/>
  <c r="K299" i="9"/>
  <c r="J299" i="9"/>
  <c r="I299" i="9"/>
  <c r="H299" i="9"/>
  <c r="G299" i="9"/>
  <c r="F299" i="9"/>
  <c r="E299" i="9"/>
  <c r="D299" i="9"/>
  <c r="P297" i="9"/>
  <c r="P295" i="9"/>
  <c r="O293" i="9"/>
  <c r="O294" i="9" s="1"/>
  <c r="N293" i="9"/>
  <c r="N294" i="9" s="1"/>
  <c r="M293" i="9"/>
  <c r="L293" i="9"/>
  <c r="K293" i="9"/>
  <c r="K294" i="9" s="1"/>
  <c r="J293" i="9"/>
  <c r="J294" i="9" s="1"/>
  <c r="I293" i="9"/>
  <c r="I294" i="9" s="1"/>
  <c r="H293" i="9"/>
  <c r="H294" i="9" s="1"/>
  <c r="G293" i="9"/>
  <c r="G294" i="9" s="1"/>
  <c r="F293" i="9"/>
  <c r="F294" i="9" s="1"/>
  <c r="E293" i="9"/>
  <c r="E294" i="9" s="1"/>
  <c r="D293" i="9"/>
  <c r="D294" i="9" s="1"/>
  <c r="O292" i="9"/>
  <c r="N292" i="9"/>
  <c r="M292" i="9"/>
  <c r="L292" i="9"/>
  <c r="K292" i="9"/>
  <c r="J292" i="9"/>
  <c r="I292" i="9"/>
  <c r="H292" i="9"/>
  <c r="G292" i="9"/>
  <c r="F292" i="9"/>
  <c r="E292" i="9"/>
  <c r="D292" i="9"/>
  <c r="P291" i="9"/>
  <c r="O290" i="9"/>
  <c r="N290" i="9"/>
  <c r="K290" i="9"/>
  <c r="J290" i="9"/>
  <c r="I290" i="9"/>
  <c r="H290" i="9"/>
  <c r="G290" i="9"/>
  <c r="F290" i="9"/>
  <c r="E290" i="9"/>
  <c r="D290" i="9"/>
  <c r="P289" i="9"/>
  <c r="M290" i="9" s="1"/>
  <c r="O287" i="9"/>
  <c r="O288" i="9" s="1"/>
  <c r="N287" i="9"/>
  <c r="N288" i="9" s="1"/>
  <c r="M287" i="9"/>
  <c r="M288" i="9" s="1"/>
  <c r="L287" i="9"/>
  <c r="L288" i="9" s="1"/>
  <c r="K287" i="9"/>
  <c r="K288" i="9" s="1"/>
  <c r="J287" i="9"/>
  <c r="J288" i="9" s="1"/>
  <c r="I287" i="9"/>
  <c r="I288" i="9" s="1"/>
  <c r="H287" i="9"/>
  <c r="H288" i="9" s="1"/>
  <c r="G287" i="9"/>
  <c r="G288" i="9" s="1"/>
  <c r="F287" i="9"/>
  <c r="F288" i="9" s="1"/>
  <c r="E287" i="9"/>
  <c r="E288" i="9" s="1"/>
  <c r="D287" i="9"/>
  <c r="D288" i="9" s="1"/>
  <c r="O286" i="9"/>
  <c r="N286" i="9"/>
  <c r="M286" i="9"/>
  <c r="L286" i="9"/>
  <c r="K286" i="9"/>
  <c r="J286" i="9"/>
  <c r="I286" i="9"/>
  <c r="H286" i="9"/>
  <c r="G286" i="9"/>
  <c r="F286" i="9"/>
  <c r="E286" i="9"/>
  <c r="D286" i="9"/>
  <c r="P285" i="9"/>
  <c r="O284" i="9"/>
  <c r="N284" i="9"/>
  <c r="M284" i="9"/>
  <c r="L284" i="9"/>
  <c r="K284" i="9"/>
  <c r="J284" i="9"/>
  <c r="I284" i="9"/>
  <c r="H284" i="9"/>
  <c r="G284" i="9"/>
  <c r="F284" i="9"/>
  <c r="E284" i="9"/>
  <c r="D284" i="9"/>
  <c r="P283" i="9"/>
  <c r="O281" i="9"/>
  <c r="O282" i="9" s="1"/>
  <c r="N281" i="9"/>
  <c r="N282" i="9" s="1"/>
  <c r="M281" i="9"/>
  <c r="M282" i="9" s="1"/>
  <c r="L281" i="9"/>
  <c r="K281" i="9"/>
  <c r="K282" i="9" s="1"/>
  <c r="J281" i="9"/>
  <c r="J282" i="9" s="1"/>
  <c r="I281" i="9"/>
  <c r="I282" i="9" s="1"/>
  <c r="H281" i="9"/>
  <c r="H282" i="9" s="1"/>
  <c r="G281" i="9"/>
  <c r="G282" i="9" s="1"/>
  <c r="F281" i="9"/>
  <c r="E281" i="9"/>
  <c r="E282" i="9" s="1"/>
  <c r="D281" i="9"/>
  <c r="D282" i="9" s="1"/>
  <c r="O280" i="9"/>
  <c r="N280" i="9"/>
  <c r="M280" i="9"/>
  <c r="L280" i="9"/>
  <c r="K280" i="9"/>
  <c r="J280" i="9"/>
  <c r="I280" i="9"/>
  <c r="H280" i="9"/>
  <c r="G280" i="9"/>
  <c r="F280" i="9"/>
  <c r="E280" i="9"/>
  <c r="D280" i="9"/>
  <c r="P279" i="9"/>
  <c r="O278" i="9"/>
  <c r="N278" i="9"/>
  <c r="M278" i="9"/>
  <c r="L278" i="9"/>
  <c r="K278" i="9"/>
  <c r="J278" i="9"/>
  <c r="I278" i="9"/>
  <c r="H278" i="9"/>
  <c r="G278" i="9"/>
  <c r="F278" i="9"/>
  <c r="E278" i="9"/>
  <c r="D278" i="9"/>
  <c r="P277" i="9"/>
  <c r="O275" i="9"/>
  <c r="O276" i="9" s="1"/>
  <c r="N275" i="9"/>
  <c r="N276" i="9" s="1"/>
  <c r="M275" i="9"/>
  <c r="M276" i="9" s="1"/>
  <c r="L275" i="9"/>
  <c r="L276" i="9" s="1"/>
  <c r="K275" i="9"/>
  <c r="K276" i="9" s="1"/>
  <c r="J275" i="9"/>
  <c r="J276" i="9" s="1"/>
  <c r="I275" i="9"/>
  <c r="I276" i="9" s="1"/>
  <c r="H275" i="9"/>
  <c r="H276" i="9" s="1"/>
  <c r="G275" i="9"/>
  <c r="G276" i="9" s="1"/>
  <c r="F275" i="9"/>
  <c r="F276" i="9" s="1"/>
  <c r="E275" i="9"/>
  <c r="E276" i="9" s="1"/>
  <c r="D275" i="9"/>
  <c r="D276" i="9" s="1"/>
  <c r="O274" i="9"/>
  <c r="N274" i="9"/>
  <c r="M274" i="9"/>
  <c r="L274" i="9"/>
  <c r="K274" i="9"/>
  <c r="J274" i="9"/>
  <c r="I274" i="9"/>
  <c r="H274" i="9"/>
  <c r="G274" i="9"/>
  <c r="F274" i="9"/>
  <c r="E274" i="9"/>
  <c r="D274" i="9"/>
  <c r="P273" i="9"/>
  <c r="O272" i="9"/>
  <c r="N272" i="9"/>
  <c r="M272" i="9"/>
  <c r="L272" i="9"/>
  <c r="K272" i="9"/>
  <c r="J272" i="9"/>
  <c r="I272" i="9"/>
  <c r="H272" i="9"/>
  <c r="G272" i="9"/>
  <c r="F272" i="9"/>
  <c r="E272" i="9"/>
  <c r="D272" i="9"/>
  <c r="P271" i="9"/>
  <c r="O269" i="9"/>
  <c r="O270" i="9" s="1"/>
  <c r="N269" i="9"/>
  <c r="N270" i="9" s="1"/>
  <c r="M269" i="9"/>
  <c r="M270" i="9" s="1"/>
  <c r="L269" i="9"/>
  <c r="L270" i="9" s="1"/>
  <c r="K269" i="9"/>
  <c r="K270" i="9" s="1"/>
  <c r="J269" i="9"/>
  <c r="I269" i="9"/>
  <c r="I270" i="9" s="1"/>
  <c r="H269" i="9"/>
  <c r="H270" i="9" s="1"/>
  <c r="G269" i="9"/>
  <c r="G270" i="9" s="1"/>
  <c r="F269" i="9"/>
  <c r="F270" i="9" s="1"/>
  <c r="E269" i="9"/>
  <c r="E270" i="9" s="1"/>
  <c r="D269" i="9"/>
  <c r="O268" i="9"/>
  <c r="N268" i="9"/>
  <c r="M268" i="9"/>
  <c r="L268" i="9"/>
  <c r="K268" i="9"/>
  <c r="J268" i="9"/>
  <c r="I268" i="9"/>
  <c r="H268" i="9"/>
  <c r="G268" i="9"/>
  <c r="F268" i="9"/>
  <c r="E268" i="9"/>
  <c r="D268" i="9"/>
  <c r="P267" i="9"/>
  <c r="O266" i="9"/>
  <c r="N266" i="9"/>
  <c r="M266" i="9"/>
  <c r="L266" i="9"/>
  <c r="K266" i="9"/>
  <c r="I266" i="9"/>
  <c r="H266" i="9"/>
  <c r="G266" i="9"/>
  <c r="F266" i="9"/>
  <c r="E266" i="9"/>
  <c r="D266" i="9"/>
  <c r="P265" i="9"/>
  <c r="J266" i="9" s="1"/>
  <c r="O263" i="9"/>
  <c r="O264" i="9" s="1"/>
  <c r="N263" i="9"/>
  <c r="N264" i="9" s="1"/>
  <c r="M263" i="9"/>
  <c r="L263" i="9"/>
  <c r="K263" i="9"/>
  <c r="J263" i="9"/>
  <c r="J264" i="9" s="1"/>
  <c r="I263" i="9"/>
  <c r="I264" i="9" s="1"/>
  <c r="H263" i="9"/>
  <c r="H264" i="9" s="1"/>
  <c r="G263" i="9"/>
  <c r="G264" i="9" s="1"/>
  <c r="F263" i="9"/>
  <c r="F264" i="9" s="1"/>
  <c r="E263" i="9"/>
  <c r="E264" i="9" s="1"/>
  <c r="D263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O260" i="9"/>
  <c r="N260" i="9"/>
  <c r="J260" i="9"/>
  <c r="I260" i="9"/>
  <c r="H260" i="9"/>
  <c r="G260" i="9"/>
  <c r="F260" i="9"/>
  <c r="E260" i="9"/>
  <c r="D260" i="9"/>
  <c r="P259" i="9"/>
  <c r="K260" i="9" s="1"/>
  <c r="O257" i="9"/>
  <c r="O258" i="9" s="1"/>
  <c r="N257" i="9"/>
  <c r="N258" i="9" s="1"/>
  <c r="M257" i="9"/>
  <c r="M258" i="9" s="1"/>
  <c r="L257" i="9"/>
  <c r="K257" i="9"/>
  <c r="J257" i="9"/>
  <c r="I257" i="9"/>
  <c r="H257" i="9"/>
  <c r="H258" i="9" s="1"/>
  <c r="G257" i="9"/>
  <c r="G258" i="9" s="1"/>
  <c r="F257" i="9"/>
  <c r="F258" i="9" s="1"/>
  <c r="E257" i="9"/>
  <c r="E258" i="9" s="1"/>
  <c r="D257" i="9"/>
  <c r="D258" i="9" s="1"/>
  <c r="O256" i="9"/>
  <c r="N256" i="9"/>
  <c r="M256" i="9"/>
  <c r="L256" i="9"/>
  <c r="K256" i="9"/>
  <c r="I256" i="9"/>
  <c r="H256" i="9"/>
  <c r="G256" i="9"/>
  <c r="F256" i="9"/>
  <c r="E256" i="9"/>
  <c r="D256" i="9"/>
  <c r="P255" i="9"/>
  <c r="J256" i="9" s="1"/>
  <c r="O254" i="9"/>
  <c r="N254" i="9"/>
  <c r="M254" i="9"/>
  <c r="H254" i="9"/>
  <c r="G254" i="9"/>
  <c r="F254" i="9"/>
  <c r="E254" i="9"/>
  <c r="D254" i="9"/>
  <c r="P253" i="9"/>
  <c r="J254" i="9" s="1"/>
  <c r="O251" i="9"/>
  <c r="O252" i="9" s="1"/>
  <c r="N251" i="9"/>
  <c r="N252" i="9" s="1"/>
  <c r="M251" i="9"/>
  <c r="L251" i="9"/>
  <c r="K251" i="9"/>
  <c r="J251" i="9"/>
  <c r="J252" i="9" s="1"/>
  <c r="I251" i="9"/>
  <c r="I252" i="9" s="1"/>
  <c r="H251" i="9"/>
  <c r="H252" i="9" s="1"/>
  <c r="G251" i="9"/>
  <c r="G252" i="9" s="1"/>
  <c r="F251" i="9"/>
  <c r="F252" i="9" s="1"/>
  <c r="E251" i="9"/>
  <c r="E252" i="9" s="1"/>
  <c r="D251" i="9"/>
  <c r="D252" i="9" s="1"/>
  <c r="O250" i="9"/>
  <c r="N250" i="9"/>
  <c r="M250" i="9"/>
  <c r="L250" i="9"/>
  <c r="J250" i="9"/>
  <c r="I250" i="9"/>
  <c r="H250" i="9"/>
  <c r="G250" i="9"/>
  <c r="F250" i="9"/>
  <c r="E250" i="9"/>
  <c r="D250" i="9"/>
  <c r="P249" i="9"/>
  <c r="K250" i="9" s="1"/>
  <c r="O248" i="9"/>
  <c r="N248" i="9"/>
  <c r="J248" i="9"/>
  <c r="I248" i="9"/>
  <c r="H248" i="9"/>
  <c r="G248" i="9"/>
  <c r="F248" i="9"/>
  <c r="E248" i="9"/>
  <c r="D248" i="9"/>
  <c r="P247" i="9"/>
  <c r="L248" i="9" s="1"/>
  <c r="O245" i="9"/>
  <c r="N245" i="9"/>
  <c r="N246" i="9" s="1"/>
  <c r="M245" i="9"/>
  <c r="M246" i="9" s="1"/>
  <c r="L245" i="9"/>
  <c r="L246" i="9" s="1"/>
  <c r="K245" i="9"/>
  <c r="J245" i="9"/>
  <c r="J246" i="9" s="1"/>
  <c r="I245" i="9"/>
  <c r="I246" i="9" s="1"/>
  <c r="H245" i="9"/>
  <c r="H246" i="9" s="1"/>
  <c r="G245" i="9"/>
  <c r="G246" i="9" s="1"/>
  <c r="F245" i="9"/>
  <c r="F246" i="9" s="1"/>
  <c r="E245" i="9"/>
  <c r="D245" i="9"/>
  <c r="O244" i="9"/>
  <c r="N244" i="9"/>
  <c r="M244" i="9"/>
  <c r="L244" i="9"/>
  <c r="K244" i="9"/>
  <c r="J244" i="9"/>
  <c r="I244" i="9"/>
  <c r="H244" i="9"/>
  <c r="G244" i="9"/>
  <c r="F244" i="9"/>
  <c r="E244" i="9"/>
  <c r="D244" i="9"/>
  <c r="P243" i="9"/>
  <c r="O242" i="9"/>
  <c r="N242" i="9"/>
  <c r="M242" i="9"/>
  <c r="L242" i="9"/>
  <c r="K242" i="9"/>
  <c r="J242" i="9"/>
  <c r="I242" i="9"/>
  <c r="H242" i="9"/>
  <c r="G242" i="9"/>
  <c r="F242" i="9"/>
  <c r="E242" i="9"/>
  <c r="D242" i="9"/>
  <c r="P241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O238" i="9"/>
  <c r="N238" i="9"/>
  <c r="M238" i="9"/>
  <c r="L238" i="9"/>
  <c r="K238" i="9"/>
  <c r="J238" i="9"/>
  <c r="I238" i="9"/>
  <c r="H238" i="9"/>
  <c r="G238" i="9"/>
  <c r="F238" i="9"/>
  <c r="E238" i="9"/>
  <c r="D238" i="9"/>
  <c r="P237" i="9"/>
  <c r="K236" i="9"/>
  <c r="J236" i="9"/>
  <c r="I236" i="9"/>
  <c r="H236" i="9"/>
  <c r="G236" i="9"/>
  <c r="D236" i="9"/>
  <c r="P235" i="9"/>
  <c r="L236" i="9" s="1"/>
  <c r="O227" i="9"/>
  <c r="O228" i="9" s="1"/>
  <c r="N227" i="9"/>
  <c r="N228" i="9" s="1"/>
  <c r="M227" i="9"/>
  <c r="L227" i="9"/>
  <c r="K227" i="9"/>
  <c r="J227" i="9"/>
  <c r="I227" i="9"/>
  <c r="H227" i="9"/>
  <c r="H228" i="9" s="1"/>
  <c r="G227" i="9"/>
  <c r="G228" i="9" s="1"/>
  <c r="F227" i="9"/>
  <c r="F228" i="9" s="1"/>
  <c r="E227" i="9"/>
  <c r="E228" i="9" s="1"/>
  <c r="D227" i="9"/>
  <c r="D228" i="9" s="1"/>
  <c r="O226" i="9"/>
  <c r="N226" i="9"/>
  <c r="I226" i="9"/>
  <c r="H226" i="9"/>
  <c r="G226" i="9"/>
  <c r="F226" i="9"/>
  <c r="E226" i="9"/>
  <c r="D226" i="9"/>
  <c r="P225" i="9"/>
  <c r="J226" i="9" s="1"/>
  <c r="O224" i="9"/>
  <c r="N224" i="9"/>
  <c r="H224" i="9"/>
  <c r="G224" i="9"/>
  <c r="F224" i="9"/>
  <c r="E224" i="9"/>
  <c r="D224" i="9"/>
  <c r="P223" i="9"/>
  <c r="M224" i="9" s="1"/>
  <c r="O221" i="9"/>
  <c r="O222" i="9" s="1"/>
  <c r="N221" i="9"/>
  <c r="N222" i="9" s="1"/>
  <c r="M221" i="9"/>
  <c r="M222" i="9" s="1"/>
  <c r="L221" i="9"/>
  <c r="L222" i="9" s="1"/>
  <c r="K221" i="9"/>
  <c r="K222" i="9" s="1"/>
  <c r="J221" i="9"/>
  <c r="J222" i="9" s="1"/>
  <c r="I221" i="9"/>
  <c r="I222" i="9" s="1"/>
  <c r="H221" i="9"/>
  <c r="H222" i="9" s="1"/>
  <c r="G221" i="9"/>
  <c r="G222" i="9" s="1"/>
  <c r="F221" i="9"/>
  <c r="F222" i="9" s="1"/>
  <c r="E221" i="9"/>
  <c r="E222" i="9" s="1"/>
  <c r="D221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P219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P217" i="9"/>
  <c r="O215" i="9"/>
  <c r="O216" i="9" s="1"/>
  <c r="N215" i="9"/>
  <c r="N216" i="9" s="1"/>
  <c r="M215" i="9"/>
  <c r="M216" i="9" s="1"/>
  <c r="L215" i="9"/>
  <c r="L216" i="9" s="1"/>
  <c r="K215" i="9"/>
  <c r="K216" i="9" s="1"/>
  <c r="J215" i="9"/>
  <c r="J216" i="9" s="1"/>
  <c r="I215" i="9"/>
  <c r="I216" i="9" s="1"/>
  <c r="H215" i="9"/>
  <c r="H216" i="9" s="1"/>
  <c r="G215" i="9"/>
  <c r="G216" i="9" s="1"/>
  <c r="F215" i="9"/>
  <c r="F216" i="9" s="1"/>
  <c r="E215" i="9"/>
  <c r="E216" i="9" s="1"/>
  <c r="D215" i="9"/>
  <c r="D216" i="9" s="1"/>
  <c r="O214" i="9"/>
  <c r="N214" i="9"/>
  <c r="M214" i="9"/>
  <c r="L214" i="9"/>
  <c r="K214" i="9"/>
  <c r="J214" i="9"/>
  <c r="I214" i="9"/>
  <c r="H214" i="9"/>
  <c r="G214" i="9"/>
  <c r="F214" i="9"/>
  <c r="E214" i="9"/>
  <c r="D214" i="9"/>
  <c r="P213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P211" i="9"/>
  <c r="O209" i="9"/>
  <c r="O210" i="9" s="1"/>
  <c r="N209" i="9"/>
  <c r="N210" i="9" s="1"/>
  <c r="M209" i="9"/>
  <c r="M210" i="9" s="1"/>
  <c r="L209" i="9"/>
  <c r="L210" i="9" s="1"/>
  <c r="K209" i="9"/>
  <c r="K210" i="9" s="1"/>
  <c r="J209" i="9"/>
  <c r="J210" i="9" s="1"/>
  <c r="I209" i="9"/>
  <c r="I210" i="9" s="1"/>
  <c r="H209" i="9"/>
  <c r="H210" i="9" s="1"/>
  <c r="G209" i="9"/>
  <c r="G210" i="9" s="1"/>
  <c r="F209" i="9"/>
  <c r="F210" i="9" s="1"/>
  <c r="E209" i="9"/>
  <c r="E210" i="9" s="1"/>
  <c r="D209" i="9"/>
  <c r="D210" i="9" s="1"/>
  <c r="O208" i="9"/>
  <c r="N208" i="9"/>
  <c r="M208" i="9"/>
  <c r="L208" i="9"/>
  <c r="K208" i="9"/>
  <c r="J208" i="9"/>
  <c r="I208" i="9"/>
  <c r="H208" i="9"/>
  <c r="G208" i="9"/>
  <c r="F208" i="9"/>
  <c r="E208" i="9"/>
  <c r="D208" i="9"/>
  <c r="P207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P205" i="9"/>
  <c r="O203" i="9"/>
  <c r="O204" i="9" s="1"/>
  <c r="N203" i="9"/>
  <c r="N204" i="9" s="1"/>
  <c r="M203" i="9"/>
  <c r="L203" i="9"/>
  <c r="K203" i="9"/>
  <c r="J203" i="9"/>
  <c r="I203" i="9"/>
  <c r="H203" i="9"/>
  <c r="H204" i="9" s="1"/>
  <c r="G203" i="9"/>
  <c r="G204" i="9" s="1"/>
  <c r="F203" i="9"/>
  <c r="F204" i="9" s="1"/>
  <c r="E203" i="9"/>
  <c r="E204" i="9" s="1"/>
  <c r="D203" i="9"/>
  <c r="O202" i="9"/>
  <c r="N202" i="9"/>
  <c r="I202" i="9"/>
  <c r="H202" i="9"/>
  <c r="G202" i="9"/>
  <c r="F202" i="9"/>
  <c r="E202" i="9"/>
  <c r="D202" i="9"/>
  <c r="P201" i="9"/>
  <c r="L202" i="9" s="1"/>
  <c r="O200" i="9"/>
  <c r="N200" i="9"/>
  <c r="H200" i="9"/>
  <c r="G200" i="9"/>
  <c r="F200" i="9"/>
  <c r="E200" i="9"/>
  <c r="D200" i="9"/>
  <c r="P199" i="9"/>
  <c r="I200" i="9" s="1"/>
  <c r="O197" i="9"/>
  <c r="O198" i="9" s="1"/>
  <c r="N197" i="9"/>
  <c r="N198" i="9" s="1"/>
  <c r="M197" i="9"/>
  <c r="M198" i="9" s="1"/>
  <c r="L197" i="9"/>
  <c r="L198" i="9" s="1"/>
  <c r="K197" i="9"/>
  <c r="K198" i="9" s="1"/>
  <c r="J197" i="9"/>
  <c r="J198" i="9" s="1"/>
  <c r="I197" i="9"/>
  <c r="I198" i="9" s="1"/>
  <c r="H197" i="9"/>
  <c r="H198" i="9" s="1"/>
  <c r="G197" i="9"/>
  <c r="G198" i="9" s="1"/>
  <c r="F197" i="9"/>
  <c r="F198" i="9" s="1"/>
  <c r="E197" i="9"/>
  <c r="E198" i="9" s="1"/>
  <c r="D197" i="9"/>
  <c r="D198" i="9" s="1"/>
  <c r="O196" i="9"/>
  <c r="N196" i="9"/>
  <c r="M196" i="9"/>
  <c r="L196" i="9"/>
  <c r="K196" i="9"/>
  <c r="J196" i="9"/>
  <c r="I196" i="9"/>
  <c r="H196" i="9"/>
  <c r="G196" i="9"/>
  <c r="F196" i="9"/>
  <c r="E196" i="9"/>
  <c r="D196" i="9"/>
  <c r="P195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P193" i="9"/>
  <c r="O191" i="9"/>
  <c r="O192" i="9" s="1"/>
  <c r="N191" i="9"/>
  <c r="N192" i="9" s="1"/>
  <c r="M191" i="9"/>
  <c r="M192" i="9" s="1"/>
  <c r="L191" i="9"/>
  <c r="L192" i="9" s="1"/>
  <c r="K191" i="9"/>
  <c r="K192" i="9" s="1"/>
  <c r="J191" i="9"/>
  <c r="J192" i="9" s="1"/>
  <c r="I191" i="9"/>
  <c r="I192" i="9" s="1"/>
  <c r="H191" i="9"/>
  <c r="H192" i="9" s="1"/>
  <c r="G191" i="9"/>
  <c r="G192" i="9" s="1"/>
  <c r="F191" i="9"/>
  <c r="F192" i="9" s="1"/>
  <c r="E191" i="9"/>
  <c r="E192" i="9" s="1"/>
  <c r="D191" i="9"/>
  <c r="D192" i="9" s="1"/>
  <c r="O190" i="9"/>
  <c r="N190" i="9"/>
  <c r="M190" i="9"/>
  <c r="L190" i="9"/>
  <c r="K190" i="9"/>
  <c r="J190" i="9"/>
  <c r="I190" i="9"/>
  <c r="H190" i="9"/>
  <c r="G190" i="9"/>
  <c r="F190" i="9"/>
  <c r="E190" i="9"/>
  <c r="D190" i="9"/>
  <c r="P189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P187" i="9"/>
  <c r="O185" i="9"/>
  <c r="O186" i="9" s="1"/>
  <c r="N185" i="9"/>
  <c r="N186" i="9" s="1"/>
  <c r="M185" i="9"/>
  <c r="M186" i="9" s="1"/>
  <c r="L185" i="9"/>
  <c r="L186" i="9" s="1"/>
  <c r="K185" i="9"/>
  <c r="K186" i="9" s="1"/>
  <c r="J185" i="9"/>
  <c r="J186" i="9" s="1"/>
  <c r="I185" i="9"/>
  <c r="I186" i="9" s="1"/>
  <c r="H185" i="9"/>
  <c r="H186" i="9" s="1"/>
  <c r="G185" i="9"/>
  <c r="G186" i="9" s="1"/>
  <c r="F185" i="9"/>
  <c r="F186" i="9" s="1"/>
  <c r="E185" i="9"/>
  <c r="E186" i="9" s="1"/>
  <c r="D185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P183" i="9"/>
  <c r="O182" i="9"/>
  <c r="N182" i="9"/>
  <c r="M182" i="9"/>
  <c r="L182" i="9"/>
  <c r="K182" i="9"/>
  <c r="J182" i="9"/>
  <c r="I182" i="9"/>
  <c r="H182" i="9"/>
  <c r="G182" i="9"/>
  <c r="F182" i="9"/>
  <c r="E182" i="9"/>
  <c r="D182" i="9"/>
  <c r="P181" i="9"/>
  <c r="O179" i="9"/>
  <c r="O180" i="9" s="1"/>
  <c r="N179" i="9"/>
  <c r="M179" i="9"/>
  <c r="L179" i="9"/>
  <c r="K179" i="9"/>
  <c r="J179" i="9"/>
  <c r="I179" i="9"/>
  <c r="H179" i="9"/>
  <c r="G179" i="9"/>
  <c r="G180" i="9" s="1"/>
  <c r="F179" i="9"/>
  <c r="F180" i="9" s="1"/>
  <c r="E179" i="9"/>
  <c r="E180" i="9" s="1"/>
  <c r="D179" i="9"/>
  <c r="D180" i="9" s="1"/>
  <c r="O178" i="9"/>
  <c r="N178" i="9"/>
  <c r="M178" i="9"/>
  <c r="L178" i="9"/>
  <c r="K178" i="9"/>
  <c r="J178" i="9"/>
  <c r="I178" i="9"/>
  <c r="H178" i="9"/>
  <c r="G178" i="9"/>
  <c r="F178" i="9"/>
  <c r="E178" i="9"/>
  <c r="D178" i="9"/>
  <c r="P177" i="9"/>
  <c r="O176" i="9"/>
  <c r="G176" i="9"/>
  <c r="F176" i="9"/>
  <c r="E176" i="9"/>
  <c r="D176" i="9"/>
  <c r="P175" i="9"/>
  <c r="L176" i="9" s="1"/>
  <c r="O173" i="9"/>
  <c r="O174" i="9" s="1"/>
  <c r="N173" i="9"/>
  <c r="N174" i="9" s="1"/>
  <c r="M173" i="9"/>
  <c r="M174" i="9" s="1"/>
  <c r="L173" i="9"/>
  <c r="L174" i="9" s="1"/>
  <c r="K173" i="9"/>
  <c r="K174" i="9" s="1"/>
  <c r="J173" i="9"/>
  <c r="J174" i="9" s="1"/>
  <c r="I173" i="9"/>
  <c r="I174" i="9" s="1"/>
  <c r="H173" i="9"/>
  <c r="H174" i="9" s="1"/>
  <c r="G173" i="9"/>
  <c r="G174" i="9" s="1"/>
  <c r="F173" i="9"/>
  <c r="F174" i="9" s="1"/>
  <c r="E173" i="9"/>
  <c r="E174" i="9" s="1"/>
  <c r="D173" i="9"/>
  <c r="D174" i="9" s="1"/>
  <c r="O172" i="9"/>
  <c r="N172" i="9"/>
  <c r="M172" i="9"/>
  <c r="L172" i="9"/>
  <c r="K172" i="9"/>
  <c r="J172" i="9"/>
  <c r="I172" i="9"/>
  <c r="H172" i="9"/>
  <c r="G172" i="9"/>
  <c r="F172" i="9"/>
  <c r="E172" i="9"/>
  <c r="D172" i="9"/>
  <c r="P171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P169" i="9"/>
  <c r="O167" i="9"/>
  <c r="O168" i="9" s="1"/>
  <c r="N167" i="9"/>
  <c r="M167" i="9"/>
  <c r="L167" i="9"/>
  <c r="K167" i="9"/>
  <c r="J167" i="9"/>
  <c r="I167" i="9"/>
  <c r="H167" i="9"/>
  <c r="H168" i="9" s="1"/>
  <c r="G167" i="9"/>
  <c r="G168" i="9" s="1"/>
  <c r="F167" i="9"/>
  <c r="F168" i="9" s="1"/>
  <c r="E167" i="9"/>
  <c r="E168" i="9" s="1"/>
  <c r="D167" i="9"/>
  <c r="O166" i="9"/>
  <c r="N166" i="9"/>
  <c r="I166" i="9"/>
  <c r="H166" i="9"/>
  <c r="G166" i="9"/>
  <c r="F166" i="9"/>
  <c r="E166" i="9"/>
  <c r="D166" i="9"/>
  <c r="P165" i="9"/>
  <c r="K166" i="9" s="1"/>
  <c r="O164" i="9"/>
  <c r="H164" i="9"/>
  <c r="G164" i="9"/>
  <c r="F164" i="9"/>
  <c r="E164" i="9"/>
  <c r="D164" i="9"/>
  <c r="P163" i="9"/>
  <c r="M164" i="9" s="1"/>
  <c r="O161" i="9"/>
  <c r="O162" i="9" s="1"/>
  <c r="N161" i="9"/>
  <c r="M161" i="9"/>
  <c r="L161" i="9"/>
  <c r="K161" i="9"/>
  <c r="J161" i="9"/>
  <c r="I161" i="9"/>
  <c r="H161" i="9"/>
  <c r="H162" i="9" s="1"/>
  <c r="G161" i="9"/>
  <c r="G162" i="9" s="1"/>
  <c r="F161" i="9"/>
  <c r="F162" i="9" s="1"/>
  <c r="E161" i="9"/>
  <c r="E162" i="9" s="1"/>
  <c r="D161" i="9"/>
  <c r="D162" i="9" s="1"/>
  <c r="O160" i="9"/>
  <c r="N160" i="9"/>
  <c r="H160" i="9"/>
  <c r="G160" i="9"/>
  <c r="F160" i="9"/>
  <c r="E160" i="9"/>
  <c r="D160" i="9"/>
  <c r="P159" i="9"/>
  <c r="J160" i="9" s="1"/>
  <c r="O158" i="9"/>
  <c r="H158" i="9"/>
  <c r="G158" i="9"/>
  <c r="F158" i="9"/>
  <c r="E158" i="9"/>
  <c r="D158" i="9"/>
  <c r="P157" i="9"/>
  <c r="M158" i="9" s="1"/>
  <c r="O155" i="9"/>
  <c r="O156" i="9" s="1"/>
  <c r="N155" i="9"/>
  <c r="N156" i="9" s="1"/>
  <c r="M155" i="9"/>
  <c r="M156" i="9" s="1"/>
  <c r="L155" i="9"/>
  <c r="L156" i="9" s="1"/>
  <c r="K155" i="9"/>
  <c r="K156" i="9" s="1"/>
  <c r="J155" i="9"/>
  <c r="J156" i="9" s="1"/>
  <c r="I155" i="9"/>
  <c r="I156" i="9" s="1"/>
  <c r="H155" i="9"/>
  <c r="H156" i="9" s="1"/>
  <c r="G155" i="9"/>
  <c r="G156" i="9" s="1"/>
  <c r="F155" i="9"/>
  <c r="F156" i="9" s="1"/>
  <c r="E155" i="9"/>
  <c r="E156" i="9" s="1"/>
  <c r="D155" i="9"/>
  <c r="D156" i="9" s="1"/>
  <c r="O154" i="9"/>
  <c r="N154" i="9"/>
  <c r="M154" i="9"/>
  <c r="L154" i="9"/>
  <c r="K154" i="9"/>
  <c r="J154" i="9"/>
  <c r="I154" i="9"/>
  <c r="H154" i="9"/>
  <c r="G154" i="9"/>
  <c r="F154" i="9"/>
  <c r="E154" i="9"/>
  <c r="D154" i="9"/>
  <c r="P153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P151" i="9"/>
  <c r="O149" i="9"/>
  <c r="O150" i="9" s="1"/>
  <c r="N149" i="9"/>
  <c r="N150" i="9" s="1"/>
  <c r="M149" i="9"/>
  <c r="M150" i="9" s="1"/>
  <c r="L149" i="9"/>
  <c r="L150" i="9" s="1"/>
  <c r="K149" i="9"/>
  <c r="K150" i="9" s="1"/>
  <c r="J149" i="9"/>
  <c r="J150" i="9" s="1"/>
  <c r="I149" i="9"/>
  <c r="I150" i="9" s="1"/>
  <c r="H149" i="9"/>
  <c r="H150" i="9" s="1"/>
  <c r="G149" i="9"/>
  <c r="G150" i="9" s="1"/>
  <c r="F149" i="9"/>
  <c r="F150" i="9" s="1"/>
  <c r="E149" i="9"/>
  <c r="E150" i="9" s="1"/>
  <c r="D149" i="9"/>
  <c r="D150" i="9" s="1"/>
  <c r="O148" i="9"/>
  <c r="N148" i="9"/>
  <c r="M148" i="9"/>
  <c r="L148" i="9"/>
  <c r="K148" i="9"/>
  <c r="J148" i="9"/>
  <c r="I148" i="9"/>
  <c r="H148" i="9"/>
  <c r="G148" i="9"/>
  <c r="F148" i="9"/>
  <c r="E148" i="9"/>
  <c r="D148" i="9"/>
  <c r="P147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P145" i="9"/>
  <c r="O143" i="9"/>
  <c r="O144" i="9" s="1"/>
  <c r="N143" i="9"/>
  <c r="M143" i="9"/>
  <c r="L143" i="9"/>
  <c r="K143" i="9"/>
  <c r="J143" i="9"/>
  <c r="I143" i="9"/>
  <c r="H143" i="9"/>
  <c r="G143" i="9"/>
  <c r="F143" i="9"/>
  <c r="F144" i="9" s="1"/>
  <c r="E143" i="9"/>
  <c r="E144" i="9" s="1"/>
  <c r="D143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P141" i="9"/>
  <c r="O140" i="9"/>
  <c r="N140" i="9"/>
  <c r="H140" i="9"/>
  <c r="F140" i="9"/>
  <c r="E140" i="9"/>
  <c r="D140" i="9"/>
  <c r="P139" i="9"/>
  <c r="O137" i="9"/>
  <c r="O138" i="9" s="1"/>
  <c r="N137" i="9"/>
  <c r="N138" i="9" s="1"/>
  <c r="M137" i="9"/>
  <c r="M138" i="9" s="1"/>
  <c r="L137" i="9"/>
  <c r="L138" i="9" s="1"/>
  <c r="K137" i="9"/>
  <c r="K138" i="9" s="1"/>
  <c r="J137" i="9"/>
  <c r="J138" i="9" s="1"/>
  <c r="I137" i="9"/>
  <c r="I138" i="9" s="1"/>
  <c r="H137" i="9"/>
  <c r="H138" i="9" s="1"/>
  <c r="G137" i="9"/>
  <c r="G138" i="9" s="1"/>
  <c r="F137" i="9"/>
  <c r="F138" i="9" s="1"/>
  <c r="E137" i="9"/>
  <c r="E138" i="9" s="1"/>
  <c r="D137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P135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P133" i="9"/>
  <c r="O131" i="9"/>
  <c r="O132" i="9" s="1"/>
  <c r="N131" i="9"/>
  <c r="N132" i="9" s="1"/>
  <c r="M131" i="9"/>
  <c r="L131" i="9"/>
  <c r="K131" i="9"/>
  <c r="J131" i="9"/>
  <c r="I131" i="9"/>
  <c r="H131" i="9"/>
  <c r="G131" i="9"/>
  <c r="G132" i="9" s="1"/>
  <c r="F131" i="9"/>
  <c r="F132" i="9" s="1"/>
  <c r="E131" i="9"/>
  <c r="E132" i="9" s="1"/>
  <c r="D131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P129" i="9"/>
  <c r="O128" i="9"/>
  <c r="N128" i="9"/>
  <c r="G128" i="9"/>
  <c r="F128" i="9"/>
  <c r="E128" i="9"/>
  <c r="D128" i="9"/>
  <c r="P127" i="9"/>
  <c r="K128" i="9" s="1"/>
  <c r="O125" i="9"/>
  <c r="O126" i="9" s="1"/>
  <c r="N125" i="9"/>
  <c r="N126" i="9" s="1"/>
  <c r="M125" i="9"/>
  <c r="M126" i="9" s="1"/>
  <c r="L125" i="9"/>
  <c r="L126" i="9" s="1"/>
  <c r="K125" i="9"/>
  <c r="J125" i="9"/>
  <c r="I125" i="9"/>
  <c r="H125" i="9"/>
  <c r="G125" i="9"/>
  <c r="F125" i="9"/>
  <c r="F126" i="9" s="1"/>
  <c r="E125" i="9"/>
  <c r="E126" i="9" s="1"/>
  <c r="D125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P123" i="9"/>
  <c r="O122" i="9"/>
  <c r="N122" i="9"/>
  <c r="M122" i="9"/>
  <c r="L122" i="9"/>
  <c r="F122" i="9"/>
  <c r="E122" i="9"/>
  <c r="D122" i="9"/>
  <c r="P121" i="9"/>
  <c r="I122" i="9" s="1"/>
  <c r="O119" i="9"/>
  <c r="O120" i="9" s="1"/>
  <c r="N119" i="9"/>
  <c r="M119" i="9"/>
  <c r="L119" i="9"/>
  <c r="K119" i="9"/>
  <c r="J119" i="9"/>
  <c r="I119" i="9"/>
  <c r="H119" i="9"/>
  <c r="H120" i="9" s="1"/>
  <c r="G119" i="9"/>
  <c r="G120" i="9" s="1"/>
  <c r="F119" i="9"/>
  <c r="F120" i="9" s="1"/>
  <c r="E119" i="9"/>
  <c r="E120" i="9" s="1"/>
  <c r="D119" i="9"/>
  <c r="O118" i="9"/>
  <c r="I118" i="9"/>
  <c r="H118" i="9"/>
  <c r="G118" i="9"/>
  <c r="F118" i="9"/>
  <c r="E118" i="9"/>
  <c r="D118" i="9"/>
  <c r="P117" i="9"/>
  <c r="N118" i="9" s="1"/>
  <c r="O116" i="9"/>
  <c r="H116" i="9"/>
  <c r="G116" i="9"/>
  <c r="F116" i="9"/>
  <c r="E116" i="9"/>
  <c r="D116" i="9"/>
  <c r="P115" i="9"/>
  <c r="K116" i="9" s="1"/>
  <c r="O113" i="9"/>
  <c r="O114" i="9" s="1"/>
  <c r="N113" i="9"/>
  <c r="N114" i="9" s="1"/>
  <c r="M113" i="9"/>
  <c r="L113" i="9"/>
  <c r="K113" i="9"/>
  <c r="J113" i="9"/>
  <c r="I113" i="9"/>
  <c r="I114" i="9" s="1"/>
  <c r="H113" i="9"/>
  <c r="H114" i="9" s="1"/>
  <c r="G113" i="9"/>
  <c r="G114" i="9" s="1"/>
  <c r="F113" i="9"/>
  <c r="F114" i="9" s="1"/>
  <c r="E113" i="9"/>
  <c r="E114" i="9" s="1"/>
  <c r="D113" i="9"/>
  <c r="D114" i="9" s="1"/>
  <c r="O112" i="9"/>
  <c r="N112" i="9"/>
  <c r="I112" i="9"/>
  <c r="H112" i="9"/>
  <c r="G112" i="9"/>
  <c r="F112" i="9"/>
  <c r="E112" i="9"/>
  <c r="D112" i="9"/>
  <c r="P111" i="9"/>
  <c r="M112" i="9" s="1"/>
  <c r="O110" i="9"/>
  <c r="N110" i="9"/>
  <c r="M110" i="9"/>
  <c r="L110" i="9"/>
  <c r="K110" i="9"/>
  <c r="J110" i="9"/>
  <c r="I110" i="9"/>
  <c r="H110" i="9"/>
  <c r="G110" i="9"/>
  <c r="F110" i="9"/>
  <c r="E110" i="9"/>
  <c r="D110" i="9"/>
  <c r="P109" i="9"/>
  <c r="O107" i="9"/>
  <c r="O108" i="9" s="1"/>
  <c r="N107" i="9"/>
  <c r="N108" i="9" s="1"/>
  <c r="M107" i="9"/>
  <c r="M108" i="9" s="1"/>
  <c r="L107" i="9"/>
  <c r="L108" i="9" s="1"/>
  <c r="K107" i="9"/>
  <c r="K108" i="9" s="1"/>
  <c r="J107" i="9"/>
  <c r="J108" i="9" s="1"/>
  <c r="I107" i="9"/>
  <c r="I108" i="9" s="1"/>
  <c r="H107" i="9"/>
  <c r="H108" i="9" s="1"/>
  <c r="G107" i="9"/>
  <c r="G108" i="9" s="1"/>
  <c r="F107" i="9"/>
  <c r="F108" i="9" s="1"/>
  <c r="E107" i="9"/>
  <c r="E108" i="9" s="1"/>
  <c r="D107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P105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P103" i="9"/>
  <c r="O101" i="9"/>
  <c r="O102" i="9" s="1"/>
  <c r="N101" i="9"/>
  <c r="N102" i="9" s="1"/>
  <c r="M101" i="9"/>
  <c r="M102" i="9" s="1"/>
  <c r="L101" i="9"/>
  <c r="L102" i="9" s="1"/>
  <c r="K101" i="9"/>
  <c r="K102" i="9" s="1"/>
  <c r="J101" i="9"/>
  <c r="J102" i="9" s="1"/>
  <c r="I101" i="9"/>
  <c r="I102" i="9" s="1"/>
  <c r="H101" i="9"/>
  <c r="H102" i="9" s="1"/>
  <c r="G101" i="9"/>
  <c r="G102" i="9" s="1"/>
  <c r="F101" i="9"/>
  <c r="F102" i="9" s="1"/>
  <c r="E101" i="9"/>
  <c r="E102" i="9" s="1"/>
  <c r="D101" i="9"/>
  <c r="D102" i="9" s="1"/>
  <c r="O100" i="9"/>
  <c r="N100" i="9"/>
  <c r="M100" i="9"/>
  <c r="L100" i="9"/>
  <c r="K100" i="9"/>
  <c r="J100" i="9"/>
  <c r="I100" i="9"/>
  <c r="H100" i="9"/>
  <c r="G100" i="9"/>
  <c r="F100" i="9"/>
  <c r="E100" i="9"/>
  <c r="D100" i="9"/>
  <c r="P99" i="9"/>
  <c r="O98" i="9"/>
  <c r="N98" i="9"/>
  <c r="M98" i="9"/>
  <c r="L98" i="9"/>
  <c r="K98" i="9"/>
  <c r="J98" i="9"/>
  <c r="I98" i="9"/>
  <c r="H98" i="9"/>
  <c r="G98" i="9"/>
  <c r="F98" i="9"/>
  <c r="E98" i="9"/>
  <c r="D98" i="9"/>
  <c r="P97" i="9"/>
  <c r="O95" i="9"/>
  <c r="O96" i="9" s="1"/>
  <c r="N95" i="9"/>
  <c r="N96" i="9" s="1"/>
  <c r="M95" i="9"/>
  <c r="M96" i="9" s="1"/>
  <c r="L95" i="9"/>
  <c r="K95" i="9"/>
  <c r="J95" i="9"/>
  <c r="I95" i="9"/>
  <c r="H95" i="9"/>
  <c r="H96" i="9" s="1"/>
  <c r="G95" i="9"/>
  <c r="G96" i="9" s="1"/>
  <c r="F95" i="9"/>
  <c r="F96" i="9" s="1"/>
  <c r="E95" i="9"/>
  <c r="E96" i="9" s="1"/>
  <c r="D95" i="9"/>
  <c r="O94" i="9"/>
  <c r="N94" i="9"/>
  <c r="M94" i="9"/>
  <c r="I94" i="9"/>
  <c r="H94" i="9"/>
  <c r="G94" i="9"/>
  <c r="F94" i="9"/>
  <c r="E94" i="9"/>
  <c r="D94" i="9"/>
  <c r="P93" i="9"/>
  <c r="L94" i="9" s="1"/>
  <c r="O92" i="9"/>
  <c r="N92" i="9"/>
  <c r="M92" i="9"/>
  <c r="H92" i="9"/>
  <c r="G92" i="9"/>
  <c r="F92" i="9"/>
  <c r="E92" i="9"/>
  <c r="D92" i="9"/>
  <c r="P91" i="9"/>
  <c r="K92" i="9" s="1"/>
  <c r="O89" i="9"/>
  <c r="O90" i="9" s="1"/>
  <c r="N89" i="9"/>
  <c r="N90" i="9" s="1"/>
  <c r="M89" i="9"/>
  <c r="M90" i="9" s="1"/>
  <c r="L89" i="9"/>
  <c r="L90" i="9" s="1"/>
  <c r="K89" i="9"/>
  <c r="K90" i="9" s="1"/>
  <c r="J89" i="9"/>
  <c r="J90" i="9" s="1"/>
  <c r="I89" i="9"/>
  <c r="I90" i="9" s="1"/>
  <c r="H89" i="9"/>
  <c r="H90" i="9" s="1"/>
  <c r="G89" i="9"/>
  <c r="G90" i="9" s="1"/>
  <c r="F89" i="9"/>
  <c r="F90" i="9" s="1"/>
  <c r="E89" i="9"/>
  <c r="E90" i="9" s="1"/>
  <c r="D89" i="9"/>
  <c r="D90" i="9" s="1"/>
  <c r="O88" i="9"/>
  <c r="N88" i="9"/>
  <c r="M88" i="9"/>
  <c r="L88" i="9"/>
  <c r="K88" i="9"/>
  <c r="J88" i="9"/>
  <c r="I88" i="9"/>
  <c r="H88" i="9"/>
  <c r="G88" i="9"/>
  <c r="F88" i="9"/>
  <c r="E88" i="9"/>
  <c r="D88" i="9"/>
  <c r="P87" i="9"/>
  <c r="O86" i="9"/>
  <c r="N86" i="9"/>
  <c r="M86" i="9"/>
  <c r="L86" i="9"/>
  <c r="K86" i="9"/>
  <c r="J86" i="9"/>
  <c r="I86" i="9"/>
  <c r="H86" i="9"/>
  <c r="G86" i="9"/>
  <c r="F86" i="9"/>
  <c r="E86" i="9"/>
  <c r="D86" i="9"/>
  <c r="P85" i="9"/>
  <c r="O83" i="9"/>
  <c r="O84" i="9" s="1"/>
  <c r="N83" i="9"/>
  <c r="N84" i="9" s="1"/>
  <c r="M83" i="9"/>
  <c r="M84" i="9" s="1"/>
  <c r="L83" i="9"/>
  <c r="L84" i="9" s="1"/>
  <c r="K83" i="9"/>
  <c r="K84" i="9" s="1"/>
  <c r="J83" i="9"/>
  <c r="J84" i="9" s="1"/>
  <c r="I83" i="9"/>
  <c r="I84" i="9" s="1"/>
  <c r="H83" i="9"/>
  <c r="H84" i="9" s="1"/>
  <c r="G83" i="9"/>
  <c r="G84" i="9" s="1"/>
  <c r="F83" i="9"/>
  <c r="F84" i="9" s="1"/>
  <c r="E83" i="9"/>
  <c r="E84" i="9" s="1"/>
  <c r="D83" i="9"/>
  <c r="O82" i="9"/>
  <c r="N82" i="9"/>
  <c r="M82" i="9"/>
  <c r="L82" i="9"/>
  <c r="K82" i="9"/>
  <c r="J82" i="9"/>
  <c r="I82" i="9"/>
  <c r="H82" i="9"/>
  <c r="G82" i="9"/>
  <c r="F82" i="9"/>
  <c r="E82" i="9"/>
  <c r="D82" i="9"/>
  <c r="P81" i="9"/>
  <c r="O80" i="9"/>
  <c r="N80" i="9"/>
  <c r="M80" i="9"/>
  <c r="L80" i="9"/>
  <c r="K80" i="9"/>
  <c r="J80" i="9"/>
  <c r="I80" i="9"/>
  <c r="H80" i="9"/>
  <c r="G80" i="9"/>
  <c r="F80" i="9"/>
  <c r="E80" i="9"/>
  <c r="D80" i="9"/>
  <c r="P79" i="9"/>
  <c r="O77" i="9"/>
  <c r="O78" i="9" s="1"/>
  <c r="N77" i="9"/>
  <c r="N78" i="9" s="1"/>
  <c r="M77" i="9"/>
  <c r="M78" i="9" s="1"/>
  <c r="L77" i="9"/>
  <c r="L78" i="9" s="1"/>
  <c r="K77" i="9"/>
  <c r="K78" i="9" s="1"/>
  <c r="J77" i="9"/>
  <c r="J78" i="9" s="1"/>
  <c r="I77" i="9"/>
  <c r="I78" i="9" s="1"/>
  <c r="H77" i="9"/>
  <c r="H78" i="9" s="1"/>
  <c r="G77" i="9"/>
  <c r="G78" i="9" s="1"/>
  <c r="F77" i="9"/>
  <c r="F78" i="9" s="1"/>
  <c r="E77" i="9"/>
  <c r="E78" i="9" s="1"/>
  <c r="D77" i="9"/>
  <c r="D78" i="9" s="1"/>
  <c r="O76" i="9"/>
  <c r="N76" i="9"/>
  <c r="M76" i="9"/>
  <c r="L76" i="9"/>
  <c r="K76" i="9"/>
  <c r="J76" i="9"/>
  <c r="I76" i="9"/>
  <c r="H76" i="9"/>
  <c r="G76" i="9"/>
  <c r="F76" i="9"/>
  <c r="E76" i="9"/>
  <c r="D76" i="9"/>
  <c r="P75" i="9"/>
  <c r="O74" i="9"/>
  <c r="N74" i="9"/>
  <c r="M74" i="9"/>
  <c r="L74" i="9"/>
  <c r="K74" i="9"/>
  <c r="J74" i="9"/>
  <c r="I74" i="9"/>
  <c r="H74" i="9"/>
  <c r="G74" i="9"/>
  <c r="F74" i="9"/>
  <c r="E74" i="9"/>
  <c r="D74" i="9"/>
  <c r="P73" i="9"/>
  <c r="O71" i="9"/>
  <c r="O72" i="9" s="1"/>
  <c r="N71" i="9"/>
  <c r="N72" i="9" s="1"/>
  <c r="M71" i="9"/>
  <c r="M72" i="9" s="1"/>
  <c r="L71" i="9"/>
  <c r="L72" i="9" s="1"/>
  <c r="K71" i="9"/>
  <c r="K72" i="9" s="1"/>
  <c r="J71" i="9"/>
  <c r="J72" i="9" s="1"/>
  <c r="I71" i="9"/>
  <c r="I72" i="9" s="1"/>
  <c r="H71" i="9"/>
  <c r="H72" i="9" s="1"/>
  <c r="G71" i="9"/>
  <c r="G72" i="9" s="1"/>
  <c r="F71" i="9"/>
  <c r="F72" i="9" s="1"/>
  <c r="E71" i="9"/>
  <c r="E72" i="9" s="1"/>
  <c r="D71" i="9"/>
  <c r="D72" i="9" s="1"/>
  <c r="O70" i="9"/>
  <c r="N70" i="9"/>
  <c r="M70" i="9"/>
  <c r="L70" i="9"/>
  <c r="K70" i="9"/>
  <c r="J70" i="9"/>
  <c r="I70" i="9"/>
  <c r="H70" i="9"/>
  <c r="G70" i="9"/>
  <c r="F70" i="9"/>
  <c r="E70" i="9"/>
  <c r="D70" i="9"/>
  <c r="P69" i="9"/>
  <c r="O68" i="9"/>
  <c r="N68" i="9"/>
  <c r="M68" i="9"/>
  <c r="L68" i="9"/>
  <c r="K68" i="9"/>
  <c r="J68" i="9"/>
  <c r="I68" i="9"/>
  <c r="H68" i="9"/>
  <c r="G68" i="9"/>
  <c r="F68" i="9"/>
  <c r="E68" i="9"/>
  <c r="D68" i="9"/>
  <c r="P67" i="9"/>
  <c r="O65" i="9"/>
  <c r="O66" i="9" s="1"/>
  <c r="N65" i="9"/>
  <c r="M65" i="9"/>
  <c r="L65" i="9"/>
  <c r="K65" i="9"/>
  <c r="J65" i="9"/>
  <c r="J66" i="9" s="1"/>
  <c r="I65" i="9"/>
  <c r="I66" i="9" s="1"/>
  <c r="H65" i="9"/>
  <c r="H66" i="9" s="1"/>
  <c r="G65" i="9"/>
  <c r="G66" i="9" s="1"/>
  <c r="F65" i="9"/>
  <c r="F66" i="9" s="1"/>
  <c r="E65" i="9"/>
  <c r="E66" i="9" s="1"/>
  <c r="D65" i="9"/>
  <c r="D66" i="9" s="1"/>
  <c r="O64" i="9"/>
  <c r="J64" i="9"/>
  <c r="I64" i="9"/>
  <c r="H64" i="9"/>
  <c r="G64" i="9"/>
  <c r="F64" i="9"/>
  <c r="E64" i="9"/>
  <c r="D64" i="9"/>
  <c r="P63" i="9"/>
  <c r="K64" i="9" s="1"/>
  <c r="O62" i="9"/>
  <c r="J62" i="9"/>
  <c r="I62" i="9"/>
  <c r="H62" i="9"/>
  <c r="G62" i="9"/>
  <c r="F62" i="9"/>
  <c r="E62" i="9"/>
  <c r="D62" i="9"/>
  <c r="P61" i="9"/>
  <c r="L62" i="9" s="1"/>
  <c r="O59" i="9"/>
  <c r="O60" i="9" s="1"/>
  <c r="N59" i="9"/>
  <c r="N60" i="9" s="1"/>
  <c r="M59" i="9"/>
  <c r="M60" i="9" s="1"/>
  <c r="L59" i="9"/>
  <c r="L60" i="9" s="1"/>
  <c r="K59" i="9"/>
  <c r="K60" i="9" s="1"/>
  <c r="J59" i="9"/>
  <c r="J60" i="9" s="1"/>
  <c r="I59" i="9"/>
  <c r="I60" i="9" s="1"/>
  <c r="H59" i="9"/>
  <c r="H60" i="9" s="1"/>
  <c r="G59" i="9"/>
  <c r="G60" i="9" s="1"/>
  <c r="F59" i="9"/>
  <c r="F60" i="9" s="1"/>
  <c r="E59" i="9"/>
  <c r="E60" i="9" s="1"/>
  <c r="D59" i="9"/>
  <c r="D60" i="9" s="1"/>
  <c r="O58" i="9"/>
  <c r="N58" i="9"/>
  <c r="M58" i="9"/>
  <c r="L58" i="9"/>
  <c r="K58" i="9"/>
  <c r="J58" i="9"/>
  <c r="I58" i="9"/>
  <c r="H58" i="9"/>
  <c r="G58" i="9"/>
  <c r="F58" i="9"/>
  <c r="E58" i="9"/>
  <c r="D58" i="9"/>
  <c r="P57" i="9"/>
  <c r="O56" i="9"/>
  <c r="N56" i="9"/>
  <c r="M56" i="9"/>
  <c r="L56" i="9"/>
  <c r="K56" i="9"/>
  <c r="J56" i="9"/>
  <c r="I56" i="9"/>
  <c r="H56" i="9"/>
  <c r="G56" i="9"/>
  <c r="F56" i="9"/>
  <c r="E56" i="9"/>
  <c r="D56" i="9"/>
  <c r="P55" i="9"/>
  <c r="O53" i="9"/>
  <c r="O54" i="9" s="1"/>
  <c r="N53" i="9"/>
  <c r="N54" i="9" s="1"/>
  <c r="M53" i="9"/>
  <c r="M54" i="9" s="1"/>
  <c r="L53" i="9"/>
  <c r="L54" i="9" s="1"/>
  <c r="K53" i="9"/>
  <c r="K54" i="9" s="1"/>
  <c r="J53" i="9"/>
  <c r="J54" i="9" s="1"/>
  <c r="I53" i="9"/>
  <c r="I54" i="9" s="1"/>
  <c r="H53" i="9"/>
  <c r="H54" i="9" s="1"/>
  <c r="G53" i="9"/>
  <c r="G54" i="9" s="1"/>
  <c r="F53" i="9"/>
  <c r="F54" i="9" s="1"/>
  <c r="E53" i="9"/>
  <c r="E54" i="9" s="1"/>
  <c r="D53" i="9"/>
  <c r="D54" i="9" s="1"/>
  <c r="O52" i="9"/>
  <c r="N52" i="9"/>
  <c r="M52" i="9"/>
  <c r="L52" i="9"/>
  <c r="K52" i="9"/>
  <c r="J52" i="9"/>
  <c r="I52" i="9"/>
  <c r="H52" i="9"/>
  <c r="G52" i="9"/>
  <c r="F52" i="9"/>
  <c r="E52" i="9"/>
  <c r="D52" i="9"/>
  <c r="P51" i="9"/>
  <c r="O50" i="9"/>
  <c r="N50" i="9"/>
  <c r="M50" i="9"/>
  <c r="L50" i="9"/>
  <c r="K50" i="9"/>
  <c r="J50" i="9"/>
  <c r="I50" i="9"/>
  <c r="H50" i="9"/>
  <c r="G50" i="9"/>
  <c r="F50" i="9"/>
  <c r="E50" i="9"/>
  <c r="D50" i="9"/>
  <c r="P49" i="9"/>
  <c r="O47" i="9"/>
  <c r="O48" i="9" s="1"/>
  <c r="N47" i="9"/>
  <c r="M47" i="9"/>
  <c r="L47" i="9"/>
  <c r="K47" i="9"/>
  <c r="J47" i="9"/>
  <c r="J48" i="9" s="1"/>
  <c r="I47" i="9"/>
  <c r="I48" i="9" s="1"/>
  <c r="H47" i="9"/>
  <c r="H48" i="9" s="1"/>
  <c r="G47" i="9"/>
  <c r="G48" i="9" s="1"/>
  <c r="F47" i="9"/>
  <c r="F48" i="9" s="1"/>
  <c r="E47" i="9"/>
  <c r="E48" i="9" s="1"/>
  <c r="D47" i="9"/>
  <c r="D48" i="9" s="1"/>
  <c r="O46" i="9"/>
  <c r="K46" i="9"/>
  <c r="J46" i="9"/>
  <c r="I46" i="9"/>
  <c r="H46" i="9"/>
  <c r="G46" i="9"/>
  <c r="F46" i="9"/>
  <c r="E46" i="9"/>
  <c r="D46" i="9"/>
  <c r="P45" i="9"/>
  <c r="N46" i="9" s="1"/>
  <c r="O44" i="9"/>
  <c r="N44" i="9"/>
  <c r="J44" i="9"/>
  <c r="I44" i="9"/>
  <c r="H44" i="9"/>
  <c r="G44" i="9"/>
  <c r="F44" i="9"/>
  <c r="E44" i="9"/>
  <c r="D44" i="9"/>
  <c r="P43" i="9"/>
  <c r="L44" i="9" s="1"/>
  <c r="O35" i="9"/>
  <c r="O36" i="9" s="1"/>
  <c r="N35" i="9"/>
  <c r="N36" i="9" s="1"/>
  <c r="M35" i="9"/>
  <c r="M36" i="9" s="1"/>
  <c r="L35" i="9"/>
  <c r="L36" i="9" s="1"/>
  <c r="K35" i="9"/>
  <c r="K36" i="9" s="1"/>
  <c r="J35" i="9"/>
  <c r="J36" i="9" s="1"/>
  <c r="I35" i="9"/>
  <c r="I36" i="9" s="1"/>
  <c r="H35" i="9"/>
  <c r="H36" i="9" s="1"/>
  <c r="G35" i="9"/>
  <c r="G36" i="9" s="1"/>
  <c r="F35" i="9"/>
  <c r="F36" i="9" s="1"/>
  <c r="E35" i="9"/>
  <c r="E36" i="9" s="1"/>
  <c r="D35" i="9"/>
  <c r="D36" i="9" s="1"/>
  <c r="O34" i="9"/>
  <c r="N34" i="9"/>
  <c r="M34" i="9"/>
  <c r="L34" i="9"/>
  <c r="K34" i="9"/>
  <c r="J34" i="9"/>
  <c r="I34" i="9"/>
  <c r="H34" i="9"/>
  <c r="G34" i="9"/>
  <c r="F34" i="9"/>
  <c r="E34" i="9"/>
  <c r="D34" i="9"/>
  <c r="P33" i="9"/>
  <c r="O32" i="9"/>
  <c r="N32" i="9"/>
  <c r="M32" i="9"/>
  <c r="L32" i="9"/>
  <c r="K32" i="9"/>
  <c r="J32" i="9"/>
  <c r="I32" i="9"/>
  <c r="H32" i="9"/>
  <c r="G32" i="9"/>
  <c r="F32" i="9"/>
  <c r="E32" i="9"/>
  <c r="D32" i="9"/>
  <c r="P31" i="9"/>
  <c r="O29" i="9"/>
  <c r="O30" i="9" s="1"/>
  <c r="N29" i="9"/>
  <c r="N30" i="9" s="1"/>
  <c r="M29" i="9"/>
  <c r="M30" i="9" s="1"/>
  <c r="L29" i="9"/>
  <c r="L30" i="9" s="1"/>
  <c r="K29" i="9"/>
  <c r="K30" i="9" s="1"/>
  <c r="J29" i="9"/>
  <c r="J30" i="9" s="1"/>
  <c r="I29" i="9"/>
  <c r="I30" i="9" s="1"/>
  <c r="H29" i="9"/>
  <c r="H30" i="9" s="1"/>
  <c r="G29" i="9"/>
  <c r="G30" i="9" s="1"/>
  <c r="F29" i="9"/>
  <c r="F30" i="9" s="1"/>
  <c r="E29" i="9"/>
  <c r="E30" i="9" s="1"/>
  <c r="D29" i="9"/>
  <c r="D30" i="9" s="1"/>
  <c r="O28" i="9"/>
  <c r="N28" i="9"/>
  <c r="M28" i="9"/>
  <c r="L28" i="9"/>
  <c r="K28" i="9"/>
  <c r="J28" i="9"/>
  <c r="I28" i="9"/>
  <c r="H28" i="9"/>
  <c r="G28" i="9"/>
  <c r="F28" i="9"/>
  <c r="E28" i="9"/>
  <c r="D28" i="9"/>
  <c r="P27" i="9"/>
  <c r="O26" i="9"/>
  <c r="N26" i="9"/>
  <c r="M26" i="9"/>
  <c r="L26" i="9"/>
  <c r="K26" i="9"/>
  <c r="J26" i="9"/>
  <c r="I26" i="9"/>
  <c r="H26" i="9"/>
  <c r="G26" i="9"/>
  <c r="F26" i="9"/>
  <c r="E26" i="9"/>
  <c r="D26" i="9"/>
  <c r="P25" i="9"/>
  <c r="O23" i="9"/>
  <c r="N23" i="9"/>
  <c r="M23" i="9"/>
  <c r="L23" i="9"/>
  <c r="K23" i="9"/>
  <c r="J23" i="9"/>
  <c r="I23" i="9"/>
  <c r="H23" i="9"/>
  <c r="G23" i="9"/>
  <c r="F23" i="9"/>
  <c r="E23" i="9"/>
  <c r="D23" i="9"/>
  <c r="O22" i="9"/>
  <c r="N22" i="9"/>
  <c r="M22" i="9"/>
  <c r="L22" i="9"/>
  <c r="K22" i="9"/>
  <c r="J22" i="9"/>
  <c r="I22" i="9"/>
  <c r="H22" i="9"/>
  <c r="G22" i="9"/>
  <c r="F22" i="9"/>
  <c r="E22" i="9"/>
  <c r="D22" i="9"/>
  <c r="P21" i="9"/>
  <c r="O20" i="9"/>
  <c r="M20" i="9"/>
  <c r="L20" i="9"/>
  <c r="J20" i="9"/>
  <c r="H20" i="9"/>
  <c r="G20" i="9"/>
  <c r="E20" i="9"/>
  <c r="D20" i="9"/>
  <c r="P19" i="9"/>
  <c r="N20" i="9" s="1"/>
  <c r="O17" i="9"/>
  <c r="N17" i="9"/>
  <c r="M17" i="9"/>
  <c r="L17" i="9"/>
  <c r="K17" i="9"/>
  <c r="J17" i="9"/>
  <c r="I17" i="9"/>
  <c r="H17" i="9"/>
  <c r="G17" i="9"/>
  <c r="F17" i="9"/>
  <c r="E17" i="9"/>
  <c r="D17" i="9"/>
  <c r="O16" i="9"/>
  <c r="N16" i="9"/>
  <c r="M16" i="9"/>
  <c r="L16" i="9"/>
  <c r="K16" i="9"/>
  <c r="J16" i="9"/>
  <c r="I16" i="9"/>
  <c r="H16" i="9"/>
  <c r="G16" i="9"/>
  <c r="F16" i="9"/>
  <c r="E16" i="9"/>
  <c r="D16" i="9"/>
  <c r="P15" i="9"/>
  <c r="O14" i="9"/>
  <c r="N14" i="9"/>
  <c r="M14" i="9"/>
  <c r="L14" i="9"/>
  <c r="K14" i="9"/>
  <c r="J14" i="9"/>
  <c r="I14" i="9"/>
  <c r="H14" i="9"/>
  <c r="G14" i="9"/>
  <c r="F14" i="9"/>
  <c r="E14" i="9"/>
  <c r="D14" i="9"/>
  <c r="P13" i="9"/>
  <c r="O377" i="8"/>
  <c r="N377" i="8"/>
  <c r="M377" i="8"/>
  <c r="L377" i="8"/>
  <c r="K377" i="8"/>
  <c r="J377" i="8"/>
  <c r="I377" i="8"/>
  <c r="H377" i="8"/>
  <c r="G377" i="8"/>
  <c r="F377" i="8"/>
  <c r="E377" i="8"/>
  <c r="D377" i="8"/>
  <c r="O376" i="8"/>
  <c r="E376" i="8"/>
  <c r="D376" i="8"/>
  <c r="P375" i="8"/>
  <c r="M376" i="8" s="1"/>
  <c r="P373" i="8"/>
  <c r="D374" i="8" s="1"/>
  <c r="P363" i="8"/>
  <c r="P361" i="8"/>
  <c r="O362" i="8" s="1"/>
  <c r="P357" i="8"/>
  <c r="P355" i="8"/>
  <c r="P351" i="8"/>
  <c r="P349" i="8"/>
  <c r="P345" i="8"/>
  <c r="P343" i="8"/>
  <c r="P339" i="8"/>
  <c r="P337" i="8"/>
  <c r="P327" i="8"/>
  <c r="P325" i="8"/>
  <c r="P321" i="8"/>
  <c r="P319" i="8"/>
  <c r="P315" i="8"/>
  <c r="P313" i="8"/>
  <c r="P309" i="8"/>
  <c r="P307" i="8"/>
  <c r="M305" i="8"/>
  <c r="J305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P297" i="8"/>
  <c r="P295" i="8"/>
  <c r="O293" i="8"/>
  <c r="O294" i="8" s="1"/>
  <c r="N293" i="8"/>
  <c r="N294" i="8" s="1"/>
  <c r="M293" i="8"/>
  <c r="M294" i="8" s="1"/>
  <c r="L293" i="8"/>
  <c r="L294" i="8" s="1"/>
  <c r="K293" i="8"/>
  <c r="K294" i="8" s="1"/>
  <c r="J293" i="8"/>
  <c r="J294" i="8" s="1"/>
  <c r="I293" i="8"/>
  <c r="I294" i="8" s="1"/>
  <c r="H293" i="8"/>
  <c r="H294" i="8" s="1"/>
  <c r="G293" i="8"/>
  <c r="G294" i="8" s="1"/>
  <c r="F293" i="8"/>
  <c r="F294" i="8" s="1"/>
  <c r="E293" i="8"/>
  <c r="E294" i="8" s="1"/>
  <c r="D293" i="8"/>
  <c r="D294" i="8" s="1"/>
  <c r="O292" i="8"/>
  <c r="N292" i="8"/>
  <c r="M292" i="8"/>
  <c r="L292" i="8"/>
  <c r="K292" i="8"/>
  <c r="J292" i="8"/>
  <c r="I292" i="8"/>
  <c r="H292" i="8"/>
  <c r="G292" i="8"/>
  <c r="F292" i="8"/>
  <c r="E292" i="8"/>
  <c r="D292" i="8"/>
  <c r="P291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P289" i="8"/>
  <c r="O287" i="8"/>
  <c r="O288" i="8" s="1"/>
  <c r="N287" i="8"/>
  <c r="N288" i="8" s="1"/>
  <c r="M287" i="8"/>
  <c r="M288" i="8" s="1"/>
  <c r="L287" i="8"/>
  <c r="L288" i="8" s="1"/>
  <c r="K287" i="8"/>
  <c r="K288" i="8" s="1"/>
  <c r="J287" i="8"/>
  <c r="J288" i="8" s="1"/>
  <c r="I287" i="8"/>
  <c r="I288" i="8" s="1"/>
  <c r="H287" i="8"/>
  <c r="H288" i="8" s="1"/>
  <c r="G287" i="8"/>
  <c r="G288" i="8" s="1"/>
  <c r="F287" i="8"/>
  <c r="F288" i="8" s="1"/>
  <c r="E287" i="8"/>
  <c r="E288" i="8" s="1"/>
  <c r="D287" i="8"/>
  <c r="D288" i="8" s="1"/>
  <c r="O286" i="8"/>
  <c r="N286" i="8"/>
  <c r="M286" i="8"/>
  <c r="L286" i="8"/>
  <c r="K286" i="8"/>
  <c r="J286" i="8"/>
  <c r="I286" i="8"/>
  <c r="H286" i="8"/>
  <c r="G286" i="8"/>
  <c r="F286" i="8"/>
  <c r="E286" i="8"/>
  <c r="D286" i="8"/>
  <c r="P285" i="8"/>
  <c r="O284" i="8"/>
  <c r="N284" i="8"/>
  <c r="M284" i="8"/>
  <c r="L284" i="8"/>
  <c r="K284" i="8"/>
  <c r="J284" i="8"/>
  <c r="I284" i="8"/>
  <c r="H284" i="8"/>
  <c r="G284" i="8"/>
  <c r="F284" i="8"/>
  <c r="E284" i="8"/>
  <c r="D284" i="8"/>
  <c r="P283" i="8"/>
  <c r="O281" i="8"/>
  <c r="O282" i="8" s="1"/>
  <c r="N281" i="8"/>
  <c r="N282" i="8" s="1"/>
  <c r="M281" i="8"/>
  <c r="M282" i="8" s="1"/>
  <c r="L281" i="8"/>
  <c r="L282" i="8" s="1"/>
  <c r="K281" i="8"/>
  <c r="K282" i="8" s="1"/>
  <c r="J281" i="8"/>
  <c r="J282" i="8" s="1"/>
  <c r="I281" i="8"/>
  <c r="I282" i="8" s="1"/>
  <c r="H281" i="8"/>
  <c r="H282" i="8" s="1"/>
  <c r="G281" i="8"/>
  <c r="G282" i="8" s="1"/>
  <c r="F281" i="8"/>
  <c r="F282" i="8" s="1"/>
  <c r="E281" i="8"/>
  <c r="E282" i="8" s="1"/>
  <c r="D281" i="8"/>
  <c r="D282" i="8" s="1"/>
  <c r="O280" i="8"/>
  <c r="N280" i="8"/>
  <c r="M280" i="8"/>
  <c r="L280" i="8"/>
  <c r="K280" i="8"/>
  <c r="J280" i="8"/>
  <c r="I280" i="8"/>
  <c r="H280" i="8"/>
  <c r="G280" i="8"/>
  <c r="F280" i="8"/>
  <c r="E280" i="8"/>
  <c r="D280" i="8"/>
  <c r="P279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P277" i="8"/>
  <c r="O275" i="8"/>
  <c r="O276" i="8" s="1"/>
  <c r="N275" i="8"/>
  <c r="N276" i="8" s="1"/>
  <c r="M275" i="8"/>
  <c r="M276" i="8" s="1"/>
  <c r="L275" i="8"/>
  <c r="L276" i="8" s="1"/>
  <c r="K275" i="8"/>
  <c r="K276" i="8" s="1"/>
  <c r="J275" i="8"/>
  <c r="J276" i="8" s="1"/>
  <c r="I275" i="8"/>
  <c r="I276" i="8" s="1"/>
  <c r="H275" i="8"/>
  <c r="H276" i="8" s="1"/>
  <c r="G275" i="8"/>
  <c r="G276" i="8" s="1"/>
  <c r="F275" i="8"/>
  <c r="F276" i="8" s="1"/>
  <c r="E275" i="8"/>
  <c r="E276" i="8" s="1"/>
  <c r="D275" i="8"/>
  <c r="D276" i="8" s="1"/>
  <c r="O274" i="8"/>
  <c r="N274" i="8"/>
  <c r="M274" i="8"/>
  <c r="L274" i="8"/>
  <c r="K274" i="8"/>
  <c r="J274" i="8"/>
  <c r="I274" i="8"/>
  <c r="H274" i="8"/>
  <c r="G274" i="8"/>
  <c r="F274" i="8"/>
  <c r="E274" i="8"/>
  <c r="D274" i="8"/>
  <c r="P273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P271" i="8"/>
  <c r="O269" i="8"/>
  <c r="O270" i="8" s="1"/>
  <c r="N269" i="8"/>
  <c r="N270" i="8" s="1"/>
  <c r="M269" i="8"/>
  <c r="M270" i="8" s="1"/>
  <c r="L269" i="8"/>
  <c r="L270" i="8" s="1"/>
  <c r="K269" i="8"/>
  <c r="K270" i="8" s="1"/>
  <c r="J269" i="8"/>
  <c r="J270" i="8" s="1"/>
  <c r="I269" i="8"/>
  <c r="I270" i="8" s="1"/>
  <c r="H269" i="8"/>
  <c r="H270" i="8" s="1"/>
  <c r="G269" i="8"/>
  <c r="G270" i="8" s="1"/>
  <c r="F269" i="8"/>
  <c r="F270" i="8" s="1"/>
  <c r="E269" i="8"/>
  <c r="E270" i="8" s="1"/>
  <c r="D269" i="8"/>
  <c r="D270" i="8" s="1"/>
  <c r="O268" i="8"/>
  <c r="N268" i="8"/>
  <c r="M268" i="8"/>
  <c r="L268" i="8"/>
  <c r="K268" i="8"/>
  <c r="J268" i="8"/>
  <c r="I268" i="8"/>
  <c r="H268" i="8"/>
  <c r="G268" i="8"/>
  <c r="F268" i="8"/>
  <c r="E268" i="8"/>
  <c r="D268" i="8"/>
  <c r="P267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P265" i="8"/>
  <c r="O263" i="8"/>
  <c r="O264" i="8" s="1"/>
  <c r="N263" i="8"/>
  <c r="N264" i="8" s="1"/>
  <c r="M263" i="8"/>
  <c r="M264" i="8" s="1"/>
  <c r="L263" i="8"/>
  <c r="L264" i="8" s="1"/>
  <c r="K263" i="8"/>
  <c r="K264" i="8" s="1"/>
  <c r="J263" i="8"/>
  <c r="J264" i="8" s="1"/>
  <c r="I263" i="8"/>
  <c r="I264" i="8" s="1"/>
  <c r="H263" i="8"/>
  <c r="H264" i="8" s="1"/>
  <c r="G263" i="8"/>
  <c r="G264" i="8" s="1"/>
  <c r="F263" i="8"/>
  <c r="F264" i="8" s="1"/>
  <c r="E263" i="8"/>
  <c r="E264" i="8" s="1"/>
  <c r="D263" i="8"/>
  <c r="D264" i="8" s="1"/>
  <c r="O262" i="8"/>
  <c r="N262" i="8"/>
  <c r="M262" i="8"/>
  <c r="L262" i="8"/>
  <c r="K262" i="8"/>
  <c r="J262" i="8"/>
  <c r="I262" i="8"/>
  <c r="H262" i="8"/>
  <c r="G262" i="8"/>
  <c r="F262" i="8"/>
  <c r="E262" i="8"/>
  <c r="D262" i="8"/>
  <c r="P261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P259" i="8"/>
  <c r="O257" i="8"/>
  <c r="O258" i="8" s="1"/>
  <c r="N257" i="8"/>
  <c r="N258" i="8" s="1"/>
  <c r="M257" i="8"/>
  <c r="M258" i="8" s="1"/>
  <c r="L257" i="8"/>
  <c r="L258" i="8" s="1"/>
  <c r="K257" i="8"/>
  <c r="J257" i="8"/>
  <c r="I257" i="8"/>
  <c r="I258" i="8" s="1"/>
  <c r="H257" i="8"/>
  <c r="H258" i="8" s="1"/>
  <c r="G257" i="8"/>
  <c r="G258" i="8" s="1"/>
  <c r="F257" i="8"/>
  <c r="F258" i="8" s="1"/>
  <c r="E257" i="8"/>
  <c r="E258" i="8" s="1"/>
  <c r="D257" i="8"/>
  <c r="D258" i="8" s="1"/>
  <c r="O256" i="8"/>
  <c r="N256" i="8"/>
  <c r="M256" i="8"/>
  <c r="L256" i="8"/>
  <c r="K256" i="8"/>
  <c r="I256" i="8"/>
  <c r="H256" i="8"/>
  <c r="G256" i="8"/>
  <c r="F256" i="8"/>
  <c r="E256" i="8"/>
  <c r="D256" i="8"/>
  <c r="P255" i="8"/>
  <c r="J256" i="8" s="1"/>
  <c r="O254" i="8"/>
  <c r="N254" i="8"/>
  <c r="M254" i="8"/>
  <c r="L254" i="8"/>
  <c r="I254" i="8"/>
  <c r="H254" i="8"/>
  <c r="G254" i="8"/>
  <c r="F254" i="8"/>
  <c r="E254" i="8"/>
  <c r="D254" i="8"/>
  <c r="P253" i="8"/>
  <c r="K254" i="8" s="1"/>
  <c r="O251" i="8"/>
  <c r="O252" i="8" s="1"/>
  <c r="N251" i="8"/>
  <c r="N252" i="8" s="1"/>
  <c r="M251" i="8"/>
  <c r="L251" i="8"/>
  <c r="L252" i="8" s="1"/>
  <c r="K251" i="8"/>
  <c r="K252" i="8" s="1"/>
  <c r="J251" i="8"/>
  <c r="J252" i="8" s="1"/>
  <c r="I251" i="8"/>
  <c r="I252" i="8" s="1"/>
  <c r="H251" i="8"/>
  <c r="H252" i="8" s="1"/>
  <c r="G251" i="8"/>
  <c r="G252" i="8" s="1"/>
  <c r="F251" i="8"/>
  <c r="F252" i="8" s="1"/>
  <c r="E251" i="8"/>
  <c r="E252" i="8" s="1"/>
  <c r="D251" i="8"/>
  <c r="D252" i="8" s="1"/>
  <c r="O250" i="8"/>
  <c r="N250" i="8"/>
  <c r="M250" i="8"/>
  <c r="L250" i="8"/>
  <c r="K250" i="8"/>
  <c r="J250" i="8"/>
  <c r="I250" i="8"/>
  <c r="H250" i="8"/>
  <c r="G250" i="8"/>
  <c r="F250" i="8"/>
  <c r="E250" i="8"/>
  <c r="D250" i="8"/>
  <c r="P249" i="8"/>
  <c r="O248" i="8"/>
  <c r="N248" i="8"/>
  <c r="L248" i="8"/>
  <c r="K248" i="8"/>
  <c r="J248" i="8"/>
  <c r="I248" i="8"/>
  <c r="H248" i="8"/>
  <c r="G248" i="8"/>
  <c r="F248" i="8"/>
  <c r="E248" i="8"/>
  <c r="D248" i="8"/>
  <c r="P247" i="8"/>
  <c r="M248" i="8" s="1"/>
  <c r="O245" i="8"/>
  <c r="O246" i="8" s="1"/>
  <c r="N245" i="8"/>
  <c r="N246" i="8" s="1"/>
  <c r="M245" i="8"/>
  <c r="M246" i="8" s="1"/>
  <c r="L245" i="8"/>
  <c r="L246" i="8" s="1"/>
  <c r="K245" i="8"/>
  <c r="K246" i="8" s="1"/>
  <c r="J245" i="8"/>
  <c r="J246" i="8" s="1"/>
  <c r="I245" i="8"/>
  <c r="I246" i="8" s="1"/>
  <c r="H245" i="8"/>
  <c r="H246" i="8" s="1"/>
  <c r="G245" i="8"/>
  <c r="G246" i="8" s="1"/>
  <c r="F245" i="8"/>
  <c r="F246" i="8" s="1"/>
  <c r="E245" i="8"/>
  <c r="E246" i="8" s="1"/>
  <c r="D245" i="8"/>
  <c r="D246" i="8" s="1"/>
  <c r="O244" i="8"/>
  <c r="N244" i="8"/>
  <c r="M244" i="8"/>
  <c r="L244" i="8"/>
  <c r="K244" i="8"/>
  <c r="J244" i="8"/>
  <c r="I244" i="8"/>
  <c r="H244" i="8"/>
  <c r="G244" i="8"/>
  <c r="F244" i="8"/>
  <c r="E244" i="8"/>
  <c r="D244" i="8"/>
  <c r="P243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P241" i="8"/>
  <c r="O239" i="8"/>
  <c r="N239" i="8"/>
  <c r="M239" i="8"/>
  <c r="L239" i="8"/>
  <c r="L240" i="8" s="1"/>
  <c r="K239" i="8"/>
  <c r="K240" i="8" s="1"/>
  <c r="J239" i="8"/>
  <c r="J240" i="8" s="1"/>
  <c r="I239" i="8"/>
  <c r="I240" i="8" s="1"/>
  <c r="H239" i="8"/>
  <c r="H240" i="8" s="1"/>
  <c r="G239" i="8"/>
  <c r="G240" i="8" s="1"/>
  <c r="F239" i="8"/>
  <c r="F240" i="8" s="1"/>
  <c r="E239" i="8"/>
  <c r="E240" i="8" s="1"/>
  <c r="D239" i="8"/>
  <c r="D240" i="8" s="1"/>
  <c r="O238" i="8"/>
  <c r="N238" i="8"/>
  <c r="M238" i="8"/>
  <c r="L238" i="8"/>
  <c r="K238" i="8"/>
  <c r="J238" i="8"/>
  <c r="I238" i="8"/>
  <c r="H238" i="8"/>
  <c r="G238" i="8"/>
  <c r="F238" i="8"/>
  <c r="E238" i="8"/>
  <c r="D238" i="8"/>
  <c r="P237" i="8"/>
  <c r="L236" i="8"/>
  <c r="K236" i="8"/>
  <c r="J236" i="8"/>
  <c r="I236" i="8"/>
  <c r="H236" i="8"/>
  <c r="G236" i="8"/>
  <c r="F236" i="8"/>
  <c r="E236" i="8"/>
  <c r="D236" i="8"/>
  <c r="P235" i="8"/>
  <c r="N236" i="8" s="1"/>
  <c r="O231" i="8"/>
  <c r="O232" i="8" s="1"/>
  <c r="N231" i="8"/>
  <c r="N232" i="8" s="1"/>
  <c r="M231" i="8"/>
  <c r="M232" i="8" s="1"/>
  <c r="L231" i="8"/>
  <c r="L232" i="8" s="1"/>
  <c r="K231" i="8"/>
  <c r="K232" i="8" s="1"/>
  <c r="J231" i="8"/>
  <c r="I231" i="8"/>
  <c r="I232" i="8" s="1"/>
  <c r="H231" i="8"/>
  <c r="H232" i="8" s="1"/>
  <c r="G231" i="8"/>
  <c r="G232" i="8" s="1"/>
  <c r="F231" i="8"/>
  <c r="F232" i="8" s="1"/>
  <c r="E231" i="8"/>
  <c r="E232" i="8" s="1"/>
  <c r="D231" i="8"/>
  <c r="D232" i="8" s="1"/>
  <c r="O229" i="8"/>
  <c r="N229" i="8"/>
  <c r="M229" i="8"/>
  <c r="L229" i="8"/>
  <c r="L230" i="8" s="1"/>
  <c r="K229" i="8"/>
  <c r="J229" i="8"/>
  <c r="I229" i="8"/>
  <c r="I230" i="8" s="1"/>
  <c r="H229" i="8"/>
  <c r="H230" i="8" s="1"/>
  <c r="G229" i="8"/>
  <c r="G230" i="8" s="1"/>
  <c r="F229" i="8"/>
  <c r="F230" i="8" s="1"/>
  <c r="E229" i="8"/>
  <c r="E230" i="8" s="1"/>
  <c r="D229" i="8"/>
  <c r="D230" i="8" s="1"/>
  <c r="O227" i="8"/>
  <c r="N227" i="8"/>
  <c r="M227" i="8"/>
  <c r="L227" i="8"/>
  <c r="K227" i="8"/>
  <c r="J227" i="8"/>
  <c r="I227" i="8"/>
  <c r="H227" i="8"/>
  <c r="G227" i="8"/>
  <c r="F227" i="8"/>
  <c r="E227" i="8"/>
  <c r="D227" i="8"/>
  <c r="D228" i="8" s="1"/>
  <c r="O226" i="8"/>
  <c r="F226" i="8"/>
  <c r="E226" i="8"/>
  <c r="D226" i="8"/>
  <c r="P225" i="8"/>
  <c r="M226" i="8" s="1"/>
  <c r="E224" i="8"/>
  <c r="D224" i="8"/>
  <c r="P223" i="8"/>
  <c r="O224" i="8" s="1"/>
  <c r="O221" i="8"/>
  <c r="O222" i="8" s="1"/>
  <c r="N221" i="8"/>
  <c r="M221" i="8"/>
  <c r="L221" i="8"/>
  <c r="K221" i="8"/>
  <c r="J221" i="8"/>
  <c r="I221" i="8"/>
  <c r="H221" i="8"/>
  <c r="H222" i="8" s="1"/>
  <c r="G221" i="8"/>
  <c r="G222" i="8" s="1"/>
  <c r="F221" i="8"/>
  <c r="F222" i="8" s="1"/>
  <c r="E221" i="8"/>
  <c r="E222" i="8" s="1"/>
  <c r="D221" i="8"/>
  <c r="D222" i="8" s="1"/>
  <c r="O220" i="8"/>
  <c r="N220" i="8"/>
  <c r="M220" i="8"/>
  <c r="L220" i="8"/>
  <c r="K220" i="8"/>
  <c r="J220" i="8"/>
  <c r="I220" i="8"/>
  <c r="H220" i="8"/>
  <c r="G220" i="8"/>
  <c r="F220" i="8"/>
  <c r="E220" i="8"/>
  <c r="D220" i="8"/>
  <c r="P219" i="8"/>
  <c r="O218" i="8"/>
  <c r="H218" i="8"/>
  <c r="G218" i="8"/>
  <c r="F218" i="8"/>
  <c r="E218" i="8"/>
  <c r="D218" i="8"/>
  <c r="P217" i="8"/>
  <c r="N218" i="8" s="1"/>
  <c r="O215" i="8"/>
  <c r="O216" i="8" s="1"/>
  <c r="N215" i="8"/>
  <c r="M215" i="8"/>
  <c r="L215" i="8"/>
  <c r="K215" i="8"/>
  <c r="J215" i="8"/>
  <c r="I215" i="8"/>
  <c r="H215" i="8"/>
  <c r="G215" i="8"/>
  <c r="F215" i="8"/>
  <c r="E215" i="8"/>
  <c r="E216" i="8" s="1"/>
  <c r="D215" i="8"/>
  <c r="D216" i="8" s="1"/>
  <c r="O214" i="8"/>
  <c r="N214" i="8"/>
  <c r="H214" i="8"/>
  <c r="G214" i="8"/>
  <c r="F214" i="8"/>
  <c r="E214" i="8"/>
  <c r="D214" i="8"/>
  <c r="P213" i="8"/>
  <c r="J214" i="8" s="1"/>
  <c r="O212" i="8"/>
  <c r="E212" i="8"/>
  <c r="D212" i="8"/>
  <c r="P211" i="8"/>
  <c r="L212" i="8" s="1"/>
  <c r="O209" i="8"/>
  <c r="N209" i="8"/>
  <c r="M209" i="8"/>
  <c r="L209" i="8"/>
  <c r="K209" i="8"/>
  <c r="J209" i="8"/>
  <c r="I209" i="8"/>
  <c r="H209" i="8"/>
  <c r="G209" i="8"/>
  <c r="F209" i="8"/>
  <c r="E209" i="8"/>
  <c r="D209" i="8"/>
  <c r="D210" i="8" s="1"/>
  <c r="O208" i="8"/>
  <c r="N208" i="8"/>
  <c r="I208" i="8"/>
  <c r="H208" i="8"/>
  <c r="G208" i="8"/>
  <c r="F208" i="8"/>
  <c r="E208" i="8"/>
  <c r="D208" i="8"/>
  <c r="P207" i="8"/>
  <c r="M208" i="8" s="1"/>
  <c r="D206" i="8"/>
  <c r="P205" i="8"/>
  <c r="K206" i="8" s="1"/>
  <c r="O203" i="8"/>
  <c r="O204" i="8" s="1"/>
  <c r="N203" i="8"/>
  <c r="M203" i="8"/>
  <c r="L203" i="8"/>
  <c r="K203" i="8"/>
  <c r="J203" i="8"/>
  <c r="I203" i="8"/>
  <c r="H203" i="8"/>
  <c r="H204" i="8" s="1"/>
  <c r="G203" i="8"/>
  <c r="G204" i="8" s="1"/>
  <c r="F203" i="8"/>
  <c r="F204" i="8" s="1"/>
  <c r="E203" i="8"/>
  <c r="E204" i="8" s="1"/>
  <c r="D203" i="8"/>
  <c r="D204" i="8" s="1"/>
  <c r="O202" i="8"/>
  <c r="N202" i="8"/>
  <c r="H202" i="8"/>
  <c r="G202" i="8"/>
  <c r="F202" i="8"/>
  <c r="E202" i="8"/>
  <c r="D202" i="8"/>
  <c r="P201" i="8"/>
  <c r="M202" i="8" s="1"/>
  <c r="O200" i="8"/>
  <c r="H200" i="8"/>
  <c r="G200" i="8"/>
  <c r="F200" i="8"/>
  <c r="E200" i="8"/>
  <c r="D200" i="8"/>
  <c r="P199" i="8"/>
  <c r="L200" i="8" s="1"/>
  <c r="O197" i="8"/>
  <c r="O198" i="8" s="1"/>
  <c r="N197" i="8"/>
  <c r="N198" i="8" s="1"/>
  <c r="M197" i="8"/>
  <c r="M198" i="8" s="1"/>
  <c r="L197" i="8"/>
  <c r="K197" i="8"/>
  <c r="J197" i="8"/>
  <c r="I197" i="8"/>
  <c r="H197" i="8"/>
  <c r="H198" i="8" s="1"/>
  <c r="G197" i="8"/>
  <c r="G198" i="8" s="1"/>
  <c r="F197" i="8"/>
  <c r="F198" i="8" s="1"/>
  <c r="E197" i="8"/>
  <c r="E198" i="8" s="1"/>
  <c r="D197" i="8"/>
  <c r="D198" i="8" s="1"/>
  <c r="O196" i="8"/>
  <c r="N196" i="8"/>
  <c r="M196" i="8"/>
  <c r="L196" i="8"/>
  <c r="K196" i="8"/>
  <c r="J196" i="8"/>
  <c r="I196" i="8"/>
  <c r="H196" i="8"/>
  <c r="G196" i="8"/>
  <c r="F196" i="8"/>
  <c r="E196" i="8"/>
  <c r="D196" i="8"/>
  <c r="P195" i="8"/>
  <c r="O194" i="8"/>
  <c r="N194" i="8"/>
  <c r="M194" i="8"/>
  <c r="H194" i="8"/>
  <c r="G194" i="8"/>
  <c r="F194" i="8"/>
  <c r="E194" i="8"/>
  <c r="D194" i="8"/>
  <c r="P193" i="8"/>
  <c r="K194" i="8" s="1"/>
  <c r="O191" i="8"/>
  <c r="O192" i="8" s="1"/>
  <c r="N191" i="8"/>
  <c r="N192" i="8" s="1"/>
  <c r="M191" i="8"/>
  <c r="L191" i="8"/>
  <c r="K191" i="8"/>
  <c r="J191" i="8"/>
  <c r="I191" i="8"/>
  <c r="H191" i="8"/>
  <c r="G191" i="8"/>
  <c r="F191" i="8"/>
  <c r="F192" i="8" s="1"/>
  <c r="E191" i="8"/>
  <c r="E192" i="8" s="1"/>
  <c r="D191" i="8"/>
  <c r="D192" i="8" s="1"/>
  <c r="O190" i="8"/>
  <c r="N190" i="8"/>
  <c r="M190" i="8"/>
  <c r="L190" i="8"/>
  <c r="F190" i="8"/>
  <c r="E190" i="8"/>
  <c r="D190" i="8"/>
  <c r="P189" i="8"/>
  <c r="K190" i="8" s="1"/>
  <c r="O188" i="8"/>
  <c r="N188" i="8"/>
  <c r="M188" i="8"/>
  <c r="F188" i="8"/>
  <c r="E188" i="8"/>
  <c r="D188" i="8"/>
  <c r="P187" i="8"/>
  <c r="L188" i="8" s="1"/>
  <c r="O185" i="8"/>
  <c r="O186" i="8" s="1"/>
  <c r="N185" i="8"/>
  <c r="M185" i="8"/>
  <c r="L185" i="8"/>
  <c r="K185" i="8"/>
  <c r="J185" i="8"/>
  <c r="I185" i="8"/>
  <c r="H185" i="8"/>
  <c r="G185" i="8"/>
  <c r="G186" i="8" s="1"/>
  <c r="F185" i="8"/>
  <c r="F186" i="8" s="1"/>
  <c r="E185" i="8"/>
  <c r="E186" i="8" s="1"/>
  <c r="D185" i="8"/>
  <c r="D186" i="8" s="1"/>
  <c r="O184" i="8"/>
  <c r="N184" i="8"/>
  <c r="M184" i="8"/>
  <c r="L184" i="8"/>
  <c r="K184" i="8"/>
  <c r="J184" i="8"/>
  <c r="I184" i="8"/>
  <c r="H184" i="8"/>
  <c r="G184" i="8"/>
  <c r="F184" i="8"/>
  <c r="E184" i="8"/>
  <c r="D184" i="8"/>
  <c r="P183" i="8"/>
  <c r="O182" i="8"/>
  <c r="G182" i="8"/>
  <c r="F182" i="8"/>
  <c r="E182" i="8"/>
  <c r="D182" i="8"/>
  <c r="P181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O178" i="8"/>
  <c r="H178" i="8"/>
  <c r="G178" i="8"/>
  <c r="F178" i="8"/>
  <c r="E178" i="8"/>
  <c r="D178" i="8"/>
  <c r="P177" i="8"/>
  <c r="L178" i="8" s="1"/>
  <c r="P175" i="8"/>
  <c r="L176" i="8" s="1"/>
  <c r="O173" i="8"/>
  <c r="O174" i="8" s="1"/>
  <c r="N173" i="8"/>
  <c r="N174" i="8" s="1"/>
  <c r="M173" i="8"/>
  <c r="L173" i="8"/>
  <c r="K173" i="8"/>
  <c r="J173" i="8"/>
  <c r="I173" i="8"/>
  <c r="H173" i="8"/>
  <c r="H174" i="8" s="1"/>
  <c r="G173" i="8"/>
  <c r="G174" i="8" s="1"/>
  <c r="F173" i="8"/>
  <c r="F174" i="8" s="1"/>
  <c r="E173" i="8"/>
  <c r="E174" i="8" s="1"/>
  <c r="D173" i="8"/>
  <c r="D174" i="8" s="1"/>
  <c r="O172" i="8"/>
  <c r="N172" i="8"/>
  <c r="M172" i="8"/>
  <c r="I172" i="8"/>
  <c r="H172" i="8"/>
  <c r="G172" i="8"/>
  <c r="F172" i="8"/>
  <c r="E172" i="8"/>
  <c r="D172" i="8"/>
  <c r="P171" i="8"/>
  <c r="J172" i="8" s="1"/>
  <c r="O170" i="8"/>
  <c r="N170" i="8"/>
  <c r="M170" i="8"/>
  <c r="H170" i="8"/>
  <c r="G170" i="8"/>
  <c r="F170" i="8"/>
  <c r="E170" i="8"/>
  <c r="D170" i="8"/>
  <c r="P169" i="8"/>
  <c r="L170" i="8" s="1"/>
  <c r="O167" i="8"/>
  <c r="O168" i="8" s="1"/>
  <c r="N167" i="8"/>
  <c r="M167" i="8"/>
  <c r="L167" i="8"/>
  <c r="K167" i="8"/>
  <c r="J167" i="8"/>
  <c r="I167" i="8"/>
  <c r="H167" i="8"/>
  <c r="G167" i="8"/>
  <c r="G168" i="8" s="1"/>
  <c r="F167" i="8"/>
  <c r="F168" i="8" s="1"/>
  <c r="E167" i="8"/>
  <c r="E168" i="8" s="1"/>
  <c r="D167" i="8"/>
  <c r="D168" i="8" s="1"/>
  <c r="O166" i="8"/>
  <c r="N166" i="8"/>
  <c r="H166" i="8"/>
  <c r="G166" i="8"/>
  <c r="F166" i="8"/>
  <c r="E166" i="8"/>
  <c r="D166" i="8"/>
  <c r="P165" i="8"/>
  <c r="J166" i="8" s="1"/>
  <c r="O164" i="8"/>
  <c r="G164" i="8"/>
  <c r="F164" i="8"/>
  <c r="E164" i="8"/>
  <c r="D164" i="8"/>
  <c r="P163" i="8"/>
  <c r="O161" i="8"/>
  <c r="O162" i="8" s="1"/>
  <c r="N161" i="8"/>
  <c r="M161" i="8"/>
  <c r="L161" i="8"/>
  <c r="K161" i="8"/>
  <c r="J161" i="8"/>
  <c r="I161" i="8"/>
  <c r="H161" i="8"/>
  <c r="G161" i="8"/>
  <c r="G162" i="8" s="1"/>
  <c r="F161" i="8"/>
  <c r="F162" i="8" s="1"/>
  <c r="E161" i="8"/>
  <c r="E162" i="8" s="1"/>
  <c r="D161" i="8"/>
  <c r="D162" i="8" s="1"/>
  <c r="O160" i="8"/>
  <c r="N160" i="8"/>
  <c r="H160" i="8"/>
  <c r="G160" i="8"/>
  <c r="F160" i="8"/>
  <c r="E160" i="8"/>
  <c r="D160" i="8"/>
  <c r="P159" i="8"/>
  <c r="K160" i="8" s="1"/>
  <c r="O158" i="8"/>
  <c r="G158" i="8"/>
  <c r="F158" i="8"/>
  <c r="E158" i="8"/>
  <c r="D158" i="8"/>
  <c r="P157" i="8"/>
  <c r="K158" i="8" s="1"/>
  <c r="O155" i="8"/>
  <c r="N155" i="8"/>
  <c r="M155" i="8"/>
  <c r="L155" i="8"/>
  <c r="K155" i="8"/>
  <c r="J155" i="8"/>
  <c r="I155" i="8"/>
  <c r="H155" i="8"/>
  <c r="H156" i="8" s="1"/>
  <c r="G155" i="8"/>
  <c r="G156" i="8" s="1"/>
  <c r="F155" i="8"/>
  <c r="F156" i="8" s="1"/>
  <c r="E155" i="8"/>
  <c r="E156" i="8" s="1"/>
  <c r="D155" i="8"/>
  <c r="D156" i="8" s="1"/>
  <c r="O154" i="8"/>
  <c r="N154" i="8"/>
  <c r="H154" i="8"/>
  <c r="G154" i="8"/>
  <c r="F154" i="8"/>
  <c r="E154" i="8"/>
  <c r="D154" i="8"/>
  <c r="P153" i="8"/>
  <c r="M154" i="8" s="1"/>
  <c r="H152" i="8"/>
  <c r="G152" i="8"/>
  <c r="F152" i="8"/>
  <c r="E152" i="8"/>
  <c r="D152" i="8"/>
  <c r="P151" i="8"/>
  <c r="L152" i="8" s="1"/>
  <c r="O149" i="8"/>
  <c r="O150" i="8" s="1"/>
  <c r="N149" i="8"/>
  <c r="M149" i="8"/>
  <c r="L149" i="8"/>
  <c r="K149" i="8"/>
  <c r="J149" i="8"/>
  <c r="I149" i="8"/>
  <c r="H149" i="8"/>
  <c r="G149" i="8"/>
  <c r="F149" i="8"/>
  <c r="F150" i="8" s="1"/>
  <c r="E149" i="8"/>
  <c r="E150" i="8" s="1"/>
  <c r="D149" i="8"/>
  <c r="D150" i="8" s="1"/>
  <c r="O148" i="8"/>
  <c r="N148" i="8"/>
  <c r="G148" i="8"/>
  <c r="F148" i="8"/>
  <c r="E148" i="8"/>
  <c r="D148" i="8"/>
  <c r="P147" i="8"/>
  <c r="M148" i="8" s="1"/>
  <c r="O146" i="8"/>
  <c r="F146" i="8"/>
  <c r="E146" i="8"/>
  <c r="D146" i="8"/>
  <c r="P145" i="8"/>
  <c r="M146" i="8" s="1"/>
  <c r="O143" i="8"/>
  <c r="N143" i="8"/>
  <c r="M143" i="8"/>
  <c r="L143" i="8"/>
  <c r="K143" i="8"/>
  <c r="J143" i="8"/>
  <c r="I143" i="8"/>
  <c r="H143" i="8"/>
  <c r="G143" i="8"/>
  <c r="F143" i="8"/>
  <c r="F144" i="8" s="1"/>
  <c r="E143" i="8"/>
  <c r="E144" i="8" s="1"/>
  <c r="D143" i="8"/>
  <c r="D144" i="8" s="1"/>
  <c r="O142" i="8"/>
  <c r="N142" i="8"/>
  <c r="H142" i="8"/>
  <c r="G142" i="8"/>
  <c r="F142" i="8"/>
  <c r="E142" i="8"/>
  <c r="D142" i="8"/>
  <c r="P141" i="8"/>
  <c r="M142" i="8" s="1"/>
  <c r="F140" i="8"/>
  <c r="E140" i="8"/>
  <c r="D140" i="8"/>
  <c r="P139" i="8"/>
  <c r="N140" i="8" s="1"/>
  <c r="O137" i="8"/>
  <c r="N137" i="8"/>
  <c r="M137" i="8"/>
  <c r="L137" i="8"/>
  <c r="K137" i="8"/>
  <c r="K138" i="8" s="1"/>
  <c r="J137" i="8"/>
  <c r="J138" i="8" s="1"/>
  <c r="I137" i="8"/>
  <c r="I138" i="8" s="1"/>
  <c r="H137" i="8"/>
  <c r="G137" i="8"/>
  <c r="G138" i="8" s="1"/>
  <c r="F137" i="8"/>
  <c r="F138" i="8" s="1"/>
  <c r="E137" i="8"/>
  <c r="D137" i="8"/>
  <c r="K136" i="8"/>
  <c r="J136" i="8"/>
  <c r="I136" i="8"/>
  <c r="H136" i="8"/>
  <c r="G136" i="8"/>
  <c r="F136" i="8"/>
  <c r="P135" i="8"/>
  <c r="O136" i="8" s="1"/>
  <c r="K134" i="8"/>
  <c r="J134" i="8"/>
  <c r="I134" i="8"/>
  <c r="G134" i="8"/>
  <c r="F134" i="8"/>
  <c r="D134" i="8"/>
  <c r="P133" i="8"/>
  <c r="O134" i="8" s="1"/>
  <c r="O131" i="8"/>
  <c r="N131" i="8"/>
  <c r="M131" i="8"/>
  <c r="L131" i="8"/>
  <c r="K131" i="8"/>
  <c r="J131" i="8"/>
  <c r="I131" i="8"/>
  <c r="H131" i="8"/>
  <c r="G131" i="8"/>
  <c r="F131" i="8"/>
  <c r="E131" i="8"/>
  <c r="D131" i="8"/>
  <c r="D132" i="8" s="1"/>
  <c r="O130" i="8"/>
  <c r="G130" i="8"/>
  <c r="F130" i="8"/>
  <c r="E130" i="8"/>
  <c r="D130" i="8"/>
  <c r="P129" i="8"/>
  <c r="L130" i="8" s="1"/>
  <c r="D128" i="8"/>
  <c r="P127" i="8"/>
  <c r="O128" i="8" s="1"/>
  <c r="O125" i="8"/>
  <c r="N125" i="8"/>
  <c r="N126" i="8" s="1"/>
  <c r="M125" i="8"/>
  <c r="M126" i="8" s="1"/>
  <c r="L125" i="8"/>
  <c r="K125" i="8"/>
  <c r="J125" i="8"/>
  <c r="I125" i="8"/>
  <c r="H125" i="8"/>
  <c r="G125" i="8"/>
  <c r="F125" i="8"/>
  <c r="E125" i="8"/>
  <c r="D125" i="8"/>
  <c r="O124" i="8"/>
  <c r="N124" i="8"/>
  <c r="M124" i="8"/>
  <c r="L124" i="8"/>
  <c r="K124" i="8"/>
  <c r="E124" i="8"/>
  <c r="D124" i="8"/>
  <c r="P123" i="8"/>
  <c r="I124" i="8" s="1"/>
  <c r="N122" i="8"/>
  <c r="M122" i="8"/>
  <c r="P121" i="8"/>
  <c r="I122" i="8" s="1"/>
  <c r="O119" i="8"/>
  <c r="O120" i="8" s="1"/>
  <c r="N119" i="8"/>
  <c r="M119" i="8"/>
  <c r="L119" i="8"/>
  <c r="K119" i="8"/>
  <c r="J119" i="8"/>
  <c r="I119" i="8"/>
  <c r="H119" i="8"/>
  <c r="G119" i="8"/>
  <c r="G120" i="8" s="1"/>
  <c r="F119" i="8"/>
  <c r="F120" i="8" s="1"/>
  <c r="E119" i="8"/>
  <c r="E120" i="8" s="1"/>
  <c r="D119" i="8"/>
  <c r="D120" i="8" s="1"/>
  <c r="O118" i="8"/>
  <c r="H118" i="8"/>
  <c r="G118" i="8"/>
  <c r="F118" i="8"/>
  <c r="E118" i="8"/>
  <c r="D118" i="8"/>
  <c r="P117" i="8"/>
  <c r="K118" i="8" s="1"/>
  <c r="O116" i="8"/>
  <c r="G116" i="8"/>
  <c r="F116" i="8"/>
  <c r="E116" i="8"/>
  <c r="D116" i="8"/>
  <c r="P115" i="8"/>
  <c r="K116" i="8" s="1"/>
  <c r="O113" i="8"/>
  <c r="O114" i="8" s="1"/>
  <c r="N113" i="8"/>
  <c r="M113" i="8"/>
  <c r="L113" i="8"/>
  <c r="K113" i="8"/>
  <c r="J113" i="8"/>
  <c r="I113" i="8"/>
  <c r="H113" i="8"/>
  <c r="G113" i="8"/>
  <c r="G114" i="8" s="1"/>
  <c r="F113" i="8"/>
  <c r="F114" i="8" s="1"/>
  <c r="E113" i="8"/>
  <c r="E114" i="8" s="1"/>
  <c r="D113" i="8"/>
  <c r="D114" i="8" s="1"/>
  <c r="O112" i="8"/>
  <c r="H112" i="8"/>
  <c r="G112" i="8"/>
  <c r="F112" i="8"/>
  <c r="E112" i="8"/>
  <c r="D112" i="8"/>
  <c r="P111" i="8"/>
  <c r="L112" i="8" s="1"/>
  <c r="O110" i="8"/>
  <c r="G110" i="8"/>
  <c r="F110" i="8"/>
  <c r="E110" i="8"/>
  <c r="D110" i="8"/>
  <c r="P109" i="8"/>
  <c r="K110" i="8" s="1"/>
  <c r="O107" i="8"/>
  <c r="O108" i="8" s="1"/>
  <c r="N107" i="8"/>
  <c r="M107" i="8"/>
  <c r="L107" i="8"/>
  <c r="K107" i="8"/>
  <c r="J107" i="8"/>
  <c r="I107" i="8"/>
  <c r="I108" i="8" s="1"/>
  <c r="H107" i="8"/>
  <c r="G107" i="8"/>
  <c r="G108" i="8" s="1"/>
  <c r="F107" i="8"/>
  <c r="F108" i="8" s="1"/>
  <c r="E107" i="8"/>
  <c r="E108" i="8" s="1"/>
  <c r="D107" i="8"/>
  <c r="D108" i="8" s="1"/>
  <c r="O106" i="8"/>
  <c r="N106" i="8"/>
  <c r="M106" i="8"/>
  <c r="K106" i="8"/>
  <c r="J106" i="8"/>
  <c r="I106" i="8"/>
  <c r="H106" i="8"/>
  <c r="G106" i="8"/>
  <c r="F106" i="8"/>
  <c r="E106" i="8"/>
  <c r="D106" i="8"/>
  <c r="P105" i="8"/>
  <c r="L106" i="8" s="1"/>
  <c r="O104" i="8"/>
  <c r="I104" i="8"/>
  <c r="G104" i="8"/>
  <c r="F104" i="8"/>
  <c r="E104" i="8"/>
  <c r="D104" i="8"/>
  <c r="P103" i="8"/>
  <c r="K104" i="8" s="1"/>
  <c r="O101" i="8"/>
  <c r="N101" i="8"/>
  <c r="M101" i="8"/>
  <c r="L101" i="8"/>
  <c r="K101" i="8"/>
  <c r="J101" i="8"/>
  <c r="I101" i="8"/>
  <c r="H101" i="8"/>
  <c r="G101" i="8"/>
  <c r="F101" i="8"/>
  <c r="E101" i="8"/>
  <c r="D101" i="8"/>
  <c r="O100" i="8"/>
  <c r="N100" i="8"/>
  <c r="H100" i="8"/>
  <c r="G100" i="8"/>
  <c r="F100" i="8"/>
  <c r="E100" i="8"/>
  <c r="D100" i="8"/>
  <c r="P99" i="8"/>
  <c r="L100" i="8" s="1"/>
  <c r="P97" i="8"/>
  <c r="L98" i="8" s="1"/>
  <c r="O95" i="8"/>
  <c r="O96" i="8" s="1"/>
  <c r="N95" i="8"/>
  <c r="N96" i="8" s="1"/>
  <c r="M95" i="8"/>
  <c r="L95" i="8"/>
  <c r="K95" i="8"/>
  <c r="J95" i="8"/>
  <c r="I95" i="8"/>
  <c r="H95" i="8"/>
  <c r="H96" i="8" s="1"/>
  <c r="G95" i="8"/>
  <c r="G96" i="8" s="1"/>
  <c r="F95" i="8"/>
  <c r="F96" i="8" s="1"/>
  <c r="E95" i="8"/>
  <c r="E96" i="8" s="1"/>
  <c r="D95" i="8"/>
  <c r="D96" i="8" s="1"/>
  <c r="O94" i="8"/>
  <c r="N94" i="8"/>
  <c r="I94" i="8"/>
  <c r="H94" i="8"/>
  <c r="G94" i="8"/>
  <c r="F94" i="8"/>
  <c r="E94" i="8"/>
  <c r="D94" i="8"/>
  <c r="P93" i="8"/>
  <c r="M94" i="8" s="1"/>
  <c r="O92" i="8"/>
  <c r="N92" i="8"/>
  <c r="H92" i="8"/>
  <c r="G92" i="8"/>
  <c r="F92" i="8"/>
  <c r="E92" i="8"/>
  <c r="D92" i="8"/>
  <c r="P91" i="8"/>
  <c r="K92" i="8" s="1"/>
  <c r="O89" i="8"/>
  <c r="O90" i="8" s="1"/>
  <c r="N89" i="8"/>
  <c r="N90" i="8" s="1"/>
  <c r="M89" i="8"/>
  <c r="M90" i="8" s="1"/>
  <c r="L89" i="8"/>
  <c r="L90" i="8" s="1"/>
  <c r="K89" i="8"/>
  <c r="K90" i="8" s="1"/>
  <c r="J89" i="8"/>
  <c r="J90" i="8" s="1"/>
  <c r="I89" i="8"/>
  <c r="I90" i="8" s="1"/>
  <c r="H89" i="8"/>
  <c r="H90" i="8" s="1"/>
  <c r="G89" i="8"/>
  <c r="G90" i="8" s="1"/>
  <c r="F89" i="8"/>
  <c r="F90" i="8" s="1"/>
  <c r="E89" i="8"/>
  <c r="E90" i="8" s="1"/>
  <c r="D89" i="8"/>
  <c r="D90" i="8" s="1"/>
  <c r="O88" i="8"/>
  <c r="N88" i="8"/>
  <c r="M88" i="8"/>
  <c r="L88" i="8"/>
  <c r="K88" i="8"/>
  <c r="J88" i="8"/>
  <c r="I88" i="8"/>
  <c r="H88" i="8"/>
  <c r="G88" i="8"/>
  <c r="F88" i="8"/>
  <c r="E88" i="8"/>
  <c r="D88" i="8"/>
  <c r="P87" i="8"/>
  <c r="O86" i="8"/>
  <c r="N86" i="8"/>
  <c r="M86" i="8"/>
  <c r="L86" i="8"/>
  <c r="K86" i="8"/>
  <c r="J86" i="8"/>
  <c r="I86" i="8"/>
  <c r="H86" i="8"/>
  <c r="G86" i="8"/>
  <c r="F86" i="8"/>
  <c r="E86" i="8"/>
  <c r="D86" i="8"/>
  <c r="P85" i="8"/>
  <c r="O83" i="8"/>
  <c r="N83" i="8"/>
  <c r="M83" i="8"/>
  <c r="L83" i="8"/>
  <c r="K83" i="8"/>
  <c r="J83" i="8"/>
  <c r="I83" i="8"/>
  <c r="H83" i="8"/>
  <c r="G83" i="8"/>
  <c r="F83" i="8"/>
  <c r="E83" i="8"/>
  <c r="D83" i="8"/>
  <c r="J82" i="8"/>
  <c r="I82" i="8"/>
  <c r="H82" i="8"/>
  <c r="G82" i="8"/>
  <c r="P81" i="8"/>
  <c r="P79" i="8"/>
  <c r="O77" i="8"/>
  <c r="O78" i="8" s="1"/>
  <c r="N77" i="8"/>
  <c r="N78" i="8" s="1"/>
  <c r="M77" i="8"/>
  <c r="M78" i="8" s="1"/>
  <c r="L77" i="8"/>
  <c r="L78" i="8" s="1"/>
  <c r="K77" i="8"/>
  <c r="K78" i="8" s="1"/>
  <c r="J77" i="8"/>
  <c r="J78" i="8" s="1"/>
  <c r="I77" i="8"/>
  <c r="I78" i="8" s="1"/>
  <c r="H77" i="8"/>
  <c r="H78" i="8" s="1"/>
  <c r="G77" i="8"/>
  <c r="G78" i="8" s="1"/>
  <c r="F77" i="8"/>
  <c r="F78" i="8" s="1"/>
  <c r="E77" i="8"/>
  <c r="E78" i="8" s="1"/>
  <c r="D77" i="8"/>
  <c r="D78" i="8" s="1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O74" i="8"/>
  <c r="N74" i="8"/>
  <c r="M74" i="8"/>
  <c r="L74" i="8"/>
  <c r="K74" i="8"/>
  <c r="J74" i="8"/>
  <c r="I74" i="8"/>
  <c r="H74" i="8"/>
  <c r="G74" i="8"/>
  <c r="F74" i="8"/>
  <c r="E74" i="8"/>
  <c r="D74" i="8"/>
  <c r="P73" i="8"/>
  <c r="O71" i="8"/>
  <c r="N71" i="8"/>
  <c r="M71" i="8"/>
  <c r="L71" i="8"/>
  <c r="K71" i="8"/>
  <c r="J71" i="8"/>
  <c r="I71" i="8"/>
  <c r="H71" i="8"/>
  <c r="G71" i="8"/>
  <c r="G72" i="8" s="1"/>
  <c r="F71" i="8"/>
  <c r="F72" i="8" s="1"/>
  <c r="E71" i="8"/>
  <c r="D71" i="8"/>
  <c r="J70" i="8"/>
  <c r="I70" i="8"/>
  <c r="H70" i="8"/>
  <c r="G70" i="8"/>
  <c r="F70" i="8"/>
  <c r="E70" i="8"/>
  <c r="D70" i="8"/>
  <c r="P69" i="8"/>
  <c r="L70" i="8" s="1"/>
  <c r="G68" i="8"/>
  <c r="F68" i="8"/>
  <c r="P67" i="8"/>
  <c r="O65" i="8"/>
  <c r="N65" i="8"/>
  <c r="M65" i="8"/>
  <c r="L65" i="8"/>
  <c r="K65" i="8"/>
  <c r="J65" i="8"/>
  <c r="I65" i="8"/>
  <c r="I66" i="8" s="1"/>
  <c r="H65" i="8"/>
  <c r="H66" i="8" s="1"/>
  <c r="G65" i="8"/>
  <c r="G66" i="8" s="1"/>
  <c r="F65" i="8"/>
  <c r="E65" i="8"/>
  <c r="E66" i="8" s="1"/>
  <c r="D65" i="8"/>
  <c r="I64" i="8"/>
  <c r="H64" i="8"/>
  <c r="G64" i="8"/>
  <c r="F64" i="8"/>
  <c r="E64" i="8"/>
  <c r="N64" i="8"/>
  <c r="I62" i="8"/>
  <c r="H62" i="8"/>
  <c r="G62" i="8"/>
  <c r="E62" i="8"/>
  <c r="P61" i="8"/>
  <c r="O59" i="8"/>
  <c r="O60" i="8" s="1"/>
  <c r="N59" i="8"/>
  <c r="M59" i="8"/>
  <c r="L59" i="8"/>
  <c r="K59" i="8"/>
  <c r="J59" i="8"/>
  <c r="I59" i="8"/>
  <c r="I60" i="8" s="1"/>
  <c r="H59" i="8"/>
  <c r="H60" i="8" s="1"/>
  <c r="G59" i="8"/>
  <c r="G60" i="8" s="1"/>
  <c r="F59" i="8"/>
  <c r="F60" i="8" s="1"/>
  <c r="E59" i="8"/>
  <c r="E60" i="8" s="1"/>
  <c r="D59" i="8"/>
  <c r="D60" i="8" s="1"/>
  <c r="O58" i="8"/>
  <c r="I58" i="8"/>
  <c r="H58" i="8"/>
  <c r="G58" i="8"/>
  <c r="F58" i="8"/>
  <c r="E58" i="8"/>
  <c r="D58" i="8"/>
  <c r="P57" i="8"/>
  <c r="K58" i="8" s="1"/>
  <c r="O56" i="8"/>
  <c r="I56" i="8"/>
  <c r="H56" i="8"/>
  <c r="G56" i="8"/>
  <c r="F56" i="8"/>
  <c r="E56" i="8"/>
  <c r="D56" i="8"/>
  <c r="P55" i="8"/>
  <c r="L56" i="8" s="1"/>
  <c r="O53" i="8"/>
  <c r="N53" i="8"/>
  <c r="M53" i="8"/>
  <c r="L53" i="8"/>
  <c r="K53" i="8"/>
  <c r="J53" i="8"/>
  <c r="I53" i="8"/>
  <c r="H53" i="8"/>
  <c r="G53" i="8"/>
  <c r="F53" i="8"/>
  <c r="E53" i="8"/>
  <c r="D53" i="8"/>
  <c r="P51" i="8"/>
  <c r="N52" i="8" s="1"/>
  <c r="P49" i="8"/>
  <c r="L50" i="8" s="1"/>
  <c r="O47" i="8"/>
  <c r="N47" i="8"/>
  <c r="M47" i="8"/>
  <c r="L47" i="8"/>
  <c r="K47" i="8"/>
  <c r="J47" i="8"/>
  <c r="I47" i="8"/>
  <c r="H47" i="8"/>
  <c r="G47" i="8"/>
  <c r="F47" i="8"/>
  <c r="E47" i="8"/>
  <c r="D47" i="8"/>
  <c r="P45" i="8"/>
  <c r="P43" i="8"/>
  <c r="O39" i="8"/>
  <c r="O369" i="8" s="1"/>
  <c r="N39" i="8"/>
  <c r="N369" i="8" s="1"/>
  <c r="M39" i="8"/>
  <c r="M369" i="8" s="1"/>
  <c r="L39" i="8"/>
  <c r="L369" i="8" s="1"/>
  <c r="K39" i="8"/>
  <c r="K369" i="8" s="1"/>
  <c r="J39" i="8"/>
  <c r="J369" i="8" s="1"/>
  <c r="I39" i="8"/>
  <c r="I369" i="8" s="1"/>
  <c r="H39" i="8"/>
  <c r="H369" i="8" s="1"/>
  <c r="G39" i="8"/>
  <c r="G369" i="8" s="1"/>
  <c r="F39" i="8"/>
  <c r="F369" i="8" s="1"/>
  <c r="E39" i="8"/>
  <c r="E369" i="8" s="1"/>
  <c r="D39" i="8"/>
  <c r="D369" i="8" s="1"/>
  <c r="N37" i="8"/>
  <c r="M37" i="8"/>
  <c r="L37" i="8"/>
  <c r="K37" i="8"/>
  <c r="J37" i="8"/>
  <c r="I37" i="8"/>
  <c r="H37" i="8"/>
  <c r="G37" i="8"/>
  <c r="F37" i="8"/>
  <c r="E37" i="8"/>
  <c r="D37" i="8"/>
  <c r="P33" i="8"/>
  <c r="P31" i="8"/>
  <c r="P27" i="8"/>
  <c r="P25" i="8"/>
  <c r="P21" i="8"/>
  <c r="P19" i="8"/>
  <c r="P15" i="8"/>
  <c r="P13" i="8"/>
  <c r="O377" i="7"/>
  <c r="N377" i="7"/>
  <c r="M377" i="7"/>
  <c r="L377" i="7"/>
  <c r="K377" i="7"/>
  <c r="J377" i="7"/>
  <c r="I377" i="7"/>
  <c r="H377" i="7"/>
  <c r="G377" i="7"/>
  <c r="F377" i="7"/>
  <c r="E377" i="7"/>
  <c r="D377" i="7"/>
  <c r="O376" i="7"/>
  <c r="P375" i="7"/>
  <c r="D376" i="7" s="1"/>
  <c r="P373" i="7"/>
  <c r="D374" i="7" s="1"/>
  <c r="O365" i="7"/>
  <c r="O366" i="7" s="1"/>
  <c r="N365" i="7"/>
  <c r="N366" i="7" s="1"/>
  <c r="M365" i="7"/>
  <c r="M366" i="7" s="1"/>
  <c r="L365" i="7"/>
  <c r="L366" i="7" s="1"/>
  <c r="K365" i="7"/>
  <c r="K366" i="7" s="1"/>
  <c r="J365" i="7"/>
  <c r="J366" i="7" s="1"/>
  <c r="I365" i="7"/>
  <c r="I366" i="7" s="1"/>
  <c r="H365" i="7"/>
  <c r="H366" i="7" s="1"/>
  <c r="G365" i="7"/>
  <c r="G366" i="7" s="1"/>
  <c r="F365" i="7"/>
  <c r="F366" i="7" s="1"/>
  <c r="E365" i="7"/>
  <c r="E366" i="7" s="1"/>
  <c r="D365" i="7"/>
  <c r="D366" i="7" s="1"/>
  <c r="O364" i="7"/>
  <c r="N364" i="7"/>
  <c r="M364" i="7"/>
  <c r="L364" i="7"/>
  <c r="K364" i="7"/>
  <c r="J364" i="7"/>
  <c r="I364" i="7"/>
  <c r="H364" i="7"/>
  <c r="G364" i="7"/>
  <c r="F364" i="7"/>
  <c r="E364" i="7"/>
  <c r="D364" i="7"/>
  <c r="P363" i="7"/>
  <c r="O362" i="7"/>
  <c r="N362" i="7"/>
  <c r="M362" i="7"/>
  <c r="L362" i="7"/>
  <c r="K362" i="7"/>
  <c r="J362" i="7"/>
  <c r="I362" i="7"/>
  <c r="H362" i="7"/>
  <c r="G362" i="7"/>
  <c r="F362" i="7"/>
  <c r="E362" i="7"/>
  <c r="D362" i="7"/>
  <c r="P361" i="7"/>
  <c r="P357" i="7"/>
  <c r="P355" i="7"/>
  <c r="P351" i="7"/>
  <c r="P349" i="7"/>
  <c r="P345" i="7"/>
  <c r="P343" i="7"/>
  <c r="P339" i="7"/>
  <c r="P337" i="7"/>
  <c r="P327" i="7"/>
  <c r="P325" i="7"/>
  <c r="P321" i="7"/>
  <c r="P319" i="7"/>
  <c r="P315" i="7"/>
  <c r="P313" i="7"/>
  <c r="P309" i="7"/>
  <c r="P307" i="7"/>
  <c r="P297" i="7"/>
  <c r="P295" i="7"/>
  <c r="O293" i="7"/>
  <c r="O294" i="7" s="1"/>
  <c r="N293" i="7"/>
  <c r="N294" i="7" s="1"/>
  <c r="M293" i="7"/>
  <c r="M294" i="7" s="1"/>
  <c r="L293" i="7"/>
  <c r="L294" i="7" s="1"/>
  <c r="K293" i="7"/>
  <c r="K294" i="7" s="1"/>
  <c r="J293" i="7"/>
  <c r="J294" i="7" s="1"/>
  <c r="I293" i="7"/>
  <c r="I294" i="7" s="1"/>
  <c r="H293" i="7"/>
  <c r="H294" i="7" s="1"/>
  <c r="G293" i="7"/>
  <c r="G294" i="7" s="1"/>
  <c r="F293" i="7"/>
  <c r="F294" i="7" s="1"/>
  <c r="E293" i="7"/>
  <c r="E294" i="7" s="1"/>
  <c r="D293" i="7"/>
  <c r="D294" i="7" s="1"/>
  <c r="O292" i="7"/>
  <c r="N292" i="7"/>
  <c r="M292" i="7"/>
  <c r="L292" i="7"/>
  <c r="K292" i="7"/>
  <c r="J292" i="7"/>
  <c r="I292" i="7"/>
  <c r="H292" i="7"/>
  <c r="G292" i="7"/>
  <c r="F292" i="7"/>
  <c r="E292" i="7"/>
  <c r="D292" i="7"/>
  <c r="P291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P289" i="7"/>
  <c r="O287" i="7"/>
  <c r="O288" i="7" s="1"/>
  <c r="N287" i="7"/>
  <c r="N288" i="7" s="1"/>
  <c r="M287" i="7"/>
  <c r="M288" i="7" s="1"/>
  <c r="L287" i="7"/>
  <c r="L288" i="7" s="1"/>
  <c r="K287" i="7"/>
  <c r="K288" i="7" s="1"/>
  <c r="J287" i="7"/>
  <c r="J288" i="7" s="1"/>
  <c r="I287" i="7"/>
  <c r="I288" i="7" s="1"/>
  <c r="H287" i="7"/>
  <c r="H288" i="7" s="1"/>
  <c r="G287" i="7"/>
  <c r="G288" i="7" s="1"/>
  <c r="F287" i="7"/>
  <c r="F288" i="7" s="1"/>
  <c r="E287" i="7"/>
  <c r="E288" i="7" s="1"/>
  <c r="D287" i="7"/>
  <c r="D288" i="7" s="1"/>
  <c r="O286" i="7"/>
  <c r="N286" i="7"/>
  <c r="M286" i="7"/>
  <c r="L286" i="7"/>
  <c r="K286" i="7"/>
  <c r="J286" i="7"/>
  <c r="I286" i="7"/>
  <c r="H286" i="7"/>
  <c r="G286" i="7"/>
  <c r="F286" i="7"/>
  <c r="E286" i="7"/>
  <c r="D286" i="7"/>
  <c r="P285" i="7"/>
  <c r="O284" i="7"/>
  <c r="N284" i="7"/>
  <c r="M284" i="7"/>
  <c r="L284" i="7"/>
  <c r="K284" i="7"/>
  <c r="J284" i="7"/>
  <c r="I284" i="7"/>
  <c r="H284" i="7"/>
  <c r="G284" i="7"/>
  <c r="F284" i="7"/>
  <c r="E284" i="7"/>
  <c r="D284" i="7"/>
  <c r="P283" i="7"/>
  <c r="O281" i="7"/>
  <c r="O282" i="7" s="1"/>
  <c r="N281" i="7"/>
  <c r="N282" i="7" s="1"/>
  <c r="M281" i="7"/>
  <c r="M282" i="7" s="1"/>
  <c r="L281" i="7"/>
  <c r="K281" i="7"/>
  <c r="K282" i="7" s="1"/>
  <c r="J281" i="7"/>
  <c r="J282" i="7" s="1"/>
  <c r="I281" i="7"/>
  <c r="I282" i="7" s="1"/>
  <c r="H281" i="7"/>
  <c r="H282" i="7" s="1"/>
  <c r="G281" i="7"/>
  <c r="G282" i="7" s="1"/>
  <c r="F281" i="7"/>
  <c r="E281" i="7"/>
  <c r="E282" i="7" s="1"/>
  <c r="D281" i="7"/>
  <c r="D282" i="7" s="1"/>
  <c r="O280" i="7"/>
  <c r="N280" i="7"/>
  <c r="M280" i="7"/>
  <c r="L280" i="7"/>
  <c r="K280" i="7"/>
  <c r="J280" i="7"/>
  <c r="I280" i="7"/>
  <c r="H280" i="7"/>
  <c r="G280" i="7"/>
  <c r="F280" i="7"/>
  <c r="E280" i="7"/>
  <c r="D280" i="7"/>
  <c r="P279" i="7"/>
  <c r="O278" i="7"/>
  <c r="N278" i="7"/>
  <c r="M278" i="7"/>
  <c r="L278" i="7"/>
  <c r="K278" i="7"/>
  <c r="J278" i="7"/>
  <c r="I278" i="7"/>
  <c r="H278" i="7"/>
  <c r="G278" i="7"/>
  <c r="F278" i="7"/>
  <c r="E278" i="7"/>
  <c r="D278" i="7"/>
  <c r="P277" i="7"/>
  <c r="O275" i="7"/>
  <c r="O276" i="7" s="1"/>
  <c r="N275" i="7"/>
  <c r="N276" i="7" s="1"/>
  <c r="M275" i="7"/>
  <c r="M276" i="7" s="1"/>
  <c r="L275" i="7"/>
  <c r="L276" i="7" s="1"/>
  <c r="K275" i="7"/>
  <c r="K276" i="7" s="1"/>
  <c r="J275" i="7"/>
  <c r="J276" i="7" s="1"/>
  <c r="I275" i="7"/>
  <c r="I276" i="7" s="1"/>
  <c r="H275" i="7"/>
  <c r="H276" i="7" s="1"/>
  <c r="G275" i="7"/>
  <c r="G276" i="7" s="1"/>
  <c r="F275" i="7"/>
  <c r="F276" i="7" s="1"/>
  <c r="E275" i="7"/>
  <c r="E276" i="7" s="1"/>
  <c r="D275" i="7"/>
  <c r="D276" i="7" s="1"/>
  <c r="O274" i="7"/>
  <c r="N274" i="7"/>
  <c r="M274" i="7"/>
  <c r="L274" i="7"/>
  <c r="K274" i="7"/>
  <c r="J274" i="7"/>
  <c r="I274" i="7"/>
  <c r="H274" i="7"/>
  <c r="G274" i="7"/>
  <c r="F274" i="7"/>
  <c r="E274" i="7"/>
  <c r="D274" i="7"/>
  <c r="P273" i="7"/>
  <c r="O272" i="7"/>
  <c r="N272" i="7"/>
  <c r="M272" i="7"/>
  <c r="L272" i="7"/>
  <c r="K272" i="7"/>
  <c r="J272" i="7"/>
  <c r="I272" i="7"/>
  <c r="H272" i="7"/>
  <c r="G272" i="7"/>
  <c r="F272" i="7"/>
  <c r="E272" i="7"/>
  <c r="D272" i="7"/>
  <c r="P271" i="7"/>
  <c r="O269" i="7"/>
  <c r="O270" i="7" s="1"/>
  <c r="N269" i="7"/>
  <c r="N270" i="7" s="1"/>
  <c r="M269" i="7"/>
  <c r="M270" i="7" s="1"/>
  <c r="L269" i="7"/>
  <c r="L270" i="7" s="1"/>
  <c r="K269" i="7"/>
  <c r="K270" i="7" s="1"/>
  <c r="J269" i="7"/>
  <c r="J270" i="7" s="1"/>
  <c r="I269" i="7"/>
  <c r="I270" i="7" s="1"/>
  <c r="H269" i="7"/>
  <c r="H270" i="7" s="1"/>
  <c r="G269" i="7"/>
  <c r="G270" i="7" s="1"/>
  <c r="F269" i="7"/>
  <c r="F270" i="7" s="1"/>
  <c r="E269" i="7"/>
  <c r="E270" i="7" s="1"/>
  <c r="D269" i="7"/>
  <c r="D270" i="7" s="1"/>
  <c r="O268" i="7"/>
  <c r="N268" i="7"/>
  <c r="M268" i="7"/>
  <c r="L268" i="7"/>
  <c r="K268" i="7"/>
  <c r="J268" i="7"/>
  <c r="I268" i="7"/>
  <c r="H268" i="7"/>
  <c r="G268" i="7"/>
  <c r="F268" i="7"/>
  <c r="E268" i="7"/>
  <c r="D268" i="7"/>
  <c r="P267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P265" i="7"/>
  <c r="O263" i="7"/>
  <c r="O264" i="7" s="1"/>
  <c r="N263" i="7"/>
  <c r="M263" i="7"/>
  <c r="L263" i="7"/>
  <c r="K263" i="7"/>
  <c r="J263" i="7"/>
  <c r="J264" i="7" s="1"/>
  <c r="I263" i="7"/>
  <c r="I264" i="7" s="1"/>
  <c r="H263" i="7"/>
  <c r="H264" i="7" s="1"/>
  <c r="G263" i="7"/>
  <c r="G264" i="7" s="1"/>
  <c r="F263" i="7"/>
  <c r="F264" i="7" s="1"/>
  <c r="E263" i="7"/>
  <c r="E264" i="7" s="1"/>
  <c r="D263" i="7"/>
  <c r="D264" i="7" s="1"/>
  <c r="O262" i="7"/>
  <c r="N262" i="7"/>
  <c r="J262" i="7"/>
  <c r="I262" i="7"/>
  <c r="H262" i="7"/>
  <c r="G262" i="7"/>
  <c r="F262" i="7"/>
  <c r="E262" i="7"/>
  <c r="D262" i="7"/>
  <c r="P261" i="7"/>
  <c r="M262" i="7" s="1"/>
  <c r="O260" i="7"/>
  <c r="J260" i="7"/>
  <c r="I260" i="7"/>
  <c r="H260" i="7"/>
  <c r="G260" i="7"/>
  <c r="F260" i="7"/>
  <c r="E260" i="7"/>
  <c r="D260" i="7"/>
  <c r="P259" i="7"/>
  <c r="L260" i="7" s="1"/>
  <c r="O257" i="7"/>
  <c r="O258" i="7" s="1"/>
  <c r="N257" i="7"/>
  <c r="N258" i="7" s="1"/>
  <c r="M257" i="7"/>
  <c r="M258" i="7" s="1"/>
  <c r="L257" i="7"/>
  <c r="L258" i="7" s="1"/>
  <c r="K257" i="7"/>
  <c r="K258" i="7" s="1"/>
  <c r="J257" i="7"/>
  <c r="J258" i="7" s="1"/>
  <c r="I257" i="7"/>
  <c r="I258" i="7" s="1"/>
  <c r="H257" i="7"/>
  <c r="H258" i="7" s="1"/>
  <c r="G257" i="7"/>
  <c r="G258" i="7" s="1"/>
  <c r="F257" i="7"/>
  <c r="F258" i="7" s="1"/>
  <c r="E257" i="7"/>
  <c r="E258" i="7" s="1"/>
  <c r="D257" i="7"/>
  <c r="O256" i="7"/>
  <c r="N256" i="7"/>
  <c r="M256" i="7"/>
  <c r="L256" i="7"/>
  <c r="K256" i="7"/>
  <c r="J256" i="7"/>
  <c r="I256" i="7"/>
  <c r="H256" i="7"/>
  <c r="G256" i="7"/>
  <c r="F256" i="7"/>
  <c r="E256" i="7"/>
  <c r="D256" i="7"/>
  <c r="P255" i="7"/>
  <c r="O254" i="7"/>
  <c r="N254" i="7"/>
  <c r="M254" i="7"/>
  <c r="L254" i="7"/>
  <c r="K254" i="7"/>
  <c r="J254" i="7"/>
  <c r="I254" i="7"/>
  <c r="H254" i="7"/>
  <c r="G254" i="7"/>
  <c r="F254" i="7"/>
  <c r="E254" i="7"/>
  <c r="D254" i="7"/>
  <c r="P253" i="7"/>
  <c r="O251" i="7"/>
  <c r="O252" i="7" s="1"/>
  <c r="N251" i="7"/>
  <c r="N252" i="7" s="1"/>
  <c r="M251" i="7"/>
  <c r="M252" i="7" s="1"/>
  <c r="L251" i="7"/>
  <c r="L252" i="7" s="1"/>
  <c r="K251" i="7"/>
  <c r="K252" i="7" s="1"/>
  <c r="J251" i="7"/>
  <c r="J252" i="7" s="1"/>
  <c r="I251" i="7"/>
  <c r="I252" i="7" s="1"/>
  <c r="H251" i="7"/>
  <c r="H252" i="7" s="1"/>
  <c r="G251" i="7"/>
  <c r="G252" i="7" s="1"/>
  <c r="F251" i="7"/>
  <c r="F252" i="7" s="1"/>
  <c r="E251" i="7"/>
  <c r="E252" i="7" s="1"/>
  <c r="D251" i="7"/>
  <c r="O250" i="7"/>
  <c r="N250" i="7"/>
  <c r="M250" i="7"/>
  <c r="L250" i="7"/>
  <c r="K250" i="7"/>
  <c r="J250" i="7"/>
  <c r="I250" i="7"/>
  <c r="H250" i="7"/>
  <c r="G250" i="7"/>
  <c r="F250" i="7"/>
  <c r="E250" i="7"/>
  <c r="D250" i="7"/>
  <c r="P249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P247" i="7"/>
  <c r="O245" i="7"/>
  <c r="O246" i="7" s="1"/>
  <c r="N245" i="7"/>
  <c r="N246" i="7" s="1"/>
  <c r="M245" i="7"/>
  <c r="M246" i="7" s="1"/>
  <c r="L245" i="7"/>
  <c r="L246" i="7" s="1"/>
  <c r="K245" i="7"/>
  <c r="K246" i="7" s="1"/>
  <c r="J245" i="7"/>
  <c r="J246" i="7" s="1"/>
  <c r="I245" i="7"/>
  <c r="I246" i="7" s="1"/>
  <c r="H245" i="7"/>
  <c r="H246" i="7" s="1"/>
  <c r="G245" i="7"/>
  <c r="G246" i="7" s="1"/>
  <c r="F245" i="7"/>
  <c r="F246" i="7" s="1"/>
  <c r="E245" i="7"/>
  <c r="D245" i="7"/>
  <c r="O244" i="7"/>
  <c r="N244" i="7"/>
  <c r="M244" i="7"/>
  <c r="L244" i="7"/>
  <c r="K244" i="7"/>
  <c r="J244" i="7"/>
  <c r="I244" i="7"/>
  <c r="H244" i="7"/>
  <c r="G244" i="7"/>
  <c r="F244" i="7"/>
  <c r="E244" i="7"/>
  <c r="D244" i="7"/>
  <c r="P243" i="7"/>
  <c r="O242" i="7"/>
  <c r="N242" i="7"/>
  <c r="M242" i="7"/>
  <c r="L242" i="7"/>
  <c r="K242" i="7"/>
  <c r="J242" i="7"/>
  <c r="I242" i="7"/>
  <c r="H242" i="7"/>
  <c r="G242" i="7"/>
  <c r="F242" i="7"/>
  <c r="E242" i="7"/>
  <c r="D242" i="7"/>
  <c r="P241" i="7"/>
  <c r="O239" i="7"/>
  <c r="N239" i="7"/>
  <c r="M239" i="7"/>
  <c r="L239" i="7"/>
  <c r="K239" i="7"/>
  <c r="K240" i="7" s="1"/>
  <c r="J239" i="7"/>
  <c r="J240" i="7" s="1"/>
  <c r="I239" i="7"/>
  <c r="I240" i="7" s="1"/>
  <c r="H239" i="7"/>
  <c r="H240" i="7" s="1"/>
  <c r="G239" i="7"/>
  <c r="F239" i="7"/>
  <c r="E239" i="7"/>
  <c r="D239" i="7"/>
  <c r="M238" i="7"/>
  <c r="L238" i="7"/>
  <c r="K238" i="7"/>
  <c r="J238" i="7"/>
  <c r="I238" i="7"/>
  <c r="H238" i="7"/>
  <c r="G238" i="7"/>
  <c r="F238" i="7"/>
  <c r="E238" i="7"/>
  <c r="D238" i="7"/>
  <c r="P237" i="7"/>
  <c r="O238" i="7" s="1"/>
  <c r="K236" i="7"/>
  <c r="J236" i="7"/>
  <c r="I236" i="7"/>
  <c r="H236" i="7"/>
  <c r="P235" i="7"/>
  <c r="E236" i="7" s="1"/>
  <c r="O231" i="7"/>
  <c r="N231" i="7"/>
  <c r="M231" i="7"/>
  <c r="L231" i="7"/>
  <c r="K231" i="7"/>
  <c r="J231" i="7"/>
  <c r="J232" i="7" s="1"/>
  <c r="I231" i="7"/>
  <c r="I232" i="7" s="1"/>
  <c r="H231" i="7"/>
  <c r="H232" i="7" s="1"/>
  <c r="G231" i="7"/>
  <c r="G232" i="7" s="1"/>
  <c r="F231" i="7"/>
  <c r="F232" i="7" s="1"/>
  <c r="E231" i="7"/>
  <c r="E232" i="7" s="1"/>
  <c r="D231" i="7"/>
  <c r="D232" i="7" s="1"/>
  <c r="O229" i="7"/>
  <c r="N229" i="7"/>
  <c r="M229" i="7"/>
  <c r="L229" i="7"/>
  <c r="K229" i="7"/>
  <c r="J229" i="7"/>
  <c r="J230" i="7" s="1"/>
  <c r="I229" i="7"/>
  <c r="I230" i="7" s="1"/>
  <c r="H229" i="7"/>
  <c r="H230" i="7" s="1"/>
  <c r="G229" i="7"/>
  <c r="F229" i="7"/>
  <c r="E229" i="7"/>
  <c r="D229" i="7"/>
  <c r="O227" i="7"/>
  <c r="O228" i="7" s="1"/>
  <c r="N227" i="7"/>
  <c r="M227" i="7"/>
  <c r="L227" i="7"/>
  <c r="K227" i="7"/>
  <c r="J227" i="7"/>
  <c r="I227" i="7"/>
  <c r="H227" i="7"/>
  <c r="G227" i="7"/>
  <c r="F227" i="7"/>
  <c r="E227" i="7"/>
  <c r="D227" i="7"/>
  <c r="O226" i="7"/>
  <c r="G226" i="7"/>
  <c r="F226" i="7"/>
  <c r="E226" i="7"/>
  <c r="D226" i="7"/>
  <c r="P225" i="7"/>
  <c r="J226" i="7" s="1"/>
  <c r="O224" i="7"/>
  <c r="P223" i="7"/>
  <c r="J224" i="7" s="1"/>
  <c r="O221" i="7"/>
  <c r="O222" i="7" s="1"/>
  <c r="N221" i="7"/>
  <c r="N222" i="7" s="1"/>
  <c r="M221" i="7"/>
  <c r="M222" i="7" s="1"/>
  <c r="L221" i="7"/>
  <c r="L222" i="7" s="1"/>
  <c r="K221" i="7"/>
  <c r="K222" i="7" s="1"/>
  <c r="J221" i="7"/>
  <c r="J222" i="7" s="1"/>
  <c r="I221" i="7"/>
  <c r="I222" i="7" s="1"/>
  <c r="H221" i="7"/>
  <c r="H222" i="7" s="1"/>
  <c r="G221" i="7"/>
  <c r="G222" i="7" s="1"/>
  <c r="F221" i="7"/>
  <c r="F222" i="7" s="1"/>
  <c r="E221" i="7"/>
  <c r="E222" i="7" s="1"/>
  <c r="D221" i="7"/>
  <c r="D222" i="7" s="1"/>
  <c r="O220" i="7"/>
  <c r="N220" i="7"/>
  <c r="M220" i="7"/>
  <c r="L220" i="7"/>
  <c r="K220" i="7"/>
  <c r="J220" i="7"/>
  <c r="I220" i="7"/>
  <c r="H220" i="7"/>
  <c r="G220" i="7"/>
  <c r="F220" i="7"/>
  <c r="E220" i="7"/>
  <c r="D220" i="7"/>
  <c r="P219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P217" i="7"/>
  <c r="O215" i="7"/>
  <c r="O216" i="7" s="1"/>
  <c r="N215" i="7"/>
  <c r="N216" i="7" s="1"/>
  <c r="M215" i="7"/>
  <c r="M216" i="7" s="1"/>
  <c r="L215" i="7"/>
  <c r="L216" i="7" s="1"/>
  <c r="K215" i="7"/>
  <c r="K216" i="7" s="1"/>
  <c r="J215" i="7"/>
  <c r="J216" i="7" s="1"/>
  <c r="I215" i="7"/>
  <c r="I216" i="7" s="1"/>
  <c r="H215" i="7"/>
  <c r="H216" i="7" s="1"/>
  <c r="G215" i="7"/>
  <c r="G216" i="7" s="1"/>
  <c r="F215" i="7"/>
  <c r="F216" i="7" s="1"/>
  <c r="E215" i="7"/>
  <c r="E216" i="7" s="1"/>
  <c r="D215" i="7"/>
  <c r="D216" i="7" s="1"/>
  <c r="O214" i="7"/>
  <c r="N214" i="7"/>
  <c r="M214" i="7"/>
  <c r="L214" i="7"/>
  <c r="K214" i="7"/>
  <c r="J214" i="7"/>
  <c r="I214" i="7"/>
  <c r="H214" i="7"/>
  <c r="G214" i="7"/>
  <c r="F214" i="7"/>
  <c r="E214" i="7"/>
  <c r="D214" i="7"/>
  <c r="P213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P211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8" i="7"/>
  <c r="N208" i="7"/>
  <c r="G208" i="7"/>
  <c r="F208" i="7"/>
  <c r="E208" i="7"/>
  <c r="D208" i="7"/>
  <c r="P207" i="7"/>
  <c r="H208" i="7" s="1"/>
  <c r="P205" i="7"/>
  <c r="E206" i="7" s="1"/>
  <c r="O203" i="7"/>
  <c r="O204" i="7" s="1"/>
  <c r="N203" i="7"/>
  <c r="M203" i="7"/>
  <c r="L203" i="7"/>
  <c r="K203" i="7"/>
  <c r="J203" i="7"/>
  <c r="I203" i="7"/>
  <c r="H203" i="7"/>
  <c r="H204" i="7" s="1"/>
  <c r="G203" i="7"/>
  <c r="G204" i="7" s="1"/>
  <c r="F203" i="7"/>
  <c r="F204" i="7" s="1"/>
  <c r="E203" i="7"/>
  <c r="E204" i="7" s="1"/>
  <c r="D203" i="7"/>
  <c r="D204" i="7" s="1"/>
  <c r="O202" i="7"/>
  <c r="H202" i="7"/>
  <c r="G202" i="7"/>
  <c r="F202" i="7"/>
  <c r="E202" i="7"/>
  <c r="D202" i="7"/>
  <c r="P201" i="7"/>
  <c r="J202" i="7" s="1"/>
  <c r="O200" i="7"/>
  <c r="H200" i="7"/>
  <c r="G200" i="7"/>
  <c r="F200" i="7"/>
  <c r="E200" i="7"/>
  <c r="D200" i="7"/>
  <c r="P199" i="7"/>
  <c r="I200" i="7" s="1"/>
  <c r="O197" i="7"/>
  <c r="O198" i="7" s="1"/>
  <c r="N197" i="7"/>
  <c r="N198" i="7" s="1"/>
  <c r="M197" i="7"/>
  <c r="L197" i="7"/>
  <c r="K197" i="7"/>
  <c r="J197" i="7"/>
  <c r="I197" i="7"/>
  <c r="I198" i="7" s="1"/>
  <c r="H197" i="7"/>
  <c r="H198" i="7" s="1"/>
  <c r="G197" i="7"/>
  <c r="G198" i="7" s="1"/>
  <c r="F197" i="7"/>
  <c r="F198" i="7" s="1"/>
  <c r="E197" i="7"/>
  <c r="E198" i="7" s="1"/>
  <c r="D197" i="7"/>
  <c r="D198" i="7" s="1"/>
  <c r="O196" i="7"/>
  <c r="N196" i="7"/>
  <c r="J196" i="7"/>
  <c r="I196" i="7"/>
  <c r="H196" i="7"/>
  <c r="G196" i="7"/>
  <c r="F196" i="7"/>
  <c r="E196" i="7"/>
  <c r="D196" i="7"/>
  <c r="P195" i="7"/>
  <c r="K196" i="7" s="1"/>
  <c r="O194" i="7"/>
  <c r="N194" i="7"/>
  <c r="I194" i="7"/>
  <c r="H194" i="7"/>
  <c r="G194" i="7"/>
  <c r="F194" i="7"/>
  <c r="E194" i="7"/>
  <c r="D194" i="7"/>
  <c r="P193" i="7"/>
  <c r="J194" i="7" s="1"/>
  <c r="O191" i="7"/>
  <c r="N191" i="7"/>
  <c r="M191" i="7"/>
  <c r="L191" i="7"/>
  <c r="K191" i="7"/>
  <c r="J191" i="7"/>
  <c r="I191" i="7"/>
  <c r="H191" i="7"/>
  <c r="G191" i="7"/>
  <c r="F191" i="7"/>
  <c r="E191" i="7"/>
  <c r="D191" i="7"/>
  <c r="P189" i="7"/>
  <c r="D190" i="7" s="1"/>
  <c r="P187" i="7"/>
  <c r="D188" i="7" s="1"/>
  <c r="O185" i="7"/>
  <c r="N185" i="7"/>
  <c r="M185" i="7"/>
  <c r="M186" i="7" s="1"/>
  <c r="L185" i="7"/>
  <c r="L186" i="7" s="1"/>
  <c r="K185" i="7"/>
  <c r="K186" i="7" s="1"/>
  <c r="J185" i="7"/>
  <c r="I185" i="7"/>
  <c r="H185" i="7"/>
  <c r="G185" i="7"/>
  <c r="F185" i="7"/>
  <c r="E185" i="7"/>
  <c r="D185" i="7"/>
  <c r="D186" i="7" s="1"/>
  <c r="O184" i="7"/>
  <c r="N184" i="7"/>
  <c r="M184" i="7"/>
  <c r="L184" i="7"/>
  <c r="K184" i="7"/>
  <c r="J184" i="7"/>
  <c r="I184" i="7"/>
  <c r="F184" i="7"/>
  <c r="E184" i="7"/>
  <c r="D184" i="7"/>
  <c r="P183" i="7"/>
  <c r="G184" i="7" s="1"/>
  <c r="M182" i="7"/>
  <c r="L182" i="7"/>
  <c r="K182" i="7"/>
  <c r="D182" i="7"/>
  <c r="P181" i="7"/>
  <c r="E182" i="7" s="1"/>
  <c r="O179" i="7"/>
  <c r="O180" i="7" s="1"/>
  <c r="N179" i="7"/>
  <c r="M179" i="7"/>
  <c r="L179" i="7"/>
  <c r="K179" i="7"/>
  <c r="J179" i="7"/>
  <c r="I179" i="7"/>
  <c r="H179" i="7"/>
  <c r="G179" i="7"/>
  <c r="F179" i="7"/>
  <c r="E179" i="7"/>
  <c r="D179" i="7"/>
  <c r="D180" i="7" s="1"/>
  <c r="O178" i="7"/>
  <c r="P177" i="7"/>
  <c r="O176" i="7"/>
  <c r="D176" i="7"/>
  <c r="P175" i="7"/>
  <c r="E176" i="7" s="1"/>
  <c r="O173" i="7"/>
  <c r="O174" i="7" s="1"/>
  <c r="N173" i="7"/>
  <c r="N174" i="7" s="1"/>
  <c r="M173" i="7"/>
  <c r="M174" i="7" s="1"/>
  <c r="L173" i="7"/>
  <c r="L174" i="7" s="1"/>
  <c r="K173" i="7"/>
  <c r="K174" i="7" s="1"/>
  <c r="J173" i="7"/>
  <c r="J174" i="7" s="1"/>
  <c r="I173" i="7"/>
  <c r="I174" i="7" s="1"/>
  <c r="H173" i="7"/>
  <c r="H174" i="7" s="1"/>
  <c r="G173" i="7"/>
  <c r="G174" i="7" s="1"/>
  <c r="F173" i="7"/>
  <c r="F174" i="7" s="1"/>
  <c r="E173" i="7"/>
  <c r="E174" i="7" s="1"/>
  <c r="D173" i="7"/>
  <c r="D174" i="7" s="1"/>
  <c r="O172" i="7"/>
  <c r="N172" i="7"/>
  <c r="M172" i="7"/>
  <c r="L172" i="7"/>
  <c r="K172" i="7"/>
  <c r="J172" i="7"/>
  <c r="I172" i="7"/>
  <c r="H172" i="7"/>
  <c r="G172" i="7"/>
  <c r="F172" i="7"/>
  <c r="E172" i="7"/>
  <c r="D172" i="7"/>
  <c r="P171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P169" i="7"/>
  <c r="O167" i="7"/>
  <c r="O168" i="7" s="1"/>
  <c r="N167" i="7"/>
  <c r="N168" i="7" s="1"/>
  <c r="M167" i="7"/>
  <c r="L167" i="7"/>
  <c r="K167" i="7"/>
  <c r="J167" i="7"/>
  <c r="I167" i="7"/>
  <c r="H167" i="7"/>
  <c r="H168" i="7" s="1"/>
  <c r="G167" i="7"/>
  <c r="G168" i="7" s="1"/>
  <c r="F167" i="7"/>
  <c r="F168" i="7" s="1"/>
  <c r="E167" i="7"/>
  <c r="E168" i="7" s="1"/>
  <c r="D167" i="7"/>
  <c r="D168" i="7" s="1"/>
  <c r="O166" i="7"/>
  <c r="N166" i="7"/>
  <c r="M166" i="7"/>
  <c r="L166" i="7"/>
  <c r="H166" i="7"/>
  <c r="G166" i="7"/>
  <c r="F166" i="7"/>
  <c r="E166" i="7"/>
  <c r="D166" i="7"/>
  <c r="P165" i="7"/>
  <c r="K166" i="7" s="1"/>
  <c r="O164" i="7"/>
  <c r="N164" i="7"/>
  <c r="H164" i="7"/>
  <c r="G164" i="7"/>
  <c r="F164" i="7"/>
  <c r="E164" i="7"/>
  <c r="D164" i="7"/>
  <c r="P163" i="7"/>
  <c r="J164" i="7" s="1"/>
  <c r="O161" i="7"/>
  <c r="O162" i="7" s="1"/>
  <c r="N161" i="7"/>
  <c r="M161" i="7"/>
  <c r="L161" i="7"/>
  <c r="K161" i="7"/>
  <c r="J161" i="7"/>
  <c r="I161" i="7"/>
  <c r="H161" i="7"/>
  <c r="H162" i="7" s="1"/>
  <c r="G161" i="7"/>
  <c r="G162" i="7" s="1"/>
  <c r="F161" i="7"/>
  <c r="F162" i="7" s="1"/>
  <c r="E161" i="7"/>
  <c r="E162" i="7" s="1"/>
  <c r="D161" i="7"/>
  <c r="D162" i="7" s="1"/>
  <c r="O160" i="7"/>
  <c r="N160" i="7"/>
  <c r="M160" i="7"/>
  <c r="L160" i="7"/>
  <c r="K160" i="7"/>
  <c r="J160" i="7"/>
  <c r="I160" i="7"/>
  <c r="H160" i="7"/>
  <c r="G160" i="7"/>
  <c r="F160" i="7"/>
  <c r="E160" i="7"/>
  <c r="D160" i="7"/>
  <c r="P159" i="7"/>
  <c r="O158" i="7"/>
  <c r="H158" i="7"/>
  <c r="G158" i="7"/>
  <c r="F158" i="7"/>
  <c r="E158" i="7"/>
  <c r="D158" i="7"/>
  <c r="P157" i="7"/>
  <c r="O155" i="7"/>
  <c r="N155" i="7"/>
  <c r="M155" i="7"/>
  <c r="L155" i="7"/>
  <c r="K155" i="7"/>
  <c r="J155" i="7"/>
  <c r="I155" i="7"/>
  <c r="H155" i="7"/>
  <c r="H156" i="7" s="1"/>
  <c r="G155" i="7"/>
  <c r="F155" i="7"/>
  <c r="F156" i="7" s="1"/>
  <c r="E155" i="7"/>
  <c r="E156" i="7" s="1"/>
  <c r="D155" i="7"/>
  <c r="D156" i="7" s="1"/>
  <c r="H154" i="7"/>
  <c r="G154" i="7"/>
  <c r="F154" i="7"/>
  <c r="E154" i="7"/>
  <c r="D154" i="7"/>
  <c r="P153" i="7"/>
  <c r="N154" i="7" s="1"/>
  <c r="O152" i="7"/>
  <c r="H152" i="7"/>
  <c r="F152" i="7"/>
  <c r="E152" i="7"/>
  <c r="D152" i="7"/>
  <c r="P151" i="7"/>
  <c r="N152" i="7" s="1"/>
  <c r="O149" i="7"/>
  <c r="N149" i="7"/>
  <c r="M149" i="7"/>
  <c r="L149" i="7"/>
  <c r="K149" i="7"/>
  <c r="J149" i="7"/>
  <c r="I149" i="7"/>
  <c r="H149" i="7"/>
  <c r="G149" i="7"/>
  <c r="F149" i="7"/>
  <c r="E149" i="7"/>
  <c r="D149" i="7"/>
  <c r="O148" i="7"/>
  <c r="F148" i="7"/>
  <c r="E148" i="7"/>
  <c r="D148" i="7"/>
  <c r="P147" i="7"/>
  <c r="I148" i="7" s="1"/>
  <c r="O146" i="7"/>
  <c r="P145" i="7"/>
  <c r="E146" i="7" s="1"/>
  <c r="O143" i="7"/>
  <c r="N143" i="7"/>
  <c r="M143" i="7"/>
  <c r="L143" i="7"/>
  <c r="K143" i="7"/>
  <c r="J143" i="7"/>
  <c r="I143" i="7"/>
  <c r="H143" i="7"/>
  <c r="G143" i="7"/>
  <c r="F143" i="7"/>
  <c r="F144" i="7" s="1"/>
  <c r="E143" i="7"/>
  <c r="D143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P141" i="7"/>
  <c r="N140" i="7"/>
  <c r="L140" i="7"/>
  <c r="F140" i="7"/>
  <c r="P139" i="7"/>
  <c r="G140" i="7" s="1"/>
  <c r="O137" i="7"/>
  <c r="N137" i="7"/>
  <c r="N138" i="7" s="1"/>
  <c r="M137" i="7"/>
  <c r="M138" i="7" s="1"/>
  <c r="L137" i="7"/>
  <c r="L138" i="7" s="1"/>
  <c r="K137" i="7"/>
  <c r="K138" i="7" s="1"/>
  <c r="J137" i="7"/>
  <c r="J138" i="7" s="1"/>
  <c r="I137" i="7"/>
  <c r="H137" i="7"/>
  <c r="H138" i="7" s="1"/>
  <c r="G137" i="7"/>
  <c r="G138" i="7" s="1"/>
  <c r="F137" i="7"/>
  <c r="F138" i="7" s="1"/>
  <c r="E137" i="7"/>
  <c r="E138" i="7" s="1"/>
  <c r="D137" i="7"/>
  <c r="D138" i="7" s="1"/>
  <c r="N136" i="7"/>
  <c r="M136" i="7"/>
  <c r="L136" i="7"/>
  <c r="K136" i="7"/>
  <c r="J136" i="7"/>
  <c r="H136" i="7"/>
  <c r="G136" i="7"/>
  <c r="F136" i="7"/>
  <c r="E136" i="7"/>
  <c r="D136" i="7"/>
  <c r="P135" i="7"/>
  <c r="I136" i="7" s="1"/>
  <c r="O134" i="7"/>
  <c r="N134" i="7"/>
  <c r="M134" i="7"/>
  <c r="L134" i="7"/>
  <c r="K134" i="7"/>
  <c r="J134" i="7"/>
  <c r="I134" i="7"/>
  <c r="H134" i="7"/>
  <c r="G134" i="7"/>
  <c r="F134" i="7"/>
  <c r="E134" i="7"/>
  <c r="D134" i="7"/>
  <c r="P133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O130" i="7"/>
  <c r="E130" i="7"/>
  <c r="D130" i="7"/>
  <c r="P129" i="7"/>
  <c r="J130" i="7" s="1"/>
  <c r="P127" i="7"/>
  <c r="N128" i="7" s="1"/>
  <c r="O125" i="7"/>
  <c r="N125" i="7"/>
  <c r="N126" i="7" s="1"/>
  <c r="M125" i="7"/>
  <c r="M126" i="7" s="1"/>
  <c r="L125" i="7"/>
  <c r="K125" i="7"/>
  <c r="J125" i="7"/>
  <c r="I125" i="7"/>
  <c r="H125" i="7"/>
  <c r="G125" i="7"/>
  <c r="F125" i="7"/>
  <c r="E125" i="7"/>
  <c r="D125" i="7"/>
  <c r="O124" i="7"/>
  <c r="N124" i="7"/>
  <c r="M124" i="7"/>
  <c r="F124" i="7"/>
  <c r="E124" i="7"/>
  <c r="D124" i="7"/>
  <c r="P123" i="7"/>
  <c r="K124" i="7" s="1"/>
  <c r="N122" i="7"/>
  <c r="M122" i="7"/>
  <c r="P121" i="7"/>
  <c r="O119" i="7"/>
  <c r="N119" i="7"/>
  <c r="M119" i="7"/>
  <c r="L119" i="7"/>
  <c r="K119" i="7"/>
  <c r="J119" i="7"/>
  <c r="I119" i="7"/>
  <c r="H119" i="7"/>
  <c r="H120" i="7" s="1"/>
  <c r="G119" i="7"/>
  <c r="G120" i="7" s="1"/>
  <c r="F119" i="7"/>
  <c r="F120" i="7" s="1"/>
  <c r="E119" i="7"/>
  <c r="E120" i="7" s="1"/>
  <c r="D119" i="7"/>
  <c r="O118" i="7"/>
  <c r="I118" i="7"/>
  <c r="H118" i="7"/>
  <c r="G118" i="7"/>
  <c r="F118" i="7"/>
  <c r="E118" i="7"/>
  <c r="D118" i="7"/>
  <c r="P117" i="7"/>
  <c r="K118" i="7" s="1"/>
  <c r="H116" i="7"/>
  <c r="G116" i="7"/>
  <c r="F116" i="7"/>
  <c r="E116" i="7"/>
  <c r="D116" i="7"/>
  <c r="P115" i="7"/>
  <c r="M116" i="7" s="1"/>
  <c r="O113" i="7"/>
  <c r="N113" i="7"/>
  <c r="M113" i="7"/>
  <c r="L113" i="7"/>
  <c r="K113" i="7"/>
  <c r="J113" i="7"/>
  <c r="I113" i="7"/>
  <c r="H113" i="7"/>
  <c r="G113" i="7"/>
  <c r="F113" i="7"/>
  <c r="E113" i="7"/>
  <c r="E114" i="7" s="1"/>
  <c r="D113" i="7"/>
  <c r="O112" i="7"/>
  <c r="F112" i="7"/>
  <c r="E112" i="7"/>
  <c r="D112" i="7"/>
  <c r="P111" i="7"/>
  <c r="H112" i="7" s="1"/>
  <c r="E110" i="7"/>
  <c r="P109" i="7"/>
  <c r="D110" i="7" s="1"/>
  <c r="O107" i="7"/>
  <c r="N107" i="7"/>
  <c r="M107" i="7"/>
  <c r="L107" i="7"/>
  <c r="L108" i="7" s="1"/>
  <c r="K107" i="7"/>
  <c r="K108" i="7" s="1"/>
  <c r="J107" i="7"/>
  <c r="I107" i="7"/>
  <c r="H107" i="7"/>
  <c r="G107" i="7"/>
  <c r="G108" i="7" s="1"/>
  <c r="F107" i="7"/>
  <c r="F108" i="7" s="1"/>
  <c r="E107" i="7"/>
  <c r="E108" i="7" s="1"/>
  <c r="D107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P105" i="7"/>
  <c r="O104" i="7"/>
  <c r="L104" i="7"/>
  <c r="K104" i="7"/>
  <c r="G104" i="7"/>
  <c r="F104" i="7"/>
  <c r="E104" i="7"/>
  <c r="D104" i="7"/>
  <c r="P103" i="7"/>
  <c r="H104" i="7" s="1"/>
  <c r="O101" i="7"/>
  <c r="N101" i="7"/>
  <c r="M101" i="7"/>
  <c r="L101" i="7"/>
  <c r="K101" i="7"/>
  <c r="J101" i="7"/>
  <c r="I101" i="7"/>
  <c r="H101" i="7"/>
  <c r="G101" i="7"/>
  <c r="F101" i="7"/>
  <c r="E101" i="7"/>
  <c r="D101" i="7"/>
  <c r="H100" i="7"/>
  <c r="G100" i="7"/>
  <c r="P99" i="7"/>
  <c r="N100" i="7" s="1"/>
  <c r="P97" i="7"/>
  <c r="N98" i="7" s="1"/>
  <c r="O95" i="7"/>
  <c r="N95" i="7"/>
  <c r="N96" i="7" s="1"/>
  <c r="M95" i="7"/>
  <c r="L95" i="7"/>
  <c r="K95" i="7"/>
  <c r="J95" i="7"/>
  <c r="I95" i="7"/>
  <c r="H95" i="7"/>
  <c r="G95" i="7"/>
  <c r="G96" i="7" s="1"/>
  <c r="F95" i="7"/>
  <c r="F96" i="7" s="1"/>
  <c r="E95" i="7"/>
  <c r="E96" i="7" s="1"/>
  <c r="D95" i="7"/>
  <c r="O94" i="7"/>
  <c r="N94" i="7"/>
  <c r="I94" i="7"/>
  <c r="H94" i="7"/>
  <c r="G94" i="7"/>
  <c r="F94" i="7"/>
  <c r="E94" i="7"/>
  <c r="D94" i="7"/>
  <c r="P93" i="7"/>
  <c r="K94" i="7" s="1"/>
  <c r="N92" i="7"/>
  <c r="M92" i="7"/>
  <c r="G92" i="7"/>
  <c r="F92" i="7"/>
  <c r="E92" i="7"/>
  <c r="D92" i="7"/>
  <c r="P91" i="7"/>
  <c r="K92" i="7" s="1"/>
  <c r="O89" i="7"/>
  <c r="N89" i="7"/>
  <c r="M89" i="7"/>
  <c r="L89" i="7"/>
  <c r="L90" i="7" s="1"/>
  <c r="K89" i="7"/>
  <c r="K90" i="7" s="1"/>
  <c r="J89" i="7"/>
  <c r="J90" i="7" s="1"/>
  <c r="I89" i="7"/>
  <c r="I90" i="7" s="1"/>
  <c r="H89" i="7"/>
  <c r="G89" i="7"/>
  <c r="F89" i="7"/>
  <c r="E89" i="7"/>
  <c r="E90" i="7" s="1"/>
  <c r="D89" i="7"/>
  <c r="L88" i="7"/>
  <c r="K88" i="7"/>
  <c r="J88" i="7"/>
  <c r="I88" i="7"/>
  <c r="H88" i="7"/>
  <c r="G88" i="7"/>
  <c r="F88" i="7"/>
  <c r="E88" i="7"/>
  <c r="D88" i="7"/>
  <c r="P87" i="7"/>
  <c r="M88" i="7" s="1"/>
  <c r="L86" i="7"/>
  <c r="K86" i="7"/>
  <c r="J86" i="7"/>
  <c r="I86" i="7"/>
  <c r="E86" i="7"/>
  <c r="D86" i="7"/>
  <c r="P85" i="7"/>
  <c r="F86" i="7" s="1"/>
  <c r="O83" i="7"/>
  <c r="N83" i="7"/>
  <c r="M83" i="7"/>
  <c r="L83" i="7"/>
  <c r="K83" i="7"/>
  <c r="J83" i="7"/>
  <c r="I83" i="7"/>
  <c r="H83" i="7"/>
  <c r="G83" i="7"/>
  <c r="F83" i="7"/>
  <c r="E83" i="7"/>
  <c r="D83" i="7"/>
  <c r="I82" i="7"/>
  <c r="H82" i="7"/>
  <c r="G82" i="7"/>
  <c r="P81" i="7"/>
  <c r="J82" i="7" s="1"/>
  <c r="G80" i="7"/>
  <c r="P79" i="7"/>
  <c r="D80" i="7" s="1"/>
  <c r="N77" i="7"/>
  <c r="N78" i="7" s="1"/>
  <c r="M77" i="7"/>
  <c r="M78" i="7" s="1"/>
  <c r="L77" i="7"/>
  <c r="L78" i="7" s="1"/>
  <c r="K77" i="7"/>
  <c r="K78" i="7" s="1"/>
  <c r="J77" i="7"/>
  <c r="J78" i="7" s="1"/>
  <c r="I77" i="7"/>
  <c r="I78" i="7" s="1"/>
  <c r="H77" i="7"/>
  <c r="H78" i="7" s="1"/>
  <c r="G77" i="7"/>
  <c r="G78" i="7" s="1"/>
  <c r="F77" i="7"/>
  <c r="F78" i="7" s="1"/>
  <c r="E77" i="7"/>
  <c r="E78" i="7" s="1"/>
  <c r="D77" i="7"/>
  <c r="O76" i="7"/>
  <c r="N76" i="7"/>
  <c r="M76" i="7"/>
  <c r="L76" i="7"/>
  <c r="K76" i="7"/>
  <c r="J76" i="7"/>
  <c r="I76" i="7"/>
  <c r="H76" i="7"/>
  <c r="G76" i="7"/>
  <c r="F76" i="7"/>
  <c r="E76" i="7"/>
  <c r="D76" i="7"/>
  <c r="P75" i="7"/>
  <c r="N74" i="7"/>
  <c r="M74" i="7"/>
  <c r="L74" i="7"/>
  <c r="K74" i="7"/>
  <c r="J74" i="7"/>
  <c r="I74" i="7"/>
  <c r="H74" i="7"/>
  <c r="G74" i="7"/>
  <c r="F74" i="7"/>
  <c r="E74" i="7"/>
  <c r="D74" i="7"/>
  <c r="P73" i="7"/>
  <c r="O74" i="7" s="1"/>
  <c r="O71" i="7"/>
  <c r="N71" i="7"/>
  <c r="M71" i="7"/>
  <c r="L71" i="7"/>
  <c r="K71" i="7"/>
  <c r="J71" i="7"/>
  <c r="I71" i="7"/>
  <c r="H71" i="7"/>
  <c r="G71" i="7"/>
  <c r="F71" i="7"/>
  <c r="E71" i="7"/>
  <c r="D71" i="7"/>
  <c r="G70" i="7"/>
  <c r="F70" i="7"/>
  <c r="E70" i="7"/>
  <c r="D70" i="7"/>
  <c r="P69" i="7"/>
  <c r="K70" i="7" s="1"/>
  <c r="E68" i="7"/>
  <c r="P67" i="7"/>
  <c r="M68" i="7" s="1"/>
  <c r="O65" i="7"/>
  <c r="N65" i="7"/>
  <c r="M65" i="7"/>
  <c r="L65" i="7"/>
  <c r="K65" i="7"/>
  <c r="J65" i="7"/>
  <c r="I65" i="7"/>
  <c r="I66" i="7" s="1"/>
  <c r="H65" i="7"/>
  <c r="H66" i="7" s="1"/>
  <c r="G65" i="7"/>
  <c r="G66" i="7" s="1"/>
  <c r="F65" i="7"/>
  <c r="F66" i="7" s="1"/>
  <c r="E65" i="7"/>
  <c r="E66" i="7" s="1"/>
  <c r="D65" i="7"/>
  <c r="I64" i="7"/>
  <c r="H64" i="7"/>
  <c r="G64" i="7"/>
  <c r="F64" i="7"/>
  <c r="E64" i="7"/>
  <c r="D64" i="7"/>
  <c r="P63" i="7"/>
  <c r="K64" i="7" s="1"/>
  <c r="I62" i="7"/>
  <c r="H62" i="7"/>
  <c r="G62" i="7"/>
  <c r="F62" i="7"/>
  <c r="E62" i="7"/>
  <c r="D62" i="7"/>
  <c r="P61" i="7"/>
  <c r="J62" i="7" s="1"/>
  <c r="O59" i="7"/>
  <c r="N59" i="7"/>
  <c r="M59" i="7"/>
  <c r="L59" i="7"/>
  <c r="K59" i="7"/>
  <c r="J59" i="7"/>
  <c r="I59" i="7"/>
  <c r="H59" i="7"/>
  <c r="H60" i="7" s="1"/>
  <c r="G59" i="7"/>
  <c r="G60" i="7" s="1"/>
  <c r="F59" i="7"/>
  <c r="E59" i="7"/>
  <c r="D59" i="7"/>
  <c r="O58" i="7"/>
  <c r="H58" i="7"/>
  <c r="G58" i="7"/>
  <c r="F58" i="7"/>
  <c r="E58" i="7"/>
  <c r="D58" i="7"/>
  <c r="P57" i="7"/>
  <c r="H56" i="7"/>
  <c r="G56" i="7"/>
  <c r="P55" i="7"/>
  <c r="N56" i="7" s="1"/>
  <c r="O53" i="7"/>
  <c r="O54" i="7" s="1"/>
  <c r="N53" i="7"/>
  <c r="N54" i="7" s="1"/>
  <c r="M53" i="7"/>
  <c r="M54" i="7" s="1"/>
  <c r="L53" i="7"/>
  <c r="L54" i="7" s="1"/>
  <c r="K53" i="7"/>
  <c r="K54" i="7" s="1"/>
  <c r="J53" i="7"/>
  <c r="J54" i="7" s="1"/>
  <c r="I53" i="7"/>
  <c r="I54" i="7" s="1"/>
  <c r="H53" i="7"/>
  <c r="H54" i="7" s="1"/>
  <c r="G53" i="7"/>
  <c r="G54" i="7" s="1"/>
  <c r="F53" i="7"/>
  <c r="F54" i="7" s="1"/>
  <c r="E53" i="7"/>
  <c r="E54" i="7" s="1"/>
  <c r="D53" i="7"/>
  <c r="O52" i="7"/>
  <c r="N52" i="7"/>
  <c r="M52" i="7"/>
  <c r="L52" i="7"/>
  <c r="K52" i="7"/>
  <c r="J52" i="7"/>
  <c r="I52" i="7"/>
  <c r="H52" i="7"/>
  <c r="G52" i="7"/>
  <c r="F52" i="7"/>
  <c r="E52" i="7"/>
  <c r="D52" i="7"/>
  <c r="P51" i="7"/>
  <c r="O50" i="7"/>
  <c r="N50" i="7"/>
  <c r="M50" i="7"/>
  <c r="L50" i="7"/>
  <c r="K50" i="7"/>
  <c r="J50" i="7"/>
  <c r="I50" i="7"/>
  <c r="H50" i="7"/>
  <c r="G50" i="7"/>
  <c r="F50" i="7"/>
  <c r="E50" i="7"/>
  <c r="D50" i="7"/>
  <c r="P49" i="7"/>
  <c r="O47" i="7"/>
  <c r="N47" i="7"/>
  <c r="M47" i="7"/>
  <c r="L47" i="7"/>
  <c r="K47" i="7"/>
  <c r="J47" i="7"/>
  <c r="I47" i="7"/>
  <c r="H47" i="7"/>
  <c r="G47" i="7"/>
  <c r="F47" i="7"/>
  <c r="E47" i="7"/>
  <c r="D47" i="7"/>
  <c r="P45" i="7"/>
  <c r="M46" i="7" s="1"/>
  <c r="P43" i="7"/>
  <c r="N44" i="7" s="1"/>
  <c r="O39" i="7"/>
  <c r="N39" i="7"/>
  <c r="M39" i="7"/>
  <c r="L39" i="7"/>
  <c r="K39" i="7"/>
  <c r="J39" i="7"/>
  <c r="I39" i="7"/>
  <c r="H39" i="7"/>
  <c r="G39" i="7"/>
  <c r="F39" i="7"/>
  <c r="E39" i="7"/>
  <c r="D39" i="7"/>
  <c r="O37" i="7"/>
  <c r="N37" i="7"/>
  <c r="M37" i="7"/>
  <c r="L37" i="7"/>
  <c r="K37" i="7"/>
  <c r="J37" i="7"/>
  <c r="I37" i="7"/>
  <c r="H37" i="7"/>
  <c r="G37" i="7"/>
  <c r="F37" i="7"/>
  <c r="E37" i="7"/>
  <c r="P37" i="7" s="1"/>
  <c r="P33" i="7"/>
  <c r="P31" i="7"/>
  <c r="P27" i="7"/>
  <c r="P25" i="7"/>
  <c r="P21" i="7"/>
  <c r="P15" i="7"/>
  <c r="O9" i="7"/>
  <c r="O10" i="7" s="1"/>
  <c r="N9" i="7"/>
  <c r="N10" i="7" s="1"/>
  <c r="M9" i="7"/>
  <c r="M10" i="7" s="1"/>
  <c r="L9" i="7"/>
  <c r="L10" i="7" s="1"/>
  <c r="K9" i="7"/>
  <c r="K10" i="7" s="1"/>
  <c r="J9" i="7"/>
  <c r="J10" i="7" s="1"/>
  <c r="I9" i="7"/>
  <c r="I10" i="7" s="1"/>
  <c r="H9" i="7"/>
  <c r="H10" i="7" s="1"/>
  <c r="G9" i="7"/>
  <c r="G10" i="7" s="1"/>
  <c r="F9" i="7"/>
  <c r="F10" i="7" s="1"/>
  <c r="E9" i="7"/>
  <c r="E10" i="7" s="1"/>
  <c r="D9" i="7"/>
  <c r="O377" i="5"/>
  <c r="N377" i="5"/>
  <c r="M377" i="5"/>
  <c r="L377" i="5"/>
  <c r="K377" i="5"/>
  <c r="J377" i="5"/>
  <c r="I377" i="5"/>
  <c r="H377" i="5"/>
  <c r="G377" i="5"/>
  <c r="F377" i="5"/>
  <c r="E377" i="5"/>
  <c r="D377" i="5"/>
  <c r="P375" i="5"/>
  <c r="P373" i="5"/>
  <c r="P363" i="5"/>
  <c r="P361" i="5"/>
  <c r="P309" i="5"/>
  <c r="P307" i="5"/>
  <c r="M305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P297" i="5"/>
  <c r="P295" i="5"/>
  <c r="O293" i="5"/>
  <c r="O294" i="5" s="1"/>
  <c r="N293" i="5"/>
  <c r="N294" i="5" s="1"/>
  <c r="M293" i="5"/>
  <c r="M294" i="5" s="1"/>
  <c r="L293" i="5"/>
  <c r="L294" i="5" s="1"/>
  <c r="K293" i="5"/>
  <c r="K294" i="5" s="1"/>
  <c r="J293" i="5"/>
  <c r="J294" i="5" s="1"/>
  <c r="I293" i="5"/>
  <c r="I294" i="5" s="1"/>
  <c r="H293" i="5"/>
  <c r="H294" i="5" s="1"/>
  <c r="G293" i="5"/>
  <c r="G294" i="5" s="1"/>
  <c r="F293" i="5"/>
  <c r="F294" i="5" s="1"/>
  <c r="E293" i="5"/>
  <c r="E294" i="5" s="1"/>
  <c r="D293" i="5"/>
  <c r="D294" i="5" s="1"/>
  <c r="O292" i="5"/>
  <c r="N292" i="5"/>
  <c r="M292" i="5"/>
  <c r="L292" i="5"/>
  <c r="K292" i="5"/>
  <c r="J292" i="5"/>
  <c r="I292" i="5"/>
  <c r="H292" i="5"/>
  <c r="G292" i="5"/>
  <c r="F292" i="5"/>
  <c r="E292" i="5"/>
  <c r="D292" i="5"/>
  <c r="P291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P289" i="5"/>
  <c r="O287" i="5"/>
  <c r="O288" i="5" s="1"/>
  <c r="N287" i="5"/>
  <c r="N288" i="5" s="1"/>
  <c r="M287" i="5"/>
  <c r="M288" i="5" s="1"/>
  <c r="L287" i="5"/>
  <c r="L288" i="5" s="1"/>
  <c r="K287" i="5"/>
  <c r="K288" i="5" s="1"/>
  <c r="J287" i="5"/>
  <c r="J288" i="5" s="1"/>
  <c r="I287" i="5"/>
  <c r="I288" i="5" s="1"/>
  <c r="H287" i="5"/>
  <c r="H288" i="5" s="1"/>
  <c r="G287" i="5"/>
  <c r="G288" i="5" s="1"/>
  <c r="F287" i="5"/>
  <c r="F288" i="5" s="1"/>
  <c r="E287" i="5"/>
  <c r="E288" i="5" s="1"/>
  <c r="D287" i="5"/>
  <c r="D288" i="5" s="1"/>
  <c r="O286" i="5"/>
  <c r="N286" i="5"/>
  <c r="M286" i="5"/>
  <c r="L286" i="5"/>
  <c r="K286" i="5"/>
  <c r="J286" i="5"/>
  <c r="I286" i="5"/>
  <c r="H286" i="5"/>
  <c r="G286" i="5"/>
  <c r="F286" i="5"/>
  <c r="E286" i="5"/>
  <c r="D286" i="5"/>
  <c r="P285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P283" i="5"/>
  <c r="O281" i="5"/>
  <c r="O282" i="5" s="1"/>
  <c r="N281" i="5"/>
  <c r="N282" i="5" s="1"/>
  <c r="M281" i="5"/>
  <c r="M282" i="5" s="1"/>
  <c r="L281" i="5"/>
  <c r="L282" i="5" s="1"/>
  <c r="K281" i="5"/>
  <c r="K282" i="5" s="1"/>
  <c r="J281" i="5"/>
  <c r="J282" i="5" s="1"/>
  <c r="I281" i="5"/>
  <c r="I282" i="5" s="1"/>
  <c r="H281" i="5"/>
  <c r="H282" i="5" s="1"/>
  <c r="G281" i="5"/>
  <c r="G282" i="5" s="1"/>
  <c r="F281" i="5"/>
  <c r="F282" i="5" s="1"/>
  <c r="E281" i="5"/>
  <c r="E282" i="5" s="1"/>
  <c r="D281" i="5"/>
  <c r="D282" i="5" s="1"/>
  <c r="O280" i="5"/>
  <c r="N280" i="5"/>
  <c r="M280" i="5"/>
  <c r="L280" i="5"/>
  <c r="K280" i="5"/>
  <c r="J280" i="5"/>
  <c r="I280" i="5"/>
  <c r="H280" i="5"/>
  <c r="G280" i="5"/>
  <c r="F280" i="5"/>
  <c r="E280" i="5"/>
  <c r="D280" i="5"/>
  <c r="P279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P277" i="5"/>
  <c r="O275" i="5"/>
  <c r="O276" i="5" s="1"/>
  <c r="N275" i="5"/>
  <c r="N276" i="5" s="1"/>
  <c r="M275" i="5"/>
  <c r="M276" i="5" s="1"/>
  <c r="L275" i="5"/>
  <c r="L276" i="5" s="1"/>
  <c r="K275" i="5"/>
  <c r="K276" i="5" s="1"/>
  <c r="J275" i="5"/>
  <c r="J276" i="5" s="1"/>
  <c r="I275" i="5"/>
  <c r="I276" i="5" s="1"/>
  <c r="H275" i="5"/>
  <c r="H276" i="5" s="1"/>
  <c r="G275" i="5"/>
  <c r="G276" i="5" s="1"/>
  <c r="F275" i="5"/>
  <c r="F276" i="5" s="1"/>
  <c r="E275" i="5"/>
  <c r="E276" i="5" s="1"/>
  <c r="D275" i="5"/>
  <c r="D276" i="5" s="1"/>
  <c r="O274" i="5"/>
  <c r="N274" i="5"/>
  <c r="M274" i="5"/>
  <c r="L274" i="5"/>
  <c r="K274" i="5"/>
  <c r="J274" i="5"/>
  <c r="I274" i="5"/>
  <c r="H274" i="5"/>
  <c r="G274" i="5"/>
  <c r="F274" i="5"/>
  <c r="E274" i="5"/>
  <c r="D274" i="5"/>
  <c r="P273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P271" i="5"/>
  <c r="O269" i="5"/>
  <c r="O270" i="5" s="1"/>
  <c r="N269" i="5"/>
  <c r="N270" i="5" s="1"/>
  <c r="M269" i="5"/>
  <c r="M270" i="5" s="1"/>
  <c r="L269" i="5"/>
  <c r="L270" i="5" s="1"/>
  <c r="K269" i="5"/>
  <c r="K270" i="5" s="1"/>
  <c r="J269" i="5"/>
  <c r="J270" i="5" s="1"/>
  <c r="I269" i="5"/>
  <c r="I270" i="5" s="1"/>
  <c r="H269" i="5"/>
  <c r="H270" i="5" s="1"/>
  <c r="G269" i="5"/>
  <c r="G270" i="5" s="1"/>
  <c r="F269" i="5"/>
  <c r="F270" i="5" s="1"/>
  <c r="E269" i="5"/>
  <c r="E270" i="5" s="1"/>
  <c r="D269" i="5"/>
  <c r="D270" i="5" s="1"/>
  <c r="O268" i="5"/>
  <c r="N268" i="5"/>
  <c r="M268" i="5"/>
  <c r="L268" i="5"/>
  <c r="K268" i="5"/>
  <c r="J268" i="5"/>
  <c r="I268" i="5"/>
  <c r="H268" i="5"/>
  <c r="G268" i="5"/>
  <c r="F268" i="5"/>
  <c r="E268" i="5"/>
  <c r="D268" i="5"/>
  <c r="P267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P265" i="5"/>
  <c r="O263" i="5"/>
  <c r="O264" i="5" s="1"/>
  <c r="N263" i="5"/>
  <c r="N264" i="5" s="1"/>
  <c r="M263" i="5"/>
  <c r="M264" i="5" s="1"/>
  <c r="L263" i="5"/>
  <c r="L264" i="5" s="1"/>
  <c r="K263" i="5"/>
  <c r="K264" i="5" s="1"/>
  <c r="J263" i="5"/>
  <c r="J264" i="5" s="1"/>
  <c r="I263" i="5"/>
  <c r="I264" i="5" s="1"/>
  <c r="H263" i="5"/>
  <c r="H264" i="5" s="1"/>
  <c r="G263" i="5"/>
  <c r="G264" i="5" s="1"/>
  <c r="F263" i="5"/>
  <c r="F264" i="5" s="1"/>
  <c r="E263" i="5"/>
  <c r="E264" i="5" s="1"/>
  <c r="D263" i="5"/>
  <c r="D264" i="5" s="1"/>
  <c r="O262" i="5"/>
  <c r="N262" i="5"/>
  <c r="M262" i="5"/>
  <c r="L262" i="5"/>
  <c r="K262" i="5"/>
  <c r="J262" i="5"/>
  <c r="I262" i="5"/>
  <c r="H262" i="5"/>
  <c r="G262" i="5"/>
  <c r="F262" i="5"/>
  <c r="E262" i="5"/>
  <c r="D262" i="5"/>
  <c r="P261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P259" i="5"/>
  <c r="O257" i="5"/>
  <c r="O258" i="5" s="1"/>
  <c r="N257" i="5"/>
  <c r="N258" i="5" s="1"/>
  <c r="M257" i="5"/>
  <c r="M258" i="5" s="1"/>
  <c r="L257" i="5"/>
  <c r="L258" i="5" s="1"/>
  <c r="K257" i="5"/>
  <c r="K258" i="5" s="1"/>
  <c r="J257" i="5"/>
  <c r="J258" i="5" s="1"/>
  <c r="I257" i="5"/>
  <c r="I258" i="5" s="1"/>
  <c r="H257" i="5"/>
  <c r="H258" i="5" s="1"/>
  <c r="G257" i="5"/>
  <c r="G258" i="5" s="1"/>
  <c r="F257" i="5"/>
  <c r="F258" i="5" s="1"/>
  <c r="E257" i="5"/>
  <c r="E258" i="5" s="1"/>
  <c r="D257" i="5"/>
  <c r="D258" i="5" s="1"/>
  <c r="O256" i="5"/>
  <c r="N256" i="5"/>
  <c r="M256" i="5"/>
  <c r="L256" i="5"/>
  <c r="K256" i="5"/>
  <c r="J256" i="5"/>
  <c r="I256" i="5"/>
  <c r="H256" i="5"/>
  <c r="G256" i="5"/>
  <c r="F256" i="5"/>
  <c r="E256" i="5"/>
  <c r="D256" i="5"/>
  <c r="P255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P253" i="5"/>
  <c r="O251" i="5"/>
  <c r="O252" i="5" s="1"/>
  <c r="N251" i="5"/>
  <c r="N252" i="5" s="1"/>
  <c r="M251" i="5"/>
  <c r="M252" i="5" s="1"/>
  <c r="L251" i="5"/>
  <c r="L252" i="5" s="1"/>
  <c r="K251" i="5"/>
  <c r="K252" i="5" s="1"/>
  <c r="J251" i="5"/>
  <c r="J252" i="5" s="1"/>
  <c r="I251" i="5"/>
  <c r="I252" i="5" s="1"/>
  <c r="H251" i="5"/>
  <c r="H252" i="5" s="1"/>
  <c r="G251" i="5"/>
  <c r="G252" i="5" s="1"/>
  <c r="F251" i="5"/>
  <c r="F252" i="5" s="1"/>
  <c r="E251" i="5"/>
  <c r="E252" i="5" s="1"/>
  <c r="D251" i="5"/>
  <c r="D252" i="5" s="1"/>
  <c r="O250" i="5"/>
  <c r="N250" i="5"/>
  <c r="M250" i="5"/>
  <c r="L250" i="5"/>
  <c r="K250" i="5"/>
  <c r="J250" i="5"/>
  <c r="I250" i="5"/>
  <c r="H250" i="5"/>
  <c r="G250" i="5"/>
  <c r="F250" i="5"/>
  <c r="E250" i="5"/>
  <c r="D250" i="5"/>
  <c r="P249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P247" i="5"/>
  <c r="O245" i="5"/>
  <c r="O246" i="5" s="1"/>
  <c r="N245" i="5"/>
  <c r="N246" i="5" s="1"/>
  <c r="M245" i="5"/>
  <c r="M246" i="5" s="1"/>
  <c r="L245" i="5"/>
  <c r="L246" i="5" s="1"/>
  <c r="K245" i="5"/>
  <c r="K246" i="5" s="1"/>
  <c r="J245" i="5"/>
  <c r="I245" i="5"/>
  <c r="I246" i="5" s="1"/>
  <c r="H245" i="5"/>
  <c r="H246" i="5" s="1"/>
  <c r="G245" i="5"/>
  <c r="F245" i="5"/>
  <c r="F246" i="5" s="1"/>
  <c r="E245" i="5"/>
  <c r="E246" i="5" s="1"/>
  <c r="D245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P243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P241" i="5"/>
  <c r="O239" i="5"/>
  <c r="O240" i="5" s="1"/>
  <c r="N239" i="5"/>
  <c r="N240" i="5" s="1"/>
  <c r="M239" i="5"/>
  <c r="M240" i="5" s="1"/>
  <c r="L239" i="5"/>
  <c r="L240" i="5" s="1"/>
  <c r="K239" i="5"/>
  <c r="K240" i="5" s="1"/>
  <c r="J239" i="5"/>
  <c r="J240" i="5" s="1"/>
  <c r="I239" i="5"/>
  <c r="I240" i="5" s="1"/>
  <c r="H239" i="5"/>
  <c r="H240" i="5" s="1"/>
  <c r="G239" i="5"/>
  <c r="G240" i="5" s="1"/>
  <c r="F239" i="5"/>
  <c r="F240" i="5" s="1"/>
  <c r="E239" i="5"/>
  <c r="E240" i="5" s="1"/>
  <c r="D239" i="5"/>
  <c r="D240" i="5" s="1"/>
  <c r="O238" i="5"/>
  <c r="N238" i="5"/>
  <c r="M238" i="5"/>
  <c r="L238" i="5"/>
  <c r="K238" i="5"/>
  <c r="J238" i="5"/>
  <c r="I238" i="5"/>
  <c r="H238" i="5"/>
  <c r="G238" i="5"/>
  <c r="F238" i="5"/>
  <c r="E238" i="5"/>
  <c r="D238" i="5"/>
  <c r="P237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P235" i="5"/>
  <c r="O231" i="5"/>
  <c r="O232" i="5" s="1"/>
  <c r="N231" i="5"/>
  <c r="N232" i="5" s="1"/>
  <c r="M231" i="5"/>
  <c r="M232" i="5" s="1"/>
  <c r="L231" i="5"/>
  <c r="L232" i="5" s="1"/>
  <c r="K231" i="5"/>
  <c r="K232" i="5" s="1"/>
  <c r="J231" i="5"/>
  <c r="J232" i="5" s="1"/>
  <c r="I231" i="5"/>
  <c r="I232" i="5" s="1"/>
  <c r="H231" i="5"/>
  <c r="H232" i="5" s="1"/>
  <c r="G231" i="5"/>
  <c r="G232" i="5" s="1"/>
  <c r="F231" i="5"/>
  <c r="F232" i="5" s="1"/>
  <c r="E231" i="5"/>
  <c r="E232" i="5" s="1"/>
  <c r="D231" i="5"/>
  <c r="D232" i="5" s="1"/>
  <c r="O229" i="5"/>
  <c r="O230" i="5" s="1"/>
  <c r="N229" i="5"/>
  <c r="N230" i="5" s="1"/>
  <c r="M229" i="5"/>
  <c r="M230" i="5" s="1"/>
  <c r="L229" i="5"/>
  <c r="L230" i="5" s="1"/>
  <c r="K229" i="5"/>
  <c r="K230" i="5" s="1"/>
  <c r="J229" i="5"/>
  <c r="J230" i="5" s="1"/>
  <c r="I229" i="5"/>
  <c r="I230" i="5" s="1"/>
  <c r="H229" i="5"/>
  <c r="H230" i="5" s="1"/>
  <c r="G229" i="5"/>
  <c r="G230" i="5" s="1"/>
  <c r="F229" i="5"/>
  <c r="F230" i="5" s="1"/>
  <c r="E229" i="5"/>
  <c r="E230" i="5" s="1"/>
  <c r="D229" i="5"/>
  <c r="O227" i="5"/>
  <c r="O228" i="5" s="1"/>
  <c r="N227" i="5"/>
  <c r="N228" i="5" s="1"/>
  <c r="M227" i="5"/>
  <c r="M228" i="5" s="1"/>
  <c r="L227" i="5"/>
  <c r="L228" i="5" s="1"/>
  <c r="K227" i="5"/>
  <c r="K228" i="5" s="1"/>
  <c r="J227" i="5"/>
  <c r="J228" i="5" s="1"/>
  <c r="I227" i="5"/>
  <c r="I228" i="5" s="1"/>
  <c r="H227" i="5"/>
  <c r="H228" i="5" s="1"/>
  <c r="G227" i="5"/>
  <c r="G228" i="5" s="1"/>
  <c r="F227" i="5"/>
  <c r="F228" i="5" s="1"/>
  <c r="E227" i="5"/>
  <c r="E228" i="5" s="1"/>
  <c r="D227" i="5"/>
  <c r="D228" i="5" s="1"/>
  <c r="O226" i="5"/>
  <c r="N226" i="5"/>
  <c r="M226" i="5"/>
  <c r="L226" i="5"/>
  <c r="K226" i="5"/>
  <c r="J226" i="5"/>
  <c r="I226" i="5"/>
  <c r="H226" i="5"/>
  <c r="G226" i="5"/>
  <c r="F226" i="5"/>
  <c r="E226" i="5"/>
  <c r="D226" i="5"/>
  <c r="P225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P223" i="5"/>
  <c r="O221" i="5"/>
  <c r="O222" i="5" s="1"/>
  <c r="N221" i="5"/>
  <c r="N222" i="5" s="1"/>
  <c r="M221" i="5"/>
  <c r="M222" i="5" s="1"/>
  <c r="L221" i="5"/>
  <c r="L222" i="5" s="1"/>
  <c r="K221" i="5"/>
  <c r="K222" i="5" s="1"/>
  <c r="J221" i="5"/>
  <c r="J222" i="5" s="1"/>
  <c r="I221" i="5"/>
  <c r="I222" i="5" s="1"/>
  <c r="H221" i="5"/>
  <c r="H222" i="5" s="1"/>
  <c r="G221" i="5"/>
  <c r="G222" i="5" s="1"/>
  <c r="F221" i="5"/>
  <c r="F222" i="5" s="1"/>
  <c r="E221" i="5"/>
  <c r="E222" i="5" s="1"/>
  <c r="D221" i="5"/>
  <c r="D222" i="5" s="1"/>
  <c r="O220" i="5"/>
  <c r="N220" i="5"/>
  <c r="M220" i="5"/>
  <c r="L220" i="5"/>
  <c r="K220" i="5"/>
  <c r="J220" i="5"/>
  <c r="I220" i="5"/>
  <c r="H220" i="5"/>
  <c r="G220" i="5"/>
  <c r="F220" i="5"/>
  <c r="E220" i="5"/>
  <c r="D220" i="5"/>
  <c r="P219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P217" i="5"/>
  <c r="O215" i="5"/>
  <c r="N215" i="5"/>
  <c r="M215" i="5"/>
  <c r="L215" i="5"/>
  <c r="K215" i="5"/>
  <c r="J215" i="5"/>
  <c r="I215" i="5"/>
  <c r="I216" i="5" s="1"/>
  <c r="H215" i="5"/>
  <c r="H216" i="5" s="1"/>
  <c r="G215" i="5"/>
  <c r="G216" i="5" s="1"/>
  <c r="F215" i="5"/>
  <c r="F216" i="5" s="1"/>
  <c r="E215" i="5"/>
  <c r="D215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P213" i="5"/>
  <c r="I212" i="5"/>
  <c r="H212" i="5"/>
  <c r="G212" i="5"/>
  <c r="F212" i="5"/>
  <c r="P211" i="5"/>
  <c r="O209" i="5"/>
  <c r="N209" i="5"/>
  <c r="M209" i="5"/>
  <c r="L209" i="5"/>
  <c r="K209" i="5"/>
  <c r="J209" i="5"/>
  <c r="J210" i="5" s="1"/>
  <c r="I209" i="5"/>
  <c r="I210" i="5" s="1"/>
  <c r="H209" i="5"/>
  <c r="H210" i="5" s="1"/>
  <c r="G209" i="5"/>
  <c r="G210" i="5" s="1"/>
  <c r="F209" i="5"/>
  <c r="F210" i="5" s="1"/>
  <c r="E209" i="5"/>
  <c r="D209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P207" i="5"/>
  <c r="J206" i="5"/>
  <c r="I206" i="5"/>
  <c r="H206" i="5"/>
  <c r="G206" i="5"/>
  <c r="F206" i="5"/>
  <c r="E206" i="5"/>
  <c r="P205" i="5"/>
  <c r="O203" i="5"/>
  <c r="O204" i="5" s="1"/>
  <c r="N203" i="5"/>
  <c r="N204" i="5" s="1"/>
  <c r="M203" i="5"/>
  <c r="M204" i="5" s="1"/>
  <c r="L203" i="5"/>
  <c r="L204" i="5" s="1"/>
  <c r="K203" i="5"/>
  <c r="K204" i="5" s="1"/>
  <c r="J203" i="5"/>
  <c r="J204" i="5" s="1"/>
  <c r="I203" i="5"/>
  <c r="I204" i="5" s="1"/>
  <c r="H203" i="5"/>
  <c r="H204" i="5" s="1"/>
  <c r="G203" i="5"/>
  <c r="G204" i="5" s="1"/>
  <c r="F203" i="5"/>
  <c r="F204" i="5" s="1"/>
  <c r="E203" i="5"/>
  <c r="E204" i="5" s="1"/>
  <c r="D203" i="5"/>
  <c r="D204" i="5" s="1"/>
  <c r="O202" i="5"/>
  <c r="N202" i="5"/>
  <c r="M202" i="5"/>
  <c r="L202" i="5"/>
  <c r="K202" i="5"/>
  <c r="J202" i="5"/>
  <c r="I202" i="5"/>
  <c r="H202" i="5"/>
  <c r="G202" i="5"/>
  <c r="F202" i="5"/>
  <c r="E202" i="5"/>
  <c r="D202" i="5"/>
  <c r="P201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P199" i="5"/>
  <c r="O197" i="5"/>
  <c r="O198" i="5" s="1"/>
  <c r="N197" i="5"/>
  <c r="N198" i="5" s="1"/>
  <c r="M197" i="5"/>
  <c r="M198" i="5" s="1"/>
  <c r="L197" i="5"/>
  <c r="L198" i="5" s="1"/>
  <c r="K197" i="5"/>
  <c r="K198" i="5" s="1"/>
  <c r="J197" i="5"/>
  <c r="J198" i="5" s="1"/>
  <c r="I197" i="5"/>
  <c r="I198" i="5" s="1"/>
  <c r="H197" i="5"/>
  <c r="H198" i="5" s="1"/>
  <c r="G197" i="5"/>
  <c r="G198" i="5" s="1"/>
  <c r="F197" i="5"/>
  <c r="F198" i="5" s="1"/>
  <c r="E197" i="5"/>
  <c r="E198" i="5" s="1"/>
  <c r="D197" i="5"/>
  <c r="D198" i="5" s="1"/>
  <c r="O196" i="5"/>
  <c r="N196" i="5"/>
  <c r="M196" i="5"/>
  <c r="L196" i="5"/>
  <c r="K196" i="5"/>
  <c r="J196" i="5"/>
  <c r="I196" i="5"/>
  <c r="H196" i="5"/>
  <c r="G196" i="5"/>
  <c r="F196" i="5"/>
  <c r="E196" i="5"/>
  <c r="D196" i="5"/>
  <c r="P195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P193" i="5"/>
  <c r="O191" i="5"/>
  <c r="O192" i="5" s="1"/>
  <c r="N191" i="5"/>
  <c r="N192" i="5" s="1"/>
  <c r="M191" i="5"/>
  <c r="M192" i="5" s="1"/>
  <c r="L191" i="5"/>
  <c r="L192" i="5" s="1"/>
  <c r="K191" i="5"/>
  <c r="K192" i="5" s="1"/>
  <c r="J191" i="5"/>
  <c r="J192" i="5" s="1"/>
  <c r="I191" i="5"/>
  <c r="I192" i="5" s="1"/>
  <c r="H191" i="5"/>
  <c r="H192" i="5" s="1"/>
  <c r="G191" i="5"/>
  <c r="G192" i="5" s="1"/>
  <c r="F191" i="5"/>
  <c r="F192" i="5" s="1"/>
  <c r="E191" i="5"/>
  <c r="E192" i="5" s="1"/>
  <c r="D191" i="5"/>
  <c r="D192" i="5" s="1"/>
  <c r="O190" i="5"/>
  <c r="N190" i="5"/>
  <c r="M190" i="5"/>
  <c r="L190" i="5"/>
  <c r="K190" i="5"/>
  <c r="J190" i="5"/>
  <c r="I190" i="5"/>
  <c r="H190" i="5"/>
  <c r="G190" i="5"/>
  <c r="F190" i="5"/>
  <c r="E190" i="5"/>
  <c r="D190" i="5"/>
  <c r="P189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P187" i="5"/>
  <c r="O185" i="5"/>
  <c r="O186" i="5" s="1"/>
  <c r="N185" i="5"/>
  <c r="N186" i="5" s="1"/>
  <c r="M185" i="5"/>
  <c r="M186" i="5" s="1"/>
  <c r="L185" i="5"/>
  <c r="L186" i="5" s="1"/>
  <c r="K185" i="5"/>
  <c r="K186" i="5" s="1"/>
  <c r="J185" i="5"/>
  <c r="J186" i="5" s="1"/>
  <c r="I185" i="5"/>
  <c r="I186" i="5" s="1"/>
  <c r="H185" i="5"/>
  <c r="H186" i="5" s="1"/>
  <c r="G185" i="5"/>
  <c r="G186" i="5" s="1"/>
  <c r="F185" i="5"/>
  <c r="F186" i="5" s="1"/>
  <c r="E185" i="5"/>
  <c r="E186" i="5" s="1"/>
  <c r="D185" i="5"/>
  <c r="D186" i="5" s="1"/>
  <c r="O184" i="5"/>
  <c r="N184" i="5"/>
  <c r="M184" i="5"/>
  <c r="L184" i="5"/>
  <c r="K184" i="5"/>
  <c r="J184" i="5"/>
  <c r="I184" i="5"/>
  <c r="H184" i="5"/>
  <c r="G184" i="5"/>
  <c r="F184" i="5"/>
  <c r="E184" i="5"/>
  <c r="D184" i="5"/>
  <c r="P183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P181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O178" i="5"/>
  <c r="H178" i="5"/>
  <c r="G178" i="5"/>
  <c r="F178" i="5"/>
  <c r="E178" i="5"/>
  <c r="D178" i="5"/>
  <c r="P177" i="5"/>
  <c r="P175" i="5"/>
  <c r="O173" i="5"/>
  <c r="O174" i="5" s="1"/>
  <c r="N173" i="5"/>
  <c r="N174" i="5" s="1"/>
  <c r="M173" i="5"/>
  <c r="M174" i="5" s="1"/>
  <c r="L173" i="5"/>
  <c r="L174" i="5" s="1"/>
  <c r="K173" i="5"/>
  <c r="K174" i="5" s="1"/>
  <c r="J173" i="5"/>
  <c r="J174" i="5" s="1"/>
  <c r="I173" i="5"/>
  <c r="I174" i="5" s="1"/>
  <c r="H173" i="5"/>
  <c r="H174" i="5" s="1"/>
  <c r="G173" i="5"/>
  <c r="G174" i="5" s="1"/>
  <c r="F173" i="5"/>
  <c r="F174" i="5" s="1"/>
  <c r="E173" i="5"/>
  <c r="E174" i="5" s="1"/>
  <c r="D173" i="5"/>
  <c r="D174" i="5" s="1"/>
  <c r="O172" i="5"/>
  <c r="N172" i="5"/>
  <c r="M172" i="5"/>
  <c r="L172" i="5"/>
  <c r="K172" i="5"/>
  <c r="J172" i="5"/>
  <c r="I172" i="5"/>
  <c r="H172" i="5"/>
  <c r="G172" i="5"/>
  <c r="F172" i="5"/>
  <c r="E172" i="5"/>
  <c r="D172" i="5"/>
  <c r="P171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P169" i="5"/>
  <c r="O167" i="5"/>
  <c r="O168" i="5" s="1"/>
  <c r="N167" i="5"/>
  <c r="N168" i="5" s="1"/>
  <c r="M167" i="5"/>
  <c r="M168" i="5" s="1"/>
  <c r="L167" i="5"/>
  <c r="L168" i="5" s="1"/>
  <c r="K167" i="5"/>
  <c r="J167" i="5"/>
  <c r="I167" i="5"/>
  <c r="H167" i="5"/>
  <c r="G167" i="5"/>
  <c r="G168" i="5" s="1"/>
  <c r="F167" i="5"/>
  <c r="F168" i="5" s="1"/>
  <c r="E167" i="5"/>
  <c r="E168" i="5" s="1"/>
  <c r="D167" i="5"/>
  <c r="D168" i="5" s="1"/>
  <c r="O166" i="5"/>
  <c r="N166" i="5"/>
  <c r="M166" i="5"/>
  <c r="L166" i="5"/>
  <c r="K166" i="5"/>
  <c r="J166" i="5"/>
  <c r="I166" i="5"/>
  <c r="H166" i="5"/>
  <c r="G166" i="5"/>
  <c r="F166" i="5"/>
  <c r="E166" i="5"/>
  <c r="D166" i="5"/>
  <c r="P165" i="5"/>
  <c r="O164" i="5"/>
  <c r="N164" i="5"/>
  <c r="M164" i="5"/>
  <c r="L164" i="5"/>
  <c r="G164" i="5"/>
  <c r="F164" i="5"/>
  <c r="E164" i="5"/>
  <c r="D164" i="5"/>
  <c r="P163" i="5"/>
  <c r="O161" i="5"/>
  <c r="O162" i="5" s="1"/>
  <c r="N161" i="5"/>
  <c r="M161" i="5"/>
  <c r="L161" i="5"/>
  <c r="K161" i="5"/>
  <c r="J161" i="5"/>
  <c r="I161" i="5"/>
  <c r="H161" i="5"/>
  <c r="G161" i="5"/>
  <c r="G162" i="5" s="1"/>
  <c r="F161" i="5"/>
  <c r="F162" i="5" s="1"/>
  <c r="E161" i="5"/>
  <c r="E162" i="5" s="1"/>
  <c r="D161" i="5"/>
  <c r="D162" i="5" s="1"/>
  <c r="O160" i="5"/>
  <c r="H160" i="5"/>
  <c r="G160" i="5"/>
  <c r="F160" i="5"/>
  <c r="E160" i="5"/>
  <c r="D160" i="5"/>
  <c r="P159" i="5"/>
  <c r="O158" i="5"/>
  <c r="G158" i="5"/>
  <c r="F158" i="5"/>
  <c r="E158" i="5"/>
  <c r="D158" i="5"/>
  <c r="P157" i="5"/>
  <c r="O155" i="5"/>
  <c r="O156" i="5" s="1"/>
  <c r="N155" i="5"/>
  <c r="N156" i="5" s="1"/>
  <c r="M155" i="5"/>
  <c r="M156" i="5" s="1"/>
  <c r="L155" i="5"/>
  <c r="L156" i="5" s="1"/>
  <c r="K155" i="5"/>
  <c r="K156" i="5" s="1"/>
  <c r="J155" i="5"/>
  <c r="J156" i="5" s="1"/>
  <c r="I155" i="5"/>
  <c r="I156" i="5" s="1"/>
  <c r="H155" i="5"/>
  <c r="H156" i="5" s="1"/>
  <c r="G155" i="5"/>
  <c r="G156" i="5" s="1"/>
  <c r="F155" i="5"/>
  <c r="F156" i="5" s="1"/>
  <c r="E155" i="5"/>
  <c r="E156" i="5" s="1"/>
  <c r="D155" i="5"/>
  <c r="D156" i="5" s="1"/>
  <c r="O154" i="5"/>
  <c r="N154" i="5"/>
  <c r="M154" i="5"/>
  <c r="L154" i="5"/>
  <c r="K154" i="5"/>
  <c r="J154" i="5"/>
  <c r="I154" i="5"/>
  <c r="H154" i="5"/>
  <c r="G154" i="5"/>
  <c r="F154" i="5"/>
  <c r="E154" i="5"/>
  <c r="D154" i="5"/>
  <c r="P153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P151" i="5"/>
  <c r="O149" i="5"/>
  <c r="N149" i="5"/>
  <c r="M149" i="5"/>
  <c r="L149" i="5"/>
  <c r="K149" i="5"/>
  <c r="J149" i="5"/>
  <c r="J150" i="5" s="1"/>
  <c r="I149" i="5"/>
  <c r="I150" i="5" s="1"/>
  <c r="H149" i="5"/>
  <c r="H150" i="5" s="1"/>
  <c r="G149" i="5"/>
  <c r="G150" i="5" s="1"/>
  <c r="F149" i="5"/>
  <c r="F150" i="5" s="1"/>
  <c r="E149" i="5"/>
  <c r="E150" i="5" s="1"/>
  <c r="D149" i="5"/>
  <c r="D150" i="5" s="1"/>
  <c r="O148" i="5"/>
  <c r="J148" i="5"/>
  <c r="I148" i="5"/>
  <c r="H148" i="5"/>
  <c r="G148" i="5"/>
  <c r="F148" i="5"/>
  <c r="E148" i="5"/>
  <c r="D148" i="5"/>
  <c r="P147" i="5"/>
  <c r="O146" i="5"/>
  <c r="J146" i="5"/>
  <c r="I146" i="5"/>
  <c r="H146" i="5"/>
  <c r="G146" i="5"/>
  <c r="F146" i="5"/>
  <c r="E146" i="5"/>
  <c r="D146" i="5"/>
  <c r="L146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P141" i="5"/>
  <c r="M140" i="5"/>
  <c r="L140" i="5"/>
  <c r="K140" i="5"/>
  <c r="J140" i="5"/>
  <c r="O137" i="5"/>
  <c r="O138" i="5" s="1"/>
  <c r="N137" i="5"/>
  <c r="N138" i="5" s="1"/>
  <c r="M137" i="5"/>
  <c r="M138" i="5" s="1"/>
  <c r="L137" i="5"/>
  <c r="L138" i="5" s="1"/>
  <c r="K137" i="5"/>
  <c r="K138" i="5" s="1"/>
  <c r="J137" i="5"/>
  <c r="J138" i="5" s="1"/>
  <c r="I137" i="5"/>
  <c r="I138" i="5" s="1"/>
  <c r="H137" i="5"/>
  <c r="H138" i="5" s="1"/>
  <c r="G137" i="5"/>
  <c r="G138" i="5" s="1"/>
  <c r="F137" i="5"/>
  <c r="F138" i="5" s="1"/>
  <c r="E137" i="5"/>
  <c r="E138" i="5" s="1"/>
  <c r="D137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P135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P133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O125" i="5"/>
  <c r="N125" i="5"/>
  <c r="M125" i="5"/>
  <c r="L125" i="5"/>
  <c r="K125" i="5"/>
  <c r="J125" i="5"/>
  <c r="I125" i="5"/>
  <c r="H125" i="5"/>
  <c r="G125" i="5"/>
  <c r="F125" i="5"/>
  <c r="E125" i="5"/>
  <c r="E126" i="5" s="1"/>
  <c r="D125" i="5"/>
  <c r="D126" i="5" s="1"/>
  <c r="O124" i="5"/>
  <c r="N124" i="5"/>
  <c r="M124" i="5"/>
  <c r="L124" i="5"/>
  <c r="K124" i="5"/>
  <c r="J124" i="5"/>
  <c r="I124" i="5"/>
  <c r="H124" i="5"/>
  <c r="G124" i="5"/>
  <c r="F124" i="5"/>
  <c r="E124" i="5"/>
  <c r="D124" i="5"/>
  <c r="O122" i="5"/>
  <c r="N122" i="5"/>
  <c r="M122" i="5"/>
  <c r="E122" i="5"/>
  <c r="D122" i="5"/>
  <c r="J122" i="5"/>
  <c r="O119" i="5"/>
  <c r="O120" i="5" s="1"/>
  <c r="N119" i="5"/>
  <c r="M119" i="5"/>
  <c r="L119" i="5"/>
  <c r="K119" i="5"/>
  <c r="J119" i="5"/>
  <c r="I119" i="5"/>
  <c r="H119" i="5"/>
  <c r="G119" i="5"/>
  <c r="G120" i="5" s="1"/>
  <c r="F119" i="5"/>
  <c r="F120" i="5" s="1"/>
  <c r="E119" i="5"/>
  <c r="E120" i="5" s="1"/>
  <c r="D119" i="5"/>
  <c r="O118" i="5"/>
  <c r="G118" i="5"/>
  <c r="F118" i="5"/>
  <c r="E118" i="5"/>
  <c r="D118" i="5"/>
  <c r="P117" i="5"/>
  <c r="O116" i="5"/>
  <c r="G116" i="5"/>
  <c r="F116" i="5"/>
  <c r="E116" i="5"/>
  <c r="D116" i="5"/>
  <c r="P115" i="5"/>
  <c r="O113" i="5"/>
  <c r="O114" i="5" s="1"/>
  <c r="N113" i="5"/>
  <c r="M113" i="5"/>
  <c r="L113" i="5"/>
  <c r="K113" i="5"/>
  <c r="J113" i="5"/>
  <c r="I113" i="5"/>
  <c r="H113" i="5"/>
  <c r="G113" i="5"/>
  <c r="G114" i="5" s="1"/>
  <c r="F113" i="5"/>
  <c r="F114" i="5" s="1"/>
  <c r="E113" i="5"/>
  <c r="E114" i="5" s="1"/>
  <c r="D113" i="5"/>
  <c r="D114" i="5" s="1"/>
  <c r="O112" i="5"/>
  <c r="G112" i="5"/>
  <c r="F112" i="5"/>
  <c r="E112" i="5"/>
  <c r="D112" i="5"/>
  <c r="P111" i="5"/>
  <c r="O110" i="5"/>
  <c r="G110" i="5"/>
  <c r="F110" i="5"/>
  <c r="E110" i="5"/>
  <c r="D110" i="5"/>
  <c r="P109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P105" i="5"/>
  <c r="O104" i="5"/>
  <c r="M104" i="5"/>
  <c r="L104" i="5"/>
  <c r="K104" i="5"/>
  <c r="J104" i="5"/>
  <c r="G104" i="5"/>
  <c r="F104" i="5"/>
  <c r="E104" i="5"/>
  <c r="D104" i="5"/>
  <c r="P103" i="5"/>
  <c r="O101" i="5"/>
  <c r="N101" i="5"/>
  <c r="M101" i="5"/>
  <c r="L101" i="5"/>
  <c r="K101" i="5"/>
  <c r="J101" i="5"/>
  <c r="I101" i="5"/>
  <c r="H101" i="5"/>
  <c r="G101" i="5"/>
  <c r="F101" i="5"/>
  <c r="F102" i="5" s="1"/>
  <c r="E101" i="5"/>
  <c r="E102" i="5" s="1"/>
  <c r="D101" i="5"/>
  <c r="H100" i="5"/>
  <c r="G100" i="5"/>
  <c r="F100" i="5"/>
  <c r="E100" i="5"/>
  <c r="D100" i="5"/>
  <c r="P99" i="5"/>
  <c r="F98" i="5"/>
  <c r="E98" i="5"/>
  <c r="D98" i="5"/>
  <c r="P97" i="5"/>
  <c r="O95" i="5"/>
  <c r="O96" i="5" s="1"/>
  <c r="N95" i="5"/>
  <c r="N96" i="5" s="1"/>
  <c r="M95" i="5"/>
  <c r="M96" i="5" s="1"/>
  <c r="L95" i="5"/>
  <c r="K95" i="5"/>
  <c r="J95" i="5"/>
  <c r="I95" i="5"/>
  <c r="I96" i="5" s="1"/>
  <c r="H95" i="5"/>
  <c r="H96" i="5" s="1"/>
  <c r="G95" i="5"/>
  <c r="G96" i="5" s="1"/>
  <c r="F95" i="5"/>
  <c r="F96" i="5" s="1"/>
  <c r="E95" i="5"/>
  <c r="E96" i="5" s="1"/>
  <c r="D95" i="5"/>
  <c r="D96" i="5" s="1"/>
  <c r="O94" i="5"/>
  <c r="N94" i="5"/>
  <c r="M94" i="5"/>
  <c r="J94" i="5"/>
  <c r="I94" i="5"/>
  <c r="H94" i="5"/>
  <c r="G94" i="5"/>
  <c r="F94" i="5"/>
  <c r="E94" i="5"/>
  <c r="D94" i="5"/>
  <c r="P93" i="5"/>
  <c r="O92" i="5"/>
  <c r="N92" i="5"/>
  <c r="M92" i="5"/>
  <c r="I92" i="5"/>
  <c r="H92" i="5"/>
  <c r="G92" i="5"/>
  <c r="F92" i="5"/>
  <c r="E92" i="5"/>
  <c r="D92" i="5"/>
  <c r="P91" i="5"/>
  <c r="O89" i="5"/>
  <c r="O90" i="5" s="1"/>
  <c r="N89" i="5"/>
  <c r="N90" i="5" s="1"/>
  <c r="M89" i="5"/>
  <c r="M90" i="5" s="1"/>
  <c r="L89" i="5"/>
  <c r="L90" i="5" s="1"/>
  <c r="K89" i="5"/>
  <c r="K90" i="5" s="1"/>
  <c r="J89" i="5"/>
  <c r="J90" i="5" s="1"/>
  <c r="I89" i="5"/>
  <c r="I90" i="5" s="1"/>
  <c r="H89" i="5"/>
  <c r="H90" i="5" s="1"/>
  <c r="G89" i="5"/>
  <c r="G90" i="5" s="1"/>
  <c r="F89" i="5"/>
  <c r="F90" i="5" s="1"/>
  <c r="E89" i="5"/>
  <c r="E90" i="5" s="1"/>
  <c r="D89" i="5"/>
  <c r="O88" i="5"/>
  <c r="N88" i="5"/>
  <c r="M88" i="5"/>
  <c r="L88" i="5"/>
  <c r="K88" i="5"/>
  <c r="J88" i="5"/>
  <c r="I88" i="5"/>
  <c r="H88" i="5"/>
  <c r="G88" i="5"/>
  <c r="F88" i="5"/>
  <c r="E88" i="5"/>
  <c r="D88" i="5"/>
  <c r="P87" i="5"/>
  <c r="O86" i="5"/>
  <c r="N86" i="5"/>
  <c r="M86" i="5"/>
  <c r="L86" i="5"/>
  <c r="K86" i="5"/>
  <c r="J86" i="5"/>
  <c r="I86" i="5"/>
  <c r="H86" i="5"/>
  <c r="G86" i="5"/>
  <c r="F86" i="5"/>
  <c r="E86" i="5"/>
  <c r="D86" i="5"/>
  <c r="P85" i="5"/>
  <c r="O83" i="5"/>
  <c r="O84" i="5" s="1"/>
  <c r="N83" i="5"/>
  <c r="N84" i="5" s="1"/>
  <c r="M83" i="5"/>
  <c r="M84" i="5" s="1"/>
  <c r="L83" i="5"/>
  <c r="L84" i="5" s="1"/>
  <c r="K83" i="5"/>
  <c r="K84" i="5" s="1"/>
  <c r="J83" i="5"/>
  <c r="J84" i="5" s="1"/>
  <c r="I83" i="5"/>
  <c r="I84" i="5" s="1"/>
  <c r="H83" i="5"/>
  <c r="H84" i="5" s="1"/>
  <c r="G83" i="5"/>
  <c r="G84" i="5" s="1"/>
  <c r="F83" i="5"/>
  <c r="F84" i="5" s="1"/>
  <c r="E83" i="5"/>
  <c r="E84" i="5" s="1"/>
  <c r="D83" i="5"/>
  <c r="O82" i="5"/>
  <c r="N82" i="5"/>
  <c r="M82" i="5"/>
  <c r="L82" i="5"/>
  <c r="K82" i="5"/>
  <c r="J82" i="5"/>
  <c r="I82" i="5"/>
  <c r="H82" i="5"/>
  <c r="G82" i="5"/>
  <c r="F82" i="5"/>
  <c r="E82" i="5"/>
  <c r="D82" i="5"/>
  <c r="P81" i="5"/>
  <c r="O80" i="5"/>
  <c r="N80" i="5"/>
  <c r="M80" i="5"/>
  <c r="L80" i="5"/>
  <c r="K80" i="5"/>
  <c r="J80" i="5"/>
  <c r="I80" i="5"/>
  <c r="H80" i="5"/>
  <c r="G80" i="5"/>
  <c r="F80" i="5"/>
  <c r="E80" i="5"/>
  <c r="D80" i="5"/>
  <c r="P79" i="5"/>
  <c r="O77" i="5"/>
  <c r="O78" i="5" s="1"/>
  <c r="N77" i="5"/>
  <c r="M77" i="5"/>
  <c r="M78" i="5" s="1"/>
  <c r="L77" i="5"/>
  <c r="L78" i="5" s="1"/>
  <c r="K77" i="5"/>
  <c r="K78" i="5" s="1"/>
  <c r="J77" i="5"/>
  <c r="J78" i="5" s="1"/>
  <c r="I77" i="5"/>
  <c r="I78" i="5" s="1"/>
  <c r="H77" i="5"/>
  <c r="H78" i="5" s="1"/>
  <c r="G77" i="5"/>
  <c r="G78" i="5" s="1"/>
  <c r="F77" i="5"/>
  <c r="F78" i="5" s="1"/>
  <c r="E77" i="5"/>
  <c r="E78" i="5" s="1"/>
  <c r="D77" i="5"/>
  <c r="D78" i="5" s="1"/>
  <c r="O76" i="5"/>
  <c r="N76" i="5"/>
  <c r="M76" i="5"/>
  <c r="L76" i="5"/>
  <c r="K76" i="5"/>
  <c r="J76" i="5"/>
  <c r="I76" i="5"/>
  <c r="H76" i="5"/>
  <c r="G76" i="5"/>
  <c r="F76" i="5"/>
  <c r="E76" i="5"/>
  <c r="D76" i="5"/>
  <c r="P75" i="5"/>
  <c r="O74" i="5"/>
  <c r="M74" i="5"/>
  <c r="L74" i="5"/>
  <c r="K74" i="5"/>
  <c r="J74" i="5"/>
  <c r="I74" i="5"/>
  <c r="H74" i="5"/>
  <c r="G74" i="5"/>
  <c r="F74" i="5"/>
  <c r="E74" i="5"/>
  <c r="D74" i="5"/>
  <c r="P73" i="5"/>
  <c r="O71" i="5"/>
  <c r="O72" i="5" s="1"/>
  <c r="N71" i="5"/>
  <c r="N72" i="5" s="1"/>
  <c r="M71" i="5"/>
  <c r="M72" i="5" s="1"/>
  <c r="L71" i="5"/>
  <c r="L72" i="5" s="1"/>
  <c r="K71" i="5"/>
  <c r="K72" i="5" s="1"/>
  <c r="J71" i="5"/>
  <c r="J72" i="5" s="1"/>
  <c r="I71" i="5"/>
  <c r="I72" i="5" s="1"/>
  <c r="H71" i="5"/>
  <c r="H72" i="5" s="1"/>
  <c r="G71" i="5"/>
  <c r="G72" i="5" s="1"/>
  <c r="F71" i="5"/>
  <c r="F72" i="5" s="1"/>
  <c r="E71" i="5"/>
  <c r="E72" i="5" s="1"/>
  <c r="D71" i="5"/>
  <c r="O70" i="5"/>
  <c r="N70" i="5"/>
  <c r="M70" i="5"/>
  <c r="L70" i="5"/>
  <c r="K70" i="5"/>
  <c r="J70" i="5"/>
  <c r="I70" i="5"/>
  <c r="H70" i="5"/>
  <c r="G70" i="5"/>
  <c r="F70" i="5"/>
  <c r="E70" i="5"/>
  <c r="D70" i="5"/>
  <c r="P69" i="5"/>
  <c r="O68" i="5"/>
  <c r="N68" i="5"/>
  <c r="M68" i="5"/>
  <c r="L68" i="5"/>
  <c r="K68" i="5"/>
  <c r="J68" i="5"/>
  <c r="I68" i="5"/>
  <c r="H68" i="5"/>
  <c r="G68" i="5"/>
  <c r="F68" i="5"/>
  <c r="E68" i="5"/>
  <c r="D68" i="5"/>
  <c r="P67" i="5"/>
  <c r="O65" i="5"/>
  <c r="N65" i="5"/>
  <c r="N66" i="5" s="1"/>
  <c r="M65" i="5"/>
  <c r="L65" i="5"/>
  <c r="K65" i="5"/>
  <c r="J65" i="5"/>
  <c r="I65" i="5"/>
  <c r="I66" i="5" s="1"/>
  <c r="H65" i="5"/>
  <c r="H66" i="5" s="1"/>
  <c r="G65" i="5"/>
  <c r="G66" i="5" s="1"/>
  <c r="F65" i="5"/>
  <c r="F66" i="5" s="1"/>
  <c r="E65" i="5"/>
  <c r="E66" i="5" s="1"/>
  <c r="D65" i="5"/>
  <c r="O64" i="5"/>
  <c r="N64" i="5"/>
  <c r="M64" i="5"/>
  <c r="J64" i="5"/>
  <c r="I64" i="5"/>
  <c r="H64" i="5"/>
  <c r="G64" i="5"/>
  <c r="F64" i="5"/>
  <c r="E64" i="5"/>
  <c r="D64" i="5"/>
  <c r="P63" i="5"/>
  <c r="N62" i="5"/>
  <c r="I62" i="5"/>
  <c r="H62" i="5"/>
  <c r="G62" i="5"/>
  <c r="F62" i="5"/>
  <c r="E62" i="5"/>
  <c r="D62" i="5"/>
  <c r="P61" i="5"/>
  <c r="O59" i="5"/>
  <c r="O60" i="5" s="1"/>
  <c r="N59" i="5"/>
  <c r="N60" i="5" s="1"/>
  <c r="M59" i="5"/>
  <c r="M60" i="5" s="1"/>
  <c r="L59" i="5"/>
  <c r="L60" i="5" s="1"/>
  <c r="K59" i="5"/>
  <c r="K60" i="5" s="1"/>
  <c r="J59" i="5"/>
  <c r="J60" i="5" s="1"/>
  <c r="I59" i="5"/>
  <c r="I60" i="5" s="1"/>
  <c r="H59" i="5"/>
  <c r="H60" i="5" s="1"/>
  <c r="G59" i="5"/>
  <c r="G60" i="5" s="1"/>
  <c r="F59" i="5"/>
  <c r="F60" i="5" s="1"/>
  <c r="E59" i="5"/>
  <c r="E60" i="5" s="1"/>
  <c r="D59" i="5"/>
  <c r="O58" i="5"/>
  <c r="N58" i="5"/>
  <c r="M58" i="5"/>
  <c r="L58" i="5"/>
  <c r="K58" i="5"/>
  <c r="J58" i="5"/>
  <c r="I58" i="5"/>
  <c r="H58" i="5"/>
  <c r="G58" i="5"/>
  <c r="F58" i="5"/>
  <c r="E58" i="5"/>
  <c r="D58" i="5"/>
  <c r="P57" i="5"/>
  <c r="O56" i="5"/>
  <c r="N56" i="5"/>
  <c r="M56" i="5"/>
  <c r="L56" i="5"/>
  <c r="K56" i="5"/>
  <c r="J56" i="5"/>
  <c r="I56" i="5"/>
  <c r="H56" i="5"/>
  <c r="G56" i="5"/>
  <c r="F56" i="5"/>
  <c r="E56" i="5"/>
  <c r="D56" i="5"/>
  <c r="P55" i="5"/>
  <c r="O53" i="5"/>
  <c r="O54" i="5" s="1"/>
  <c r="N53" i="5"/>
  <c r="M53" i="5"/>
  <c r="L53" i="5"/>
  <c r="K53" i="5"/>
  <c r="J53" i="5"/>
  <c r="J54" i="5" s="1"/>
  <c r="I53" i="5"/>
  <c r="I54" i="5" s="1"/>
  <c r="H53" i="5"/>
  <c r="H54" i="5" s="1"/>
  <c r="G53" i="5"/>
  <c r="G54" i="5" s="1"/>
  <c r="F53" i="5"/>
  <c r="F54" i="5" s="1"/>
  <c r="E53" i="5"/>
  <c r="E54" i="5" s="1"/>
  <c r="D53" i="5"/>
  <c r="O52" i="5"/>
  <c r="J52" i="5"/>
  <c r="I52" i="5"/>
  <c r="H52" i="5"/>
  <c r="G52" i="5"/>
  <c r="F52" i="5"/>
  <c r="E52" i="5"/>
  <c r="D52" i="5"/>
  <c r="P51" i="5"/>
  <c r="O50" i="5"/>
  <c r="N50" i="5"/>
  <c r="M50" i="5"/>
  <c r="L50" i="5"/>
  <c r="K50" i="5"/>
  <c r="J50" i="5"/>
  <c r="I50" i="5"/>
  <c r="H50" i="5"/>
  <c r="G50" i="5"/>
  <c r="F50" i="5"/>
  <c r="E50" i="5"/>
  <c r="D50" i="5"/>
  <c r="P49" i="5"/>
  <c r="O47" i="5"/>
  <c r="O48" i="5" s="1"/>
  <c r="N47" i="5"/>
  <c r="M47" i="5"/>
  <c r="L47" i="5"/>
  <c r="K47" i="5"/>
  <c r="J47" i="5"/>
  <c r="J48" i="5" s="1"/>
  <c r="I47" i="5"/>
  <c r="I48" i="5" s="1"/>
  <c r="H47" i="5"/>
  <c r="H48" i="5" s="1"/>
  <c r="G47" i="5"/>
  <c r="G48" i="5" s="1"/>
  <c r="F47" i="5"/>
  <c r="F48" i="5" s="1"/>
  <c r="E47" i="5"/>
  <c r="E48" i="5" s="1"/>
  <c r="D47" i="5"/>
  <c r="O46" i="5"/>
  <c r="J46" i="5"/>
  <c r="I46" i="5"/>
  <c r="H46" i="5"/>
  <c r="G46" i="5"/>
  <c r="F46" i="5"/>
  <c r="E46" i="5"/>
  <c r="D46" i="5"/>
  <c r="P45" i="5"/>
  <c r="N46" i="5" s="1"/>
  <c r="O44" i="5"/>
  <c r="J44" i="5"/>
  <c r="I44" i="5"/>
  <c r="H44" i="5"/>
  <c r="G44" i="5"/>
  <c r="F44" i="5"/>
  <c r="E44" i="5"/>
  <c r="D44" i="5"/>
  <c r="P43" i="5"/>
  <c r="N44" i="5" s="1"/>
  <c r="O39" i="5"/>
  <c r="N39" i="5"/>
  <c r="M39" i="5"/>
  <c r="L39" i="5"/>
  <c r="K39" i="5"/>
  <c r="J39" i="5"/>
  <c r="I39" i="5"/>
  <c r="H39" i="5"/>
  <c r="G39" i="5"/>
  <c r="G40" i="5" s="1"/>
  <c r="F39" i="5"/>
  <c r="F40" i="5" s="1"/>
  <c r="E39" i="5"/>
  <c r="D39" i="5"/>
  <c r="O37" i="5"/>
  <c r="N37" i="5"/>
  <c r="M37" i="5"/>
  <c r="L37" i="5"/>
  <c r="K37" i="5"/>
  <c r="J37" i="5"/>
  <c r="I37" i="5"/>
  <c r="H37" i="5"/>
  <c r="G37" i="5"/>
  <c r="F37" i="5"/>
  <c r="E37" i="5"/>
  <c r="D37" i="5"/>
  <c r="O35" i="5"/>
  <c r="O36" i="5" s="1"/>
  <c r="N35" i="5"/>
  <c r="N36" i="5" s="1"/>
  <c r="M35" i="5"/>
  <c r="M36" i="5" s="1"/>
  <c r="L35" i="5"/>
  <c r="L36" i="5" s="1"/>
  <c r="K35" i="5"/>
  <c r="K36" i="5" s="1"/>
  <c r="J35" i="5"/>
  <c r="J36" i="5" s="1"/>
  <c r="I35" i="5"/>
  <c r="I36" i="5" s="1"/>
  <c r="H35" i="5"/>
  <c r="H36" i="5" s="1"/>
  <c r="G35" i="5"/>
  <c r="G36" i="5" s="1"/>
  <c r="F35" i="5"/>
  <c r="F36" i="5" s="1"/>
  <c r="E35" i="5"/>
  <c r="E36" i="5" s="1"/>
  <c r="D35" i="5"/>
  <c r="O34" i="5"/>
  <c r="N34" i="5"/>
  <c r="M34" i="5"/>
  <c r="L34" i="5"/>
  <c r="K34" i="5"/>
  <c r="J34" i="5"/>
  <c r="I34" i="5"/>
  <c r="H34" i="5"/>
  <c r="G34" i="5"/>
  <c r="F34" i="5"/>
  <c r="E34" i="5"/>
  <c r="D34" i="5"/>
  <c r="P33" i="5"/>
  <c r="O32" i="5"/>
  <c r="N32" i="5"/>
  <c r="M32" i="5"/>
  <c r="L32" i="5"/>
  <c r="K32" i="5"/>
  <c r="J32" i="5"/>
  <c r="I32" i="5"/>
  <c r="H32" i="5"/>
  <c r="G32" i="5"/>
  <c r="F32" i="5"/>
  <c r="E32" i="5"/>
  <c r="D32" i="5"/>
  <c r="P31" i="5"/>
  <c r="O29" i="5"/>
  <c r="O30" i="5" s="1"/>
  <c r="N29" i="5"/>
  <c r="N30" i="5" s="1"/>
  <c r="M29" i="5"/>
  <c r="M30" i="5" s="1"/>
  <c r="L29" i="5"/>
  <c r="L30" i="5" s="1"/>
  <c r="K29" i="5"/>
  <c r="K30" i="5" s="1"/>
  <c r="J29" i="5"/>
  <c r="J30" i="5" s="1"/>
  <c r="I29" i="5"/>
  <c r="I30" i="5" s="1"/>
  <c r="H29" i="5"/>
  <c r="H30" i="5" s="1"/>
  <c r="G29" i="5"/>
  <c r="G30" i="5" s="1"/>
  <c r="F29" i="5"/>
  <c r="F30" i="5" s="1"/>
  <c r="E29" i="5"/>
  <c r="E30" i="5" s="1"/>
  <c r="D29" i="5"/>
  <c r="O28" i="5"/>
  <c r="N28" i="5"/>
  <c r="M28" i="5"/>
  <c r="L28" i="5"/>
  <c r="K28" i="5"/>
  <c r="J28" i="5"/>
  <c r="I28" i="5"/>
  <c r="H28" i="5"/>
  <c r="G28" i="5"/>
  <c r="F28" i="5"/>
  <c r="E28" i="5"/>
  <c r="D28" i="5"/>
  <c r="P27" i="5"/>
  <c r="O26" i="5"/>
  <c r="N26" i="5"/>
  <c r="M26" i="5"/>
  <c r="L26" i="5"/>
  <c r="K26" i="5"/>
  <c r="J26" i="5"/>
  <c r="I26" i="5"/>
  <c r="H26" i="5"/>
  <c r="G26" i="5"/>
  <c r="F26" i="5"/>
  <c r="E26" i="5"/>
  <c r="D26" i="5"/>
  <c r="P25" i="5"/>
  <c r="O23" i="5"/>
  <c r="N23" i="5"/>
  <c r="M23" i="5"/>
  <c r="L23" i="5"/>
  <c r="K23" i="5"/>
  <c r="J23" i="5"/>
  <c r="I23" i="5"/>
  <c r="H23" i="5"/>
  <c r="G23" i="5"/>
  <c r="F23" i="5"/>
  <c r="E23" i="5"/>
  <c r="D23" i="5"/>
  <c r="O22" i="5"/>
  <c r="N22" i="5"/>
  <c r="M22" i="5"/>
  <c r="L22" i="5"/>
  <c r="K22" i="5"/>
  <c r="J22" i="5"/>
  <c r="I22" i="5"/>
  <c r="H22" i="5"/>
  <c r="G22" i="5"/>
  <c r="F22" i="5"/>
  <c r="E22" i="5"/>
  <c r="D22" i="5"/>
  <c r="P21" i="5"/>
  <c r="O20" i="5"/>
  <c r="M20" i="5"/>
  <c r="J20" i="5"/>
  <c r="G20" i="5"/>
  <c r="E20" i="5"/>
  <c r="P19" i="5"/>
  <c r="L20" i="5" s="1"/>
  <c r="O17" i="5"/>
  <c r="O18" i="5" s="1"/>
  <c r="N17" i="5"/>
  <c r="N18" i="5" s="1"/>
  <c r="M17" i="5"/>
  <c r="M18" i="5" s="1"/>
  <c r="L17" i="5"/>
  <c r="L18" i="5" s="1"/>
  <c r="K17" i="5"/>
  <c r="J17" i="5"/>
  <c r="J18" i="5" s="1"/>
  <c r="I17" i="5"/>
  <c r="I18" i="5" s="1"/>
  <c r="H17" i="5"/>
  <c r="H18" i="5" s="1"/>
  <c r="G17" i="5"/>
  <c r="G18" i="5" s="1"/>
  <c r="F17" i="5"/>
  <c r="F18" i="5" s="1"/>
  <c r="E17" i="5"/>
  <c r="D17" i="5"/>
  <c r="O16" i="5"/>
  <c r="N16" i="5"/>
  <c r="M16" i="5"/>
  <c r="L16" i="5"/>
  <c r="K16" i="5"/>
  <c r="J16" i="5"/>
  <c r="I16" i="5"/>
  <c r="H16" i="5"/>
  <c r="G16" i="5"/>
  <c r="F16" i="5"/>
  <c r="E16" i="5"/>
  <c r="D16" i="5"/>
  <c r="P15" i="5"/>
  <c r="O14" i="5"/>
  <c r="N14" i="5"/>
  <c r="M14" i="5"/>
  <c r="L14" i="5"/>
  <c r="K14" i="5"/>
  <c r="J14" i="5"/>
  <c r="I14" i="5"/>
  <c r="H14" i="5"/>
  <c r="G14" i="5"/>
  <c r="F14" i="5"/>
  <c r="E14" i="5"/>
  <c r="D14" i="5"/>
  <c r="P13" i="5"/>
  <c r="O9" i="5"/>
  <c r="O10" i="5" s="1"/>
  <c r="N9" i="5"/>
  <c r="N10" i="5" s="1"/>
  <c r="M9" i="5"/>
  <c r="M10" i="5" s="1"/>
  <c r="L9" i="5"/>
  <c r="L10" i="5" s="1"/>
  <c r="K9" i="5"/>
  <c r="K10" i="5" s="1"/>
  <c r="J9" i="5"/>
  <c r="J10" i="5" s="1"/>
  <c r="I9" i="5"/>
  <c r="I10" i="5" s="1"/>
  <c r="H9" i="5"/>
  <c r="H10" i="5" s="1"/>
  <c r="G9" i="5"/>
  <c r="G10" i="5" s="1"/>
  <c r="F9" i="5"/>
  <c r="F10" i="5" s="1"/>
  <c r="E9" i="5"/>
  <c r="E10" i="5" s="1"/>
  <c r="D9" i="5"/>
  <c r="O7" i="5"/>
  <c r="N7" i="5"/>
  <c r="M7" i="5"/>
  <c r="L7" i="5"/>
  <c r="K7" i="5"/>
  <c r="J7" i="5"/>
  <c r="I7" i="5"/>
  <c r="H7" i="5"/>
  <c r="G7" i="5"/>
  <c r="F7" i="5"/>
  <c r="E7" i="5"/>
  <c r="D7" i="5"/>
  <c r="O377" i="4"/>
  <c r="N377" i="4"/>
  <c r="M377" i="4"/>
  <c r="L377" i="4"/>
  <c r="K377" i="4"/>
  <c r="J377" i="4"/>
  <c r="I377" i="4"/>
  <c r="H377" i="4"/>
  <c r="G377" i="4"/>
  <c r="F377" i="4"/>
  <c r="E377" i="4"/>
  <c r="D377" i="4"/>
  <c r="P375" i="4"/>
  <c r="P373" i="4"/>
  <c r="P363" i="4"/>
  <c r="P361" i="4"/>
  <c r="P357" i="4"/>
  <c r="P355" i="4"/>
  <c r="P351" i="4"/>
  <c r="P349" i="4"/>
  <c r="P345" i="4"/>
  <c r="P343" i="4"/>
  <c r="P339" i="4"/>
  <c r="P337" i="4"/>
  <c r="P327" i="4"/>
  <c r="P325" i="4"/>
  <c r="P321" i="4"/>
  <c r="P319" i="4"/>
  <c r="P315" i="4"/>
  <c r="P313" i="4"/>
  <c r="P309" i="4"/>
  <c r="P307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P297" i="4"/>
  <c r="P295" i="4"/>
  <c r="O293" i="4"/>
  <c r="O294" i="4" s="1"/>
  <c r="N293" i="4"/>
  <c r="N294" i="4" s="1"/>
  <c r="M293" i="4"/>
  <c r="M294" i="4" s="1"/>
  <c r="L293" i="4"/>
  <c r="L294" i="4" s="1"/>
  <c r="K293" i="4"/>
  <c r="K294" i="4" s="1"/>
  <c r="J293" i="4"/>
  <c r="J294" i="4" s="1"/>
  <c r="I293" i="4"/>
  <c r="I294" i="4" s="1"/>
  <c r="H293" i="4"/>
  <c r="H294" i="4" s="1"/>
  <c r="G293" i="4"/>
  <c r="G294" i="4" s="1"/>
  <c r="F293" i="4"/>
  <c r="F294" i="4" s="1"/>
  <c r="E293" i="4"/>
  <c r="E294" i="4" s="1"/>
  <c r="D293" i="4"/>
  <c r="D294" i="4" s="1"/>
  <c r="O292" i="4"/>
  <c r="N292" i="4"/>
  <c r="M292" i="4"/>
  <c r="L292" i="4"/>
  <c r="K292" i="4"/>
  <c r="J292" i="4"/>
  <c r="I292" i="4"/>
  <c r="H292" i="4"/>
  <c r="G292" i="4"/>
  <c r="F292" i="4"/>
  <c r="E292" i="4"/>
  <c r="D292" i="4"/>
  <c r="P291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P289" i="4"/>
  <c r="O287" i="4"/>
  <c r="O288" i="4" s="1"/>
  <c r="N287" i="4"/>
  <c r="N288" i="4" s="1"/>
  <c r="M287" i="4"/>
  <c r="M288" i="4" s="1"/>
  <c r="L287" i="4"/>
  <c r="L288" i="4" s="1"/>
  <c r="K287" i="4"/>
  <c r="K288" i="4" s="1"/>
  <c r="J287" i="4"/>
  <c r="J288" i="4" s="1"/>
  <c r="I287" i="4"/>
  <c r="I288" i="4" s="1"/>
  <c r="H287" i="4"/>
  <c r="H288" i="4" s="1"/>
  <c r="G287" i="4"/>
  <c r="G288" i="4" s="1"/>
  <c r="F287" i="4"/>
  <c r="F288" i="4" s="1"/>
  <c r="E287" i="4"/>
  <c r="E288" i="4" s="1"/>
  <c r="D287" i="4"/>
  <c r="D288" i="4" s="1"/>
  <c r="O286" i="4"/>
  <c r="N286" i="4"/>
  <c r="M286" i="4"/>
  <c r="L286" i="4"/>
  <c r="K286" i="4"/>
  <c r="J286" i="4"/>
  <c r="I286" i="4"/>
  <c r="H286" i="4"/>
  <c r="G286" i="4"/>
  <c r="F286" i="4"/>
  <c r="E286" i="4"/>
  <c r="D286" i="4"/>
  <c r="P285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P283" i="4"/>
  <c r="O281" i="4"/>
  <c r="O282" i="4" s="1"/>
  <c r="N281" i="4"/>
  <c r="N282" i="4" s="1"/>
  <c r="M281" i="4"/>
  <c r="M282" i="4" s="1"/>
  <c r="L281" i="4"/>
  <c r="L282" i="4" s="1"/>
  <c r="K281" i="4"/>
  <c r="J281" i="4"/>
  <c r="I281" i="4"/>
  <c r="H281" i="4"/>
  <c r="H282" i="4" s="1"/>
  <c r="G281" i="4"/>
  <c r="G282" i="4" s="1"/>
  <c r="F281" i="4"/>
  <c r="F282" i="4" s="1"/>
  <c r="E281" i="4"/>
  <c r="E282" i="4" s="1"/>
  <c r="D281" i="4"/>
  <c r="D282" i="4" s="1"/>
  <c r="O280" i="4"/>
  <c r="N280" i="4"/>
  <c r="M280" i="4"/>
  <c r="L280" i="4"/>
  <c r="K280" i="4"/>
  <c r="J280" i="4"/>
  <c r="I280" i="4"/>
  <c r="H280" i="4"/>
  <c r="G280" i="4"/>
  <c r="F280" i="4"/>
  <c r="E280" i="4"/>
  <c r="D280" i="4"/>
  <c r="P279" i="4"/>
  <c r="O278" i="4"/>
  <c r="N278" i="4"/>
  <c r="M278" i="4"/>
  <c r="L278" i="4"/>
  <c r="H278" i="4"/>
  <c r="G278" i="4"/>
  <c r="F278" i="4"/>
  <c r="E278" i="4"/>
  <c r="D278" i="4"/>
  <c r="P277" i="4"/>
  <c r="J278" i="4" s="1"/>
  <c r="O275" i="4"/>
  <c r="O276" i="4" s="1"/>
  <c r="N275" i="4"/>
  <c r="N276" i="4" s="1"/>
  <c r="M275" i="4"/>
  <c r="M276" i="4" s="1"/>
  <c r="L275" i="4"/>
  <c r="L276" i="4" s="1"/>
  <c r="K275" i="4"/>
  <c r="K276" i="4" s="1"/>
  <c r="J275" i="4"/>
  <c r="J276" i="4" s="1"/>
  <c r="I275" i="4"/>
  <c r="I276" i="4" s="1"/>
  <c r="H275" i="4"/>
  <c r="H276" i="4" s="1"/>
  <c r="G275" i="4"/>
  <c r="G276" i="4" s="1"/>
  <c r="F275" i="4"/>
  <c r="F276" i="4" s="1"/>
  <c r="E275" i="4"/>
  <c r="E276" i="4" s="1"/>
  <c r="D275" i="4"/>
  <c r="D276" i="4" s="1"/>
  <c r="O274" i="4"/>
  <c r="N274" i="4"/>
  <c r="M274" i="4"/>
  <c r="L274" i="4"/>
  <c r="K274" i="4"/>
  <c r="J274" i="4"/>
  <c r="I274" i="4"/>
  <c r="H274" i="4"/>
  <c r="G274" i="4"/>
  <c r="F274" i="4"/>
  <c r="E274" i="4"/>
  <c r="D274" i="4"/>
  <c r="P273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P271" i="4"/>
  <c r="O269" i="4"/>
  <c r="O270" i="4" s="1"/>
  <c r="N269" i="4"/>
  <c r="N270" i="4" s="1"/>
  <c r="M269" i="4"/>
  <c r="M270" i="4" s="1"/>
  <c r="L269" i="4"/>
  <c r="L270" i="4" s="1"/>
  <c r="K269" i="4"/>
  <c r="K270" i="4" s="1"/>
  <c r="J269" i="4"/>
  <c r="J270" i="4" s="1"/>
  <c r="I269" i="4"/>
  <c r="I270" i="4" s="1"/>
  <c r="H269" i="4"/>
  <c r="H270" i="4" s="1"/>
  <c r="G269" i="4"/>
  <c r="G270" i="4" s="1"/>
  <c r="F269" i="4"/>
  <c r="F270" i="4" s="1"/>
  <c r="E269" i="4"/>
  <c r="E270" i="4" s="1"/>
  <c r="D269" i="4"/>
  <c r="D270" i="4" s="1"/>
  <c r="O268" i="4"/>
  <c r="N268" i="4"/>
  <c r="M268" i="4"/>
  <c r="L268" i="4"/>
  <c r="K268" i="4"/>
  <c r="J268" i="4"/>
  <c r="I268" i="4"/>
  <c r="H268" i="4"/>
  <c r="G268" i="4"/>
  <c r="F268" i="4"/>
  <c r="E268" i="4"/>
  <c r="D268" i="4"/>
  <c r="P267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P265" i="4"/>
  <c r="O263" i="4"/>
  <c r="O264" i="4" s="1"/>
  <c r="N263" i="4"/>
  <c r="N264" i="4" s="1"/>
  <c r="M263" i="4"/>
  <c r="M264" i="4" s="1"/>
  <c r="L263" i="4"/>
  <c r="L264" i="4" s="1"/>
  <c r="K263" i="4"/>
  <c r="K264" i="4" s="1"/>
  <c r="J263" i="4"/>
  <c r="J264" i="4" s="1"/>
  <c r="I263" i="4"/>
  <c r="I264" i="4" s="1"/>
  <c r="H263" i="4"/>
  <c r="H264" i="4" s="1"/>
  <c r="G263" i="4"/>
  <c r="G264" i="4" s="1"/>
  <c r="F263" i="4"/>
  <c r="F264" i="4" s="1"/>
  <c r="E263" i="4"/>
  <c r="E264" i="4" s="1"/>
  <c r="D263" i="4"/>
  <c r="D264" i="4" s="1"/>
  <c r="O262" i="4"/>
  <c r="N262" i="4"/>
  <c r="M262" i="4"/>
  <c r="L262" i="4"/>
  <c r="K262" i="4"/>
  <c r="J262" i="4"/>
  <c r="I262" i="4"/>
  <c r="H262" i="4"/>
  <c r="G262" i="4"/>
  <c r="F262" i="4"/>
  <c r="E262" i="4"/>
  <c r="D262" i="4"/>
  <c r="P261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P259" i="4"/>
  <c r="O257" i="4"/>
  <c r="O258" i="4" s="1"/>
  <c r="N257" i="4"/>
  <c r="N258" i="4" s="1"/>
  <c r="M257" i="4"/>
  <c r="M258" i="4" s="1"/>
  <c r="L257" i="4"/>
  <c r="L258" i="4" s="1"/>
  <c r="K257" i="4"/>
  <c r="J257" i="4"/>
  <c r="J258" i="4" s="1"/>
  <c r="I257" i="4"/>
  <c r="I258" i="4" s="1"/>
  <c r="H257" i="4"/>
  <c r="H258" i="4" s="1"/>
  <c r="G257" i="4"/>
  <c r="G258" i="4" s="1"/>
  <c r="F257" i="4"/>
  <c r="F258" i="4" s="1"/>
  <c r="E257" i="4"/>
  <c r="E258" i="4" s="1"/>
  <c r="D257" i="4"/>
  <c r="D258" i="4" s="1"/>
  <c r="O256" i="4"/>
  <c r="N256" i="4"/>
  <c r="M256" i="4"/>
  <c r="L256" i="4"/>
  <c r="K256" i="4"/>
  <c r="J256" i="4"/>
  <c r="I256" i="4"/>
  <c r="H256" i="4"/>
  <c r="G256" i="4"/>
  <c r="F256" i="4"/>
  <c r="E256" i="4"/>
  <c r="D256" i="4"/>
  <c r="P255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P253" i="4"/>
  <c r="O251" i="4"/>
  <c r="O252" i="4" s="1"/>
  <c r="N251" i="4"/>
  <c r="N252" i="4" s="1"/>
  <c r="M251" i="4"/>
  <c r="M252" i="4" s="1"/>
  <c r="L251" i="4"/>
  <c r="L252" i="4" s="1"/>
  <c r="K251" i="4"/>
  <c r="K252" i="4" s="1"/>
  <c r="J251" i="4"/>
  <c r="J252" i="4" s="1"/>
  <c r="I251" i="4"/>
  <c r="I252" i="4" s="1"/>
  <c r="H251" i="4"/>
  <c r="H252" i="4" s="1"/>
  <c r="G251" i="4"/>
  <c r="G252" i="4" s="1"/>
  <c r="F251" i="4"/>
  <c r="F252" i="4" s="1"/>
  <c r="E251" i="4"/>
  <c r="E252" i="4" s="1"/>
  <c r="D251" i="4"/>
  <c r="D252" i="4" s="1"/>
  <c r="O250" i="4"/>
  <c r="N250" i="4"/>
  <c r="M250" i="4"/>
  <c r="L250" i="4"/>
  <c r="K250" i="4"/>
  <c r="J250" i="4"/>
  <c r="I250" i="4"/>
  <c r="H250" i="4"/>
  <c r="G250" i="4"/>
  <c r="F250" i="4"/>
  <c r="E250" i="4"/>
  <c r="D250" i="4"/>
  <c r="P249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P247" i="4"/>
  <c r="O245" i="4"/>
  <c r="O246" i="4" s="1"/>
  <c r="N245" i="4"/>
  <c r="N246" i="4" s="1"/>
  <c r="M245" i="4"/>
  <c r="M246" i="4" s="1"/>
  <c r="L245" i="4"/>
  <c r="K245" i="4"/>
  <c r="K246" i="4" s="1"/>
  <c r="J245" i="4"/>
  <c r="J246" i="4" s="1"/>
  <c r="I245" i="4"/>
  <c r="I246" i="4" s="1"/>
  <c r="H245" i="4"/>
  <c r="G245" i="4"/>
  <c r="G246" i="4" s="1"/>
  <c r="F245" i="4"/>
  <c r="E245" i="4"/>
  <c r="E246" i="4" s="1"/>
  <c r="D245" i="4"/>
  <c r="D246" i="4" s="1"/>
  <c r="O244" i="4"/>
  <c r="N244" i="4"/>
  <c r="M244" i="4"/>
  <c r="L244" i="4"/>
  <c r="K244" i="4"/>
  <c r="J244" i="4"/>
  <c r="I244" i="4"/>
  <c r="H244" i="4"/>
  <c r="G244" i="4"/>
  <c r="F244" i="4"/>
  <c r="E244" i="4"/>
  <c r="D244" i="4"/>
  <c r="P243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P241" i="4"/>
  <c r="O239" i="4"/>
  <c r="N239" i="4"/>
  <c r="M239" i="4"/>
  <c r="L239" i="4"/>
  <c r="K239" i="4"/>
  <c r="K240" i="4" s="1"/>
  <c r="J239" i="4"/>
  <c r="J240" i="4" s="1"/>
  <c r="I239" i="4"/>
  <c r="I240" i="4" s="1"/>
  <c r="H239" i="4"/>
  <c r="H240" i="4" s="1"/>
  <c r="G239" i="4"/>
  <c r="F239" i="4"/>
  <c r="F240" i="4" s="1"/>
  <c r="E239" i="4"/>
  <c r="D239" i="4"/>
  <c r="L238" i="4"/>
  <c r="K238" i="4"/>
  <c r="J238" i="4"/>
  <c r="I238" i="4"/>
  <c r="H238" i="4"/>
  <c r="G238" i="4"/>
  <c r="F238" i="4"/>
  <c r="E238" i="4"/>
  <c r="D238" i="4"/>
  <c r="P237" i="4"/>
  <c r="O238" i="4" s="1"/>
  <c r="K236" i="4"/>
  <c r="J236" i="4"/>
  <c r="I236" i="4"/>
  <c r="H236" i="4"/>
  <c r="G236" i="4"/>
  <c r="F236" i="4"/>
  <c r="P235" i="4"/>
  <c r="O231" i="4"/>
  <c r="N231" i="4"/>
  <c r="M231" i="4"/>
  <c r="L231" i="4"/>
  <c r="L232" i="4" s="1"/>
  <c r="K231" i="4"/>
  <c r="K232" i="4" s="1"/>
  <c r="J231" i="4"/>
  <c r="J232" i="4" s="1"/>
  <c r="I231" i="4"/>
  <c r="I232" i="4" s="1"/>
  <c r="H231" i="4"/>
  <c r="H232" i="4" s="1"/>
  <c r="G231" i="4"/>
  <c r="G232" i="4" s="1"/>
  <c r="F231" i="4"/>
  <c r="F232" i="4" s="1"/>
  <c r="E231" i="4"/>
  <c r="E232" i="4" s="1"/>
  <c r="D231" i="4"/>
  <c r="D232" i="4" s="1"/>
  <c r="O229" i="4"/>
  <c r="N229" i="4"/>
  <c r="M229" i="4"/>
  <c r="L229" i="4"/>
  <c r="K229" i="4"/>
  <c r="J229" i="4"/>
  <c r="I229" i="4"/>
  <c r="H229" i="4"/>
  <c r="H230" i="4" s="1"/>
  <c r="G229" i="4"/>
  <c r="G230" i="4" s="1"/>
  <c r="F229" i="4"/>
  <c r="F230" i="4" s="1"/>
  <c r="E229" i="4"/>
  <c r="D229" i="4"/>
  <c r="O227" i="4"/>
  <c r="N227" i="4"/>
  <c r="M227" i="4"/>
  <c r="L227" i="4"/>
  <c r="K227" i="4"/>
  <c r="J227" i="4"/>
  <c r="I227" i="4"/>
  <c r="I228" i="4" s="1"/>
  <c r="H227" i="4"/>
  <c r="G227" i="4"/>
  <c r="F227" i="4"/>
  <c r="E227" i="4"/>
  <c r="D227" i="4"/>
  <c r="O226" i="4"/>
  <c r="I226" i="4"/>
  <c r="H226" i="4"/>
  <c r="G226" i="4"/>
  <c r="F226" i="4"/>
  <c r="E226" i="4"/>
  <c r="D226" i="4"/>
  <c r="P225" i="4"/>
  <c r="K226" i="4" s="1"/>
  <c r="I224" i="4"/>
  <c r="P223" i="4"/>
  <c r="O224" i="4" s="1"/>
  <c r="O221" i="4"/>
  <c r="N221" i="4"/>
  <c r="M221" i="4"/>
  <c r="L221" i="4"/>
  <c r="K221" i="4"/>
  <c r="J221" i="4"/>
  <c r="I221" i="4"/>
  <c r="H221" i="4"/>
  <c r="G221" i="4"/>
  <c r="G222" i="4" s="1"/>
  <c r="F221" i="4"/>
  <c r="F222" i="4" s="1"/>
  <c r="E221" i="4"/>
  <c r="E222" i="4" s="1"/>
  <c r="D221" i="4"/>
  <c r="O220" i="4"/>
  <c r="G220" i="4"/>
  <c r="F220" i="4"/>
  <c r="E220" i="4"/>
  <c r="D220" i="4"/>
  <c r="P219" i="4"/>
  <c r="G218" i="4"/>
  <c r="F218" i="4"/>
  <c r="E218" i="4"/>
  <c r="D218" i="4"/>
  <c r="P217" i="4"/>
  <c r="L218" i="4" s="1"/>
  <c r="O215" i="4"/>
  <c r="N215" i="4"/>
  <c r="M215" i="4"/>
  <c r="L215" i="4"/>
  <c r="K215" i="4"/>
  <c r="J215" i="4"/>
  <c r="I215" i="4"/>
  <c r="H215" i="4"/>
  <c r="G215" i="4"/>
  <c r="F215" i="4"/>
  <c r="E215" i="4"/>
  <c r="D215" i="4"/>
  <c r="O214" i="4"/>
  <c r="N214" i="4"/>
  <c r="H214" i="4"/>
  <c r="G214" i="4"/>
  <c r="F214" i="4"/>
  <c r="E214" i="4"/>
  <c r="D214" i="4"/>
  <c r="P213" i="4"/>
  <c r="M214" i="4" s="1"/>
  <c r="P211" i="4"/>
  <c r="O209" i="4"/>
  <c r="O210" i="4" s="1"/>
  <c r="N209" i="4"/>
  <c r="M209" i="4"/>
  <c r="L209" i="4"/>
  <c r="K209" i="4"/>
  <c r="J209" i="4"/>
  <c r="I209" i="4"/>
  <c r="H209" i="4"/>
  <c r="G209" i="4"/>
  <c r="G210" i="4" s="1"/>
  <c r="F209" i="4"/>
  <c r="F210" i="4" s="1"/>
  <c r="E209" i="4"/>
  <c r="E210" i="4" s="1"/>
  <c r="D209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P207" i="4"/>
  <c r="O206" i="4"/>
  <c r="G206" i="4"/>
  <c r="F206" i="4"/>
  <c r="E206" i="4"/>
  <c r="D206" i="4"/>
  <c r="P205" i="4"/>
  <c r="M206" i="4" s="1"/>
  <c r="O203" i="4"/>
  <c r="O204" i="4" s="1"/>
  <c r="N203" i="4"/>
  <c r="N204" i="4" s="1"/>
  <c r="M203" i="4"/>
  <c r="L203" i="4"/>
  <c r="K203" i="4"/>
  <c r="J203" i="4"/>
  <c r="I203" i="4"/>
  <c r="I204" i="4" s="1"/>
  <c r="H203" i="4"/>
  <c r="H204" i="4" s="1"/>
  <c r="G203" i="4"/>
  <c r="G204" i="4" s="1"/>
  <c r="F203" i="4"/>
  <c r="F204" i="4" s="1"/>
  <c r="E203" i="4"/>
  <c r="E204" i="4" s="1"/>
  <c r="D203" i="4"/>
  <c r="D204" i="4" s="1"/>
  <c r="O202" i="4"/>
  <c r="N202" i="4"/>
  <c r="I202" i="4"/>
  <c r="H202" i="4"/>
  <c r="G202" i="4"/>
  <c r="F202" i="4"/>
  <c r="E202" i="4"/>
  <c r="D202" i="4"/>
  <c r="P201" i="4"/>
  <c r="J202" i="4" s="1"/>
  <c r="O200" i="4"/>
  <c r="N200" i="4"/>
  <c r="M200" i="4"/>
  <c r="I200" i="4"/>
  <c r="H200" i="4"/>
  <c r="G200" i="4"/>
  <c r="F200" i="4"/>
  <c r="E200" i="4"/>
  <c r="D200" i="4"/>
  <c r="P199" i="4"/>
  <c r="K200" i="4" s="1"/>
  <c r="O197" i="4"/>
  <c r="O198" i="4" s="1"/>
  <c r="N197" i="4"/>
  <c r="N198" i="4" s="1"/>
  <c r="M197" i="4"/>
  <c r="M198" i="4" s="1"/>
  <c r="L197" i="4"/>
  <c r="L198" i="4" s="1"/>
  <c r="K197" i="4"/>
  <c r="K198" i="4" s="1"/>
  <c r="J197" i="4"/>
  <c r="J198" i="4" s="1"/>
  <c r="I197" i="4"/>
  <c r="I198" i="4" s="1"/>
  <c r="H197" i="4"/>
  <c r="H198" i="4" s="1"/>
  <c r="G197" i="4"/>
  <c r="G198" i="4" s="1"/>
  <c r="F197" i="4"/>
  <c r="F198" i="4" s="1"/>
  <c r="E197" i="4"/>
  <c r="E198" i="4" s="1"/>
  <c r="D197" i="4"/>
  <c r="D198" i="4" s="1"/>
  <c r="O196" i="4"/>
  <c r="N196" i="4"/>
  <c r="M196" i="4"/>
  <c r="L196" i="4"/>
  <c r="K196" i="4"/>
  <c r="J196" i="4"/>
  <c r="I196" i="4"/>
  <c r="H196" i="4"/>
  <c r="G196" i="4"/>
  <c r="F196" i="4"/>
  <c r="E196" i="4"/>
  <c r="D196" i="4"/>
  <c r="P195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P193" i="4"/>
  <c r="O191" i="4"/>
  <c r="N191" i="4"/>
  <c r="M191" i="4"/>
  <c r="L191" i="4"/>
  <c r="K191" i="4"/>
  <c r="J191" i="4"/>
  <c r="J192" i="4" s="1"/>
  <c r="I191" i="4"/>
  <c r="H191" i="4"/>
  <c r="G191" i="4"/>
  <c r="F191" i="4"/>
  <c r="E191" i="4"/>
  <c r="D191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P189" i="4"/>
  <c r="J188" i="4"/>
  <c r="P187" i="4"/>
  <c r="N188" i="4" s="1"/>
  <c r="O185" i="4"/>
  <c r="O186" i="4" s="1"/>
  <c r="N185" i="4"/>
  <c r="N186" i="4" s="1"/>
  <c r="M185" i="4"/>
  <c r="M186" i="4" s="1"/>
  <c r="L185" i="4"/>
  <c r="L186" i="4" s="1"/>
  <c r="K185" i="4"/>
  <c r="K186" i="4" s="1"/>
  <c r="J185" i="4"/>
  <c r="J186" i="4" s="1"/>
  <c r="I185" i="4"/>
  <c r="I186" i="4" s="1"/>
  <c r="H185" i="4"/>
  <c r="H186" i="4" s="1"/>
  <c r="G185" i="4"/>
  <c r="G186" i="4" s="1"/>
  <c r="F185" i="4"/>
  <c r="F186" i="4" s="1"/>
  <c r="E185" i="4"/>
  <c r="E186" i="4" s="1"/>
  <c r="D185" i="4"/>
  <c r="D186" i="4" s="1"/>
  <c r="O184" i="4"/>
  <c r="N184" i="4"/>
  <c r="M184" i="4"/>
  <c r="L184" i="4"/>
  <c r="K184" i="4"/>
  <c r="J184" i="4"/>
  <c r="I184" i="4"/>
  <c r="H184" i="4"/>
  <c r="G184" i="4"/>
  <c r="F184" i="4"/>
  <c r="E184" i="4"/>
  <c r="D184" i="4"/>
  <c r="P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P181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O178" i="4"/>
  <c r="I178" i="4"/>
  <c r="H178" i="4"/>
  <c r="G178" i="4"/>
  <c r="F178" i="4"/>
  <c r="E178" i="4"/>
  <c r="D178" i="4"/>
  <c r="P177" i="4"/>
  <c r="K178" i="4" s="1"/>
  <c r="O176" i="4"/>
  <c r="O173" i="4"/>
  <c r="O174" i="4" s="1"/>
  <c r="N173" i="4"/>
  <c r="N174" i="4" s="1"/>
  <c r="M173" i="4"/>
  <c r="M174" i="4" s="1"/>
  <c r="L173" i="4"/>
  <c r="L174" i="4" s="1"/>
  <c r="K173" i="4"/>
  <c r="K174" i="4" s="1"/>
  <c r="J173" i="4"/>
  <c r="J174" i="4" s="1"/>
  <c r="I173" i="4"/>
  <c r="I174" i="4" s="1"/>
  <c r="H173" i="4"/>
  <c r="H174" i="4" s="1"/>
  <c r="G173" i="4"/>
  <c r="G174" i="4" s="1"/>
  <c r="F173" i="4"/>
  <c r="F174" i="4" s="1"/>
  <c r="E173" i="4"/>
  <c r="E174" i="4" s="1"/>
  <c r="D173" i="4"/>
  <c r="D174" i="4" s="1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7" i="4"/>
  <c r="O168" i="4" s="1"/>
  <c r="N167" i="4"/>
  <c r="M167" i="4"/>
  <c r="L167" i="4"/>
  <c r="K167" i="4"/>
  <c r="J167" i="4"/>
  <c r="I167" i="4"/>
  <c r="H167" i="4"/>
  <c r="G167" i="4"/>
  <c r="G168" i="4" s="1"/>
  <c r="F167" i="4"/>
  <c r="F168" i="4" s="1"/>
  <c r="E167" i="4"/>
  <c r="E168" i="4" s="1"/>
  <c r="D167" i="4"/>
  <c r="D168" i="4" s="1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P163" i="4"/>
  <c r="O161" i="4"/>
  <c r="O162" i="4" s="1"/>
  <c r="N161" i="4"/>
  <c r="M161" i="4"/>
  <c r="L161" i="4"/>
  <c r="K161" i="4"/>
  <c r="J161" i="4"/>
  <c r="I161" i="4"/>
  <c r="H161" i="4"/>
  <c r="H162" i="4" s="1"/>
  <c r="G161" i="4"/>
  <c r="G162" i="4" s="1"/>
  <c r="F161" i="4"/>
  <c r="F162" i="4" s="1"/>
  <c r="E161" i="4"/>
  <c r="E162" i="4" s="1"/>
  <c r="D161" i="4"/>
  <c r="D162" i="4" s="1"/>
  <c r="O160" i="4"/>
  <c r="N160" i="4"/>
  <c r="H160" i="4"/>
  <c r="G160" i="4"/>
  <c r="F160" i="4"/>
  <c r="E160" i="4"/>
  <c r="D160" i="4"/>
  <c r="P159" i="4"/>
  <c r="L160" i="4" s="1"/>
  <c r="P157" i="4"/>
  <c r="O155" i="4"/>
  <c r="N155" i="4"/>
  <c r="M155" i="4"/>
  <c r="L155" i="4"/>
  <c r="K155" i="4"/>
  <c r="J155" i="4"/>
  <c r="I155" i="4"/>
  <c r="H155" i="4"/>
  <c r="G155" i="4"/>
  <c r="F155" i="4"/>
  <c r="F156" i="4" s="1"/>
  <c r="E155" i="4"/>
  <c r="E156" i="4" s="1"/>
  <c r="D155" i="4"/>
  <c r="D156" i="4" s="1"/>
  <c r="O154" i="4"/>
  <c r="G154" i="4"/>
  <c r="F154" i="4"/>
  <c r="E154" i="4"/>
  <c r="D154" i="4"/>
  <c r="P153" i="4"/>
  <c r="M154" i="4" s="1"/>
  <c r="F152" i="4"/>
  <c r="E152" i="4"/>
  <c r="D152" i="4"/>
  <c r="P151" i="4"/>
  <c r="O152" i="4" s="1"/>
  <c r="O149" i="4"/>
  <c r="O150" i="4" s="1"/>
  <c r="N149" i="4"/>
  <c r="N150" i="4" s="1"/>
  <c r="M149" i="4"/>
  <c r="M150" i="4" s="1"/>
  <c r="L149" i="4"/>
  <c r="L150" i="4" s="1"/>
  <c r="K149" i="4"/>
  <c r="K150" i="4" s="1"/>
  <c r="J149" i="4"/>
  <c r="J150" i="4" s="1"/>
  <c r="I149" i="4"/>
  <c r="I150" i="4" s="1"/>
  <c r="H149" i="4"/>
  <c r="H150" i="4" s="1"/>
  <c r="G149" i="4"/>
  <c r="G150" i="4" s="1"/>
  <c r="F149" i="4"/>
  <c r="F150" i="4" s="1"/>
  <c r="E149" i="4"/>
  <c r="E150" i="4" s="1"/>
  <c r="D149" i="4"/>
  <c r="D150" i="4" s="1"/>
  <c r="O148" i="4"/>
  <c r="N148" i="4"/>
  <c r="M148" i="4"/>
  <c r="L148" i="4"/>
  <c r="K148" i="4"/>
  <c r="J148" i="4"/>
  <c r="I148" i="4"/>
  <c r="H148" i="4"/>
  <c r="G148" i="4"/>
  <c r="F148" i="4"/>
  <c r="E148" i="4"/>
  <c r="D148" i="4"/>
  <c r="P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P145" i="4"/>
  <c r="O143" i="4"/>
  <c r="N143" i="4"/>
  <c r="M143" i="4"/>
  <c r="L143" i="4"/>
  <c r="K143" i="4"/>
  <c r="J143" i="4"/>
  <c r="I143" i="4"/>
  <c r="H143" i="4"/>
  <c r="G143" i="4"/>
  <c r="F143" i="4"/>
  <c r="E143" i="4"/>
  <c r="E144" i="4" s="1"/>
  <c r="D143" i="4"/>
  <c r="O142" i="4"/>
  <c r="G142" i="4"/>
  <c r="F142" i="4"/>
  <c r="E142" i="4"/>
  <c r="D142" i="4"/>
  <c r="P141" i="4"/>
  <c r="K142" i="4" s="1"/>
  <c r="E140" i="4"/>
  <c r="P139" i="4"/>
  <c r="N140" i="4" s="1"/>
  <c r="O137" i="4"/>
  <c r="O138" i="4" s="1"/>
  <c r="N137" i="4"/>
  <c r="N138" i="4" s="1"/>
  <c r="M137" i="4"/>
  <c r="M138" i="4" s="1"/>
  <c r="L137" i="4"/>
  <c r="L138" i="4" s="1"/>
  <c r="K137" i="4"/>
  <c r="K138" i="4" s="1"/>
  <c r="J137" i="4"/>
  <c r="J138" i="4" s="1"/>
  <c r="I137" i="4"/>
  <c r="I138" i="4" s="1"/>
  <c r="H137" i="4"/>
  <c r="H138" i="4" s="1"/>
  <c r="G137" i="4"/>
  <c r="G138" i="4" s="1"/>
  <c r="F137" i="4"/>
  <c r="F138" i="4" s="1"/>
  <c r="E137" i="4"/>
  <c r="E138" i="4" s="1"/>
  <c r="D137" i="4"/>
  <c r="D138" i="4" s="1"/>
  <c r="O136" i="4"/>
  <c r="N136" i="4"/>
  <c r="M136" i="4"/>
  <c r="L136" i="4"/>
  <c r="K136" i="4"/>
  <c r="J136" i="4"/>
  <c r="I136" i="4"/>
  <c r="H136" i="4"/>
  <c r="G136" i="4"/>
  <c r="F136" i="4"/>
  <c r="E136" i="4"/>
  <c r="D136" i="4"/>
  <c r="P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P133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O130" i="4"/>
  <c r="G130" i="4"/>
  <c r="F130" i="4"/>
  <c r="E130" i="4"/>
  <c r="D130" i="4"/>
  <c r="P129" i="4"/>
  <c r="K130" i="4" s="1"/>
  <c r="P127" i="4"/>
  <c r="L128" i="4" s="1"/>
  <c r="O124" i="4"/>
  <c r="N124" i="4"/>
  <c r="M124" i="4"/>
  <c r="L124" i="4"/>
  <c r="K124" i="4"/>
  <c r="J124" i="4"/>
  <c r="I124" i="4"/>
  <c r="H124" i="4"/>
  <c r="G124" i="4"/>
  <c r="F124" i="4"/>
  <c r="E124" i="4"/>
  <c r="D124" i="4"/>
  <c r="O119" i="4"/>
  <c r="O120" i="4" s="1"/>
  <c r="N119" i="4"/>
  <c r="M119" i="4"/>
  <c r="L119" i="4"/>
  <c r="K119" i="4"/>
  <c r="J119" i="4"/>
  <c r="I119" i="4"/>
  <c r="H119" i="4"/>
  <c r="G119" i="4"/>
  <c r="G120" i="4" s="1"/>
  <c r="F119" i="4"/>
  <c r="F120" i="4" s="1"/>
  <c r="E119" i="4"/>
  <c r="E120" i="4" s="1"/>
  <c r="D119" i="4"/>
  <c r="D120" i="4" s="1"/>
  <c r="O118" i="4"/>
  <c r="G118" i="4"/>
  <c r="F118" i="4"/>
  <c r="E118" i="4"/>
  <c r="D118" i="4"/>
  <c r="P117" i="4"/>
  <c r="L118" i="4" s="1"/>
  <c r="O116" i="4"/>
  <c r="G116" i="4"/>
  <c r="F116" i="4"/>
  <c r="E116" i="4"/>
  <c r="D116" i="4"/>
  <c r="P115" i="4"/>
  <c r="N116" i="4" s="1"/>
  <c r="O113" i="4"/>
  <c r="O114" i="4" s="1"/>
  <c r="N113" i="4"/>
  <c r="M113" i="4"/>
  <c r="L113" i="4"/>
  <c r="K113" i="4"/>
  <c r="J113" i="4"/>
  <c r="I113" i="4"/>
  <c r="H113" i="4"/>
  <c r="G113" i="4"/>
  <c r="F113" i="4"/>
  <c r="E113" i="4"/>
  <c r="D113" i="4"/>
  <c r="D114" i="4" s="1"/>
  <c r="O112" i="4"/>
  <c r="H112" i="4"/>
  <c r="G112" i="4"/>
  <c r="F112" i="4"/>
  <c r="E112" i="4"/>
  <c r="D112" i="4"/>
  <c r="P111" i="4"/>
  <c r="K112" i="4" s="1"/>
  <c r="O110" i="4"/>
  <c r="D110" i="4"/>
  <c r="P109" i="4"/>
  <c r="K110" i="4" s="1"/>
  <c r="O107" i="4"/>
  <c r="N107" i="4"/>
  <c r="M107" i="4"/>
  <c r="L107" i="4"/>
  <c r="K107" i="4"/>
  <c r="J107" i="4"/>
  <c r="I107" i="4"/>
  <c r="H107" i="4"/>
  <c r="G107" i="4"/>
  <c r="G108" i="4" s="1"/>
  <c r="F107" i="4"/>
  <c r="F108" i="4" s="1"/>
  <c r="E107" i="4"/>
  <c r="E108" i="4" s="1"/>
  <c r="D107" i="4"/>
  <c r="D108" i="4" s="1"/>
  <c r="O106" i="4"/>
  <c r="N106" i="4"/>
  <c r="K106" i="4"/>
  <c r="I106" i="4"/>
  <c r="H106" i="4"/>
  <c r="G106" i="4"/>
  <c r="F106" i="4"/>
  <c r="E106" i="4"/>
  <c r="D106" i="4"/>
  <c r="P105" i="4"/>
  <c r="M106" i="4" s="1"/>
  <c r="G104" i="4"/>
  <c r="F104" i="4"/>
  <c r="E104" i="4"/>
  <c r="D104" i="4"/>
  <c r="P103" i="4"/>
  <c r="N104" i="4" s="1"/>
  <c r="O101" i="4"/>
  <c r="N101" i="4"/>
  <c r="M101" i="4"/>
  <c r="L101" i="4"/>
  <c r="K101" i="4"/>
  <c r="J101" i="4"/>
  <c r="I101" i="4"/>
  <c r="H101" i="4"/>
  <c r="G101" i="4"/>
  <c r="F101" i="4"/>
  <c r="E101" i="4"/>
  <c r="D101" i="4"/>
  <c r="O100" i="4"/>
  <c r="K100" i="4"/>
  <c r="J100" i="4"/>
  <c r="I100" i="4"/>
  <c r="H100" i="4"/>
  <c r="G100" i="4"/>
  <c r="F100" i="4"/>
  <c r="E100" i="4"/>
  <c r="D100" i="4"/>
  <c r="P99" i="4"/>
  <c r="N100" i="4" s="1"/>
  <c r="P97" i="4"/>
  <c r="O98" i="4" s="1"/>
  <c r="O95" i="4"/>
  <c r="O96" i="4" s="1"/>
  <c r="N95" i="4"/>
  <c r="M95" i="4"/>
  <c r="L95" i="4"/>
  <c r="K95" i="4"/>
  <c r="J95" i="4"/>
  <c r="I95" i="4"/>
  <c r="H95" i="4"/>
  <c r="H96" i="4" s="1"/>
  <c r="G95" i="4"/>
  <c r="G96" i="4" s="1"/>
  <c r="F95" i="4"/>
  <c r="F96" i="4" s="1"/>
  <c r="E95" i="4"/>
  <c r="E96" i="4" s="1"/>
  <c r="D95" i="4"/>
  <c r="O94" i="4"/>
  <c r="N94" i="4"/>
  <c r="I94" i="4"/>
  <c r="H94" i="4"/>
  <c r="G94" i="4"/>
  <c r="F94" i="4"/>
  <c r="E94" i="4"/>
  <c r="D94" i="4"/>
  <c r="P93" i="4"/>
  <c r="L94" i="4" s="1"/>
  <c r="O92" i="4"/>
  <c r="H92" i="4"/>
  <c r="G92" i="4"/>
  <c r="F92" i="4"/>
  <c r="E92" i="4"/>
  <c r="D92" i="4"/>
  <c r="P91" i="4"/>
  <c r="M92" i="4" s="1"/>
  <c r="O89" i="4"/>
  <c r="N89" i="4"/>
  <c r="M89" i="4"/>
  <c r="L89" i="4"/>
  <c r="K89" i="4"/>
  <c r="K90" i="4" s="1"/>
  <c r="J89" i="4"/>
  <c r="I89" i="4"/>
  <c r="H89" i="4"/>
  <c r="G89" i="4"/>
  <c r="F89" i="4"/>
  <c r="E89" i="4"/>
  <c r="D89" i="4"/>
  <c r="K88" i="4"/>
  <c r="P87" i="4"/>
  <c r="L88" i="4" s="1"/>
  <c r="K86" i="4"/>
  <c r="F86" i="4"/>
  <c r="E86" i="4"/>
  <c r="P85" i="4"/>
  <c r="N86" i="4" s="1"/>
  <c r="O83" i="4"/>
  <c r="N83" i="4"/>
  <c r="M83" i="4"/>
  <c r="L83" i="4"/>
  <c r="K83" i="4"/>
  <c r="J83" i="4"/>
  <c r="I83" i="4"/>
  <c r="H83" i="4"/>
  <c r="G83" i="4"/>
  <c r="F83" i="4"/>
  <c r="F84" i="4" s="1"/>
  <c r="E83" i="4"/>
  <c r="E84" i="4" s="1"/>
  <c r="D83" i="4"/>
  <c r="O82" i="4"/>
  <c r="H82" i="4"/>
  <c r="G82" i="4"/>
  <c r="F82" i="4"/>
  <c r="E82" i="4"/>
  <c r="D82" i="4"/>
  <c r="P81" i="4"/>
  <c r="K82" i="4" s="1"/>
  <c r="F80" i="4"/>
  <c r="E80" i="4"/>
  <c r="D80" i="4"/>
  <c r="P79" i="4"/>
  <c r="L80" i="4" s="1"/>
  <c r="O77" i="4"/>
  <c r="N77" i="4"/>
  <c r="M77" i="4"/>
  <c r="M78" i="4" s="1"/>
  <c r="L77" i="4"/>
  <c r="K77" i="4"/>
  <c r="J77" i="4"/>
  <c r="I77" i="4"/>
  <c r="H77" i="4"/>
  <c r="G77" i="4"/>
  <c r="F77" i="4"/>
  <c r="E77" i="4"/>
  <c r="D77" i="4"/>
  <c r="M76" i="4"/>
  <c r="L76" i="4"/>
  <c r="P75" i="4"/>
  <c r="O76" i="4" s="1"/>
  <c r="M74" i="4"/>
  <c r="P73" i="4"/>
  <c r="O74" i="4" s="1"/>
  <c r="O71" i="4"/>
  <c r="O72" i="4" s="1"/>
  <c r="N71" i="4"/>
  <c r="N72" i="4" s="1"/>
  <c r="M71" i="4"/>
  <c r="L71" i="4"/>
  <c r="K71" i="4"/>
  <c r="J71" i="4"/>
  <c r="I71" i="4"/>
  <c r="I72" i="4" s="1"/>
  <c r="H71" i="4"/>
  <c r="H72" i="4" s="1"/>
  <c r="G71" i="4"/>
  <c r="G72" i="4" s="1"/>
  <c r="F71" i="4"/>
  <c r="F72" i="4" s="1"/>
  <c r="E71" i="4"/>
  <c r="E72" i="4" s="1"/>
  <c r="D71" i="4"/>
  <c r="O70" i="4"/>
  <c r="N70" i="4"/>
  <c r="M70" i="4"/>
  <c r="I70" i="4"/>
  <c r="H70" i="4"/>
  <c r="G70" i="4"/>
  <c r="F70" i="4"/>
  <c r="E70" i="4"/>
  <c r="D70" i="4"/>
  <c r="P69" i="4"/>
  <c r="L70" i="4" s="1"/>
  <c r="O68" i="4"/>
  <c r="N68" i="4"/>
  <c r="I68" i="4"/>
  <c r="H68" i="4"/>
  <c r="G68" i="4"/>
  <c r="F68" i="4"/>
  <c r="E68" i="4"/>
  <c r="D68" i="4"/>
  <c r="P67" i="4"/>
  <c r="J68" i="4" s="1"/>
  <c r="O59" i="4"/>
  <c r="O60" i="4" s="1"/>
  <c r="N59" i="4"/>
  <c r="N60" i="4" s="1"/>
  <c r="M59" i="4"/>
  <c r="L59" i="4"/>
  <c r="K59" i="4"/>
  <c r="J59" i="4"/>
  <c r="I59" i="4"/>
  <c r="I60" i="4" s="1"/>
  <c r="H59" i="4"/>
  <c r="H60" i="4" s="1"/>
  <c r="G59" i="4"/>
  <c r="G60" i="4" s="1"/>
  <c r="F59" i="4"/>
  <c r="F60" i="4" s="1"/>
  <c r="E59" i="4"/>
  <c r="E60" i="4" s="1"/>
  <c r="D59" i="4"/>
  <c r="O58" i="4"/>
  <c r="N58" i="4"/>
  <c r="I58" i="4"/>
  <c r="H58" i="4"/>
  <c r="G58" i="4"/>
  <c r="F58" i="4"/>
  <c r="E58" i="4"/>
  <c r="D58" i="4"/>
  <c r="P57" i="4"/>
  <c r="J58" i="4" s="1"/>
  <c r="O56" i="4"/>
  <c r="N56" i="4"/>
  <c r="I56" i="4"/>
  <c r="H56" i="4"/>
  <c r="G56" i="4"/>
  <c r="F56" i="4"/>
  <c r="E56" i="4"/>
  <c r="D56" i="4"/>
  <c r="P55" i="4"/>
  <c r="L56" i="4" s="1"/>
  <c r="O47" i="4"/>
  <c r="N47" i="4"/>
  <c r="M47" i="4"/>
  <c r="L47" i="4"/>
  <c r="K47" i="4"/>
  <c r="J47" i="4"/>
  <c r="I47" i="4"/>
  <c r="H47" i="4"/>
  <c r="G47" i="4"/>
  <c r="F47" i="4"/>
  <c r="E47" i="4"/>
  <c r="D47" i="4"/>
  <c r="P45" i="4"/>
  <c r="L46" i="4" s="1"/>
  <c r="P43" i="4"/>
  <c r="N44" i="4" s="1"/>
  <c r="O39" i="4"/>
  <c r="N39" i="4"/>
  <c r="M39" i="4"/>
  <c r="L39" i="4"/>
  <c r="K39" i="4"/>
  <c r="J39" i="4"/>
  <c r="I39" i="4"/>
  <c r="H39" i="4"/>
  <c r="G39" i="4"/>
  <c r="F39" i="4"/>
  <c r="E39" i="4"/>
  <c r="D39" i="4"/>
  <c r="P33" i="4"/>
  <c r="P31" i="4"/>
  <c r="P27" i="4"/>
  <c r="P25" i="4"/>
  <c r="P21" i="4"/>
  <c r="P19" i="4"/>
  <c r="P15" i="4"/>
  <c r="O9" i="4"/>
  <c r="O10" i="4" s="1"/>
  <c r="N9" i="4"/>
  <c r="N10" i="4" s="1"/>
  <c r="M9" i="4"/>
  <c r="M10" i="4" s="1"/>
  <c r="L9" i="4"/>
  <c r="L10" i="4" s="1"/>
  <c r="K9" i="4"/>
  <c r="K10" i="4" s="1"/>
  <c r="J9" i="4"/>
  <c r="J10" i="4" s="1"/>
  <c r="I9" i="4"/>
  <c r="I10" i="4" s="1"/>
  <c r="H9" i="4"/>
  <c r="H10" i="4" s="1"/>
  <c r="G9" i="4"/>
  <c r="G10" i="4" s="1"/>
  <c r="F9" i="4"/>
  <c r="F10" i="4" s="1"/>
  <c r="E9" i="4"/>
  <c r="E10" i="4" s="1"/>
  <c r="D9" i="4"/>
  <c r="K287" i="17" l="1"/>
  <c r="K281" i="17"/>
  <c r="L285" i="17"/>
  <c r="F99" i="17"/>
  <c r="L303" i="17"/>
  <c r="J293" i="17"/>
  <c r="H87" i="17"/>
  <c r="G257" i="17"/>
  <c r="F257" i="17"/>
  <c r="E257" i="17"/>
  <c r="L212" i="12"/>
  <c r="M140" i="9"/>
  <c r="L260" i="9"/>
  <c r="M260" i="9"/>
  <c r="I254" i="9"/>
  <c r="L254" i="9"/>
  <c r="F233" i="9"/>
  <c r="N233" i="9"/>
  <c r="M248" i="9"/>
  <c r="K248" i="9"/>
  <c r="K44" i="9"/>
  <c r="P306" i="11"/>
  <c r="J291" i="17"/>
  <c r="I291" i="17"/>
  <c r="H16" i="8"/>
  <c r="J16" i="8"/>
  <c r="K182" i="8"/>
  <c r="G190" i="8"/>
  <c r="H190" i="8"/>
  <c r="M28" i="8"/>
  <c r="K28" i="8"/>
  <c r="I28" i="8"/>
  <c r="H28" i="8"/>
  <c r="G28" i="8"/>
  <c r="I20" i="4"/>
  <c r="H20" i="4"/>
  <c r="F20" i="4"/>
  <c r="E20" i="4"/>
  <c r="D20" i="4"/>
  <c r="K20" i="4"/>
  <c r="F20" i="5"/>
  <c r="N20" i="5"/>
  <c r="I20" i="9"/>
  <c r="P20" i="9" s="1"/>
  <c r="K20" i="10"/>
  <c r="H20" i="13"/>
  <c r="I20" i="14"/>
  <c r="G11" i="9"/>
  <c r="D20" i="10"/>
  <c r="L20" i="10"/>
  <c r="J20" i="14"/>
  <c r="H20" i="5"/>
  <c r="K20" i="9"/>
  <c r="E20" i="10"/>
  <c r="M20" i="10"/>
  <c r="M20" i="11"/>
  <c r="E20" i="11"/>
  <c r="L20" i="11"/>
  <c r="D20" i="11"/>
  <c r="K20" i="11"/>
  <c r="J20" i="11"/>
  <c r="I20" i="11"/>
  <c r="P20" i="11" s="1"/>
  <c r="N20" i="11"/>
  <c r="H20" i="11"/>
  <c r="O20" i="11"/>
  <c r="G20" i="11"/>
  <c r="F20" i="11"/>
  <c r="J20" i="13"/>
  <c r="K20" i="14"/>
  <c r="I20" i="5"/>
  <c r="F20" i="10"/>
  <c r="N20" i="10"/>
  <c r="K20" i="13"/>
  <c r="D20" i="14"/>
  <c r="L20" i="14"/>
  <c r="G20" i="10"/>
  <c r="O20" i="10"/>
  <c r="D20" i="13"/>
  <c r="L20" i="13"/>
  <c r="E20" i="14"/>
  <c r="K20" i="5"/>
  <c r="F20" i="9"/>
  <c r="H20" i="10"/>
  <c r="E20" i="13"/>
  <c r="D20" i="5"/>
  <c r="J140" i="10"/>
  <c r="H140" i="14"/>
  <c r="G140" i="9"/>
  <c r="K140" i="10"/>
  <c r="G140" i="11"/>
  <c r="I140" i="14"/>
  <c r="L140" i="10"/>
  <c r="N140" i="11"/>
  <c r="J140" i="13"/>
  <c r="I140" i="9"/>
  <c r="M140" i="10"/>
  <c r="K140" i="13"/>
  <c r="K140" i="14"/>
  <c r="J140" i="9"/>
  <c r="N140" i="10"/>
  <c r="L140" i="13"/>
  <c r="K140" i="9"/>
  <c r="G140" i="10"/>
  <c r="M140" i="12"/>
  <c r="M140" i="13"/>
  <c r="L140" i="9"/>
  <c r="N140" i="12"/>
  <c r="N140" i="13"/>
  <c r="M140" i="7"/>
  <c r="M92" i="13"/>
  <c r="H152" i="13"/>
  <c r="J146" i="13"/>
  <c r="G140" i="13"/>
  <c r="H140" i="13"/>
  <c r="K122" i="13"/>
  <c r="M122" i="13"/>
  <c r="G122" i="13"/>
  <c r="O122" i="13"/>
  <c r="H122" i="13"/>
  <c r="L100" i="13"/>
  <c r="M98" i="13"/>
  <c r="N88" i="13"/>
  <c r="I148" i="11"/>
  <c r="J148" i="11"/>
  <c r="K148" i="11"/>
  <c r="L148" i="11"/>
  <c r="L146" i="11"/>
  <c r="M146" i="11"/>
  <c r="N146" i="11"/>
  <c r="I146" i="11"/>
  <c r="P146" i="11" s="1"/>
  <c r="G124" i="11"/>
  <c r="G64" i="11"/>
  <c r="H64" i="11"/>
  <c r="I64" i="11"/>
  <c r="I95" i="17"/>
  <c r="H95" i="17"/>
  <c r="G95" i="17"/>
  <c r="F95" i="17"/>
  <c r="E95" i="17"/>
  <c r="K64" i="11"/>
  <c r="D64" i="11"/>
  <c r="G62" i="11"/>
  <c r="H62" i="11"/>
  <c r="G93" i="17"/>
  <c r="F93" i="17"/>
  <c r="E93" i="17"/>
  <c r="I93" i="17"/>
  <c r="H93" i="17"/>
  <c r="K62" i="11"/>
  <c r="E62" i="11"/>
  <c r="I50" i="11"/>
  <c r="J50" i="11"/>
  <c r="P306" i="10"/>
  <c r="E82" i="7"/>
  <c r="F82" i="7"/>
  <c r="D82" i="7"/>
  <c r="D68" i="7"/>
  <c r="F68" i="7"/>
  <c r="M164" i="4"/>
  <c r="L164" i="4"/>
  <c r="K164" i="4"/>
  <c r="J164" i="4"/>
  <c r="I164" i="4"/>
  <c r="H164" i="4"/>
  <c r="P164" i="4" s="1"/>
  <c r="P130" i="5"/>
  <c r="P124" i="5"/>
  <c r="O98" i="5"/>
  <c r="M158" i="5"/>
  <c r="J92" i="5"/>
  <c r="K112" i="5"/>
  <c r="M62" i="5"/>
  <c r="L64" i="5"/>
  <c r="L110" i="5"/>
  <c r="M116" i="5"/>
  <c r="J164" i="5"/>
  <c r="M176" i="5"/>
  <c r="N178" i="5"/>
  <c r="H308" i="5"/>
  <c r="K118" i="5"/>
  <c r="N100" i="5"/>
  <c r="M52" i="5"/>
  <c r="N52" i="5"/>
  <c r="K148" i="5"/>
  <c r="O206" i="5"/>
  <c r="K212" i="5"/>
  <c r="N74" i="5"/>
  <c r="I104" i="5"/>
  <c r="K160" i="5"/>
  <c r="D206" i="5"/>
  <c r="K52" i="5"/>
  <c r="F88" i="4"/>
  <c r="J279" i="17"/>
  <c r="I279" i="17"/>
  <c r="J240" i="9"/>
  <c r="J233" i="9"/>
  <c r="F18" i="10"/>
  <c r="F11" i="10"/>
  <c r="N18" i="10"/>
  <c r="N11" i="10"/>
  <c r="J240" i="10"/>
  <c r="J233" i="10"/>
  <c r="J234" i="10" s="1"/>
  <c r="J18" i="9"/>
  <c r="J11" i="9"/>
  <c r="K18" i="9"/>
  <c r="K11" i="9"/>
  <c r="K240" i="9"/>
  <c r="K233" i="9"/>
  <c r="G18" i="10"/>
  <c r="G11" i="10"/>
  <c r="O18" i="10"/>
  <c r="O11" i="10"/>
  <c r="K240" i="10"/>
  <c r="K233" i="10"/>
  <c r="K234" i="10" s="1"/>
  <c r="D18" i="9"/>
  <c r="D11" i="9"/>
  <c r="L18" i="9"/>
  <c r="L11" i="9"/>
  <c r="D233" i="9"/>
  <c r="D234" i="9" s="1"/>
  <c r="L233" i="9"/>
  <c r="H18" i="10"/>
  <c r="H11" i="10"/>
  <c r="D240" i="10"/>
  <c r="D233" i="10"/>
  <c r="L240" i="10"/>
  <c r="L233" i="10"/>
  <c r="L234" i="10" s="1"/>
  <c r="E18" i="9"/>
  <c r="E11" i="9"/>
  <c r="M11" i="9"/>
  <c r="E233" i="9"/>
  <c r="M233" i="9"/>
  <c r="I11" i="10"/>
  <c r="E240" i="10"/>
  <c r="E233" i="10"/>
  <c r="E234" i="10" s="1"/>
  <c r="M233" i="10"/>
  <c r="M234" i="10" s="1"/>
  <c r="F18" i="9"/>
  <c r="F11" i="9"/>
  <c r="N11" i="9"/>
  <c r="J18" i="10"/>
  <c r="J11" i="10"/>
  <c r="F240" i="10"/>
  <c r="F233" i="10"/>
  <c r="F234" i="10" s="1"/>
  <c r="N240" i="10"/>
  <c r="N233" i="10"/>
  <c r="N234" i="10" s="1"/>
  <c r="O18" i="9"/>
  <c r="O11" i="9"/>
  <c r="G240" i="9"/>
  <c r="G233" i="9"/>
  <c r="G234" i="9" s="1"/>
  <c r="O233" i="9"/>
  <c r="P332" i="9"/>
  <c r="K18" i="10"/>
  <c r="K11" i="10"/>
  <c r="G240" i="10"/>
  <c r="G233" i="10"/>
  <c r="G234" i="10" s="1"/>
  <c r="O240" i="10"/>
  <c r="O233" i="10"/>
  <c r="O234" i="10" s="1"/>
  <c r="N104" i="13"/>
  <c r="G182" i="13"/>
  <c r="P306" i="4"/>
  <c r="H233" i="9"/>
  <c r="H234" i="9" s="1"/>
  <c r="D11" i="10"/>
  <c r="L18" i="10"/>
  <c r="L11" i="10"/>
  <c r="H240" i="10"/>
  <c r="H233" i="10"/>
  <c r="H234" i="10" s="1"/>
  <c r="H182" i="13"/>
  <c r="H11" i="9"/>
  <c r="M206" i="5"/>
  <c r="D140" i="7"/>
  <c r="J182" i="7"/>
  <c r="I18" i="9"/>
  <c r="I11" i="9"/>
  <c r="I240" i="9"/>
  <c r="I233" i="9"/>
  <c r="E18" i="10"/>
  <c r="E11" i="10"/>
  <c r="M18" i="10"/>
  <c r="M11" i="10"/>
  <c r="I240" i="10"/>
  <c r="I233" i="10"/>
  <c r="I234" i="10" s="1"/>
  <c r="M182" i="13"/>
  <c r="I240" i="11"/>
  <c r="I233" i="11"/>
  <c r="I234" i="11" s="1"/>
  <c r="K294" i="11"/>
  <c r="E90" i="11"/>
  <c r="J240" i="11"/>
  <c r="J233" i="11"/>
  <c r="J234" i="11" s="1"/>
  <c r="L294" i="11"/>
  <c r="F90" i="11"/>
  <c r="K240" i="11"/>
  <c r="K233" i="11"/>
  <c r="K234" i="11" s="1"/>
  <c r="E294" i="11"/>
  <c r="M294" i="11"/>
  <c r="G90" i="11"/>
  <c r="D240" i="11"/>
  <c r="D233" i="11"/>
  <c r="D234" i="11" s="1"/>
  <c r="L240" i="11"/>
  <c r="L233" i="11"/>
  <c r="L234" i="11" s="1"/>
  <c r="F294" i="11"/>
  <c r="N294" i="11"/>
  <c r="H90" i="11"/>
  <c r="E240" i="11"/>
  <c r="E233" i="11"/>
  <c r="E234" i="11" s="1"/>
  <c r="M240" i="11"/>
  <c r="M233" i="11"/>
  <c r="M234" i="11" s="1"/>
  <c r="G294" i="11"/>
  <c r="O294" i="11"/>
  <c r="I90" i="11"/>
  <c r="F240" i="11"/>
  <c r="F233" i="11"/>
  <c r="F234" i="11" s="1"/>
  <c r="N240" i="11"/>
  <c r="N233" i="11"/>
  <c r="N234" i="11" s="1"/>
  <c r="H294" i="11"/>
  <c r="D90" i="11"/>
  <c r="J90" i="11"/>
  <c r="G240" i="11"/>
  <c r="G233" i="11"/>
  <c r="G234" i="11" s="1"/>
  <c r="O240" i="11"/>
  <c r="O233" i="11"/>
  <c r="O234" i="11" s="1"/>
  <c r="I294" i="11"/>
  <c r="H240" i="11"/>
  <c r="H233" i="11"/>
  <c r="J294" i="11"/>
  <c r="K50" i="11"/>
  <c r="D50" i="11"/>
  <c r="L50" i="11"/>
  <c r="E50" i="11"/>
  <c r="M50" i="11"/>
  <c r="F50" i="11"/>
  <c r="N50" i="11"/>
  <c r="G50" i="11"/>
  <c r="O50" i="11"/>
  <c r="H50" i="11"/>
  <c r="M56" i="11"/>
  <c r="N52" i="11"/>
  <c r="N58" i="7"/>
  <c r="O68" i="7"/>
  <c r="I44" i="7"/>
  <c r="M323" i="17"/>
  <c r="K323" i="17"/>
  <c r="O101" i="17"/>
  <c r="G183" i="17"/>
  <c r="I137" i="17"/>
  <c r="O243" i="17"/>
  <c r="D171" i="17"/>
  <c r="G99" i="17"/>
  <c r="G267" i="17"/>
  <c r="G165" i="17"/>
  <c r="G143" i="17"/>
  <c r="F213" i="17"/>
  <c r="F155" i="17"/>
  <c r="O197" i="17"/>
  <c r="O185" i="17"/>
  <c r="J305" i="17"/>
  <c r="P305" i="17" s="1"/>
  <c r="E337" i="17"/>
  <c r="P124" i="4"/>
  <c r="G20" i="4"/>
  <c r="J20" i="4"/>
  <c r="D433" i="17"/>
  <c r="P12" i="8"/>
  <c r="H220" i="4"/>
  <c r="F334" i="9"/>
  <c r="N334" i="9"/>
  <c r="J305" i="9"/>
  <c r="G334" i="9"/>
  <c r="O334" i="9"/>
  <c r="K305" i="9"/>
  <c r="H334" i="9"/>
  <c r="D305" i="9"/>
  <c r="L305" i="9"/>
  <c r="I334" i="9"/>
  <c r="E305" i="9"/>
  <c r="E371" i="9" s="1"/>
  <c r="M305" i="9"/>
  <c r="J334" i="9"/>
  <c r="F305" i="9"/>
  <c r="N305" i="9"/>
  <c r="K334" i="4"/>
  <c r="I334" i="4"/>
  <c r="H334" i="4"/>
  <c r="O334" i="4"/>
  <c r="G334" i="4"/>
  <c r="N334" i="4"/>
  <c r="F334" i="4"/>
  <c r="M334" i="4"/>
  <c r="E334" i="4"/>
  <c r="L334" i="4"/>
  <c r="J334" i="4"/>
  <c r="K334" i="9"/>
  <c r="G305" i="9"/>
  <c r="O305" i="9"/>
  <c r="I334" i="8"/>
  <c r="H334" i="8"/>
  <c r="O334" i="8"/>
  <c r="G334" i="8"/>
  <c r="N334" i="8"/>
  <c r="F334" i="8"/>
  <c r="M334" i="8"/>
  <c r="E334" i="8"/>
  <c r="L334" i="8"/>
  <c r="K334" i="8"/>
  <c r="J334" i="8"/>
  <c r="L334" i="9"/>
  <c r="H305" i="9"/>
  <c r="E334" i="9"/>
  <c r="M334" i="9"/>
  <c r="I305" i="9"/>
  <c r="J298" i="4"/>
  <c r="O298" i="4"/>
  <c r="E298" i="5"/>
  <c r="M298" i="5"/>
  <c r="H298" i="8"/>
  <c r="D298" i="4"/>
  <c r="F298" i="5"/>
  <c r="N298" i="5"/>
  <c r="I298" i="8"/>
  <c r="F298" i="4"/>
  <c r="G298" i="5"/>
  <c r="O298" i="5"/>
  <c r="J298" i="8"/>
  <c r="G298" i="4"/>
  <c r="H298" i="5"/>
  <c r="K298" i="8"/>
  <c r="P298" i="8" s="1"/>
  <c r="N298" i="11"/>
  <c r="H298" i="4"/>
  <c r="I298" i="5"/>
  <c r="D298" i="8"/>
  <c r="L298" i="8"/>
  <c r="O298" i="9"/>
  <c r="I298" i="4"/>
  <c r="J298" i="5"/>
  <c r="I298" i="7"/>
  <c r="H298" i="7"/>
  <c r="O298" i="7"/>
  <c r="G298" i="7"/>
  <c r="N298" i="7"/>
  <c r="F298" i="7"/>
  <c r="M298" i="7"/>
  <c r="E298" i="7"/>
  <c r="P298" i="7" s="1"/>
  <c r="L298" i="7"/>
  <c r="D298" i="7"/>
  <c r="K298" i="7"/>
  <c r="J298" i="7"/>
  <c r="E298" i="8"/>
  <c r="M298" i="8"/>
  <c r="K298" i="4"/>
  <c r="K298" i="5"/>
  <c r="F298" i="8"/>
  <c r="N298" i="8"/>
  <c r="N298" i="4"/>
  <c r="D298" i="5"/>
  <c r="L298" i="5"/>
  <c r="G298" i="8"/>
  <c r="O298" i="8"/>
  <c r="N298" i="10"/>
  <c r="L296" i="8"/>
  <c r="L296" i="11"/>
  <c r="L296" i="9"/>
  <c r="M296" i="5"/>
  <c r="E296" i="5"/>
  <c r="O296" i="4"/>
  <c r="O296" i="10"/>
  <c r="I218" i="12"/>
  <c r="N202" i="12"/>
  <c r="M200" i="12"/>
  <c r="M82" i="12"/>
  <c r="M80" i="12"/>
  <c r="N76" i="12"/>
  <c r="L74" i="12"/>
  <c r="M56" i="12"/>
  <c r="N52" i="12"/>
  <c r="M50" i="12"/>
  <c r="N46" i="12"/>
  <c r="M226" i="11"/>
  <c r="D226" i="11"/>
  <c r="K224" i="11"/>
  <c r="J202" i="11"/>
  <c r="L200" i="11"/>
  <c r="L88" i="11"/>
  <c r="N374" i="8"/>
  <c r="L82" i="8"/>
  <c r="O80" i="8"/>
  <c r="K68" i="8"/>
  <c r="M62" i="8"/>
  <c r="M46" i="8"/>
  <c r="L44" i="8"/>
  <c r="M376" i="5"/>
  <c r="M374" i="5"/>
  <c r="N128" i="5"/>
  <c r="O140" i="5"/>
  <c r="O376" i="4"/>
  <c r="L374" i="4"/>
  <c r="D443" i="17"/>
  <c r="N206" i="5"/>
  <c r="K206" i="5"/>
  <c r="L206" i="5"/>
  <c r="J62" i="5"/>
  <c r="F296" i="5"/>
  <c r="N296" i="5"/>
  <c r="G296" i="5"/>
  <c r="O296" i="5"/>
  <c r="H296" i="5"/>
  <c r="I296" i="5"/>
  <c r="J296" i="5"/>
  <c r="K296" i="5"/>
  <c r="D296" i="5"/>
  <c r="L296" i="5"/>
  <c r="O212" i="5"/>
  <c r="D212" i="5"/>
  <c r="E212" i="5"/>
  <c r="L52" i="5"/>
  <c r="K9" i="17"/>
  <c r="F9" i="17"/>
  <c r="N9" i="17"/>
  <c r="L9" i="17"/>
  <c r="H9" i="17"/>
  <c r="D9" i="17"/>
  <c r="J9" i="17"/>
  <c r="E9" i="17"/>
  <c r="I9" i="17"/>
  <c r="O9" i="17"/>
  <c r="G9" i="17"/>
  <c r="M9" i="17"/>
  <c r="D11" i="17"/>
  <c r="G11" i="17"/>
  <c r="L11" i="17"/>
  <c r="O11" i="17"/>
  <c r="H11" i="17"/>
  <c r="E11" i="17"/>
  <c r="I11" i="17"/>
  <c r="M11" i="17"/>
  <c r="J11" i="17"/>
  <c r="F11" i="17"/>
  <c r="K11" i="17"/>
  <c r="N11" i="17"/>
  <c r="I57" i="17"/>
  <c r="K57" i="17"/>
  <c r="N57" i="17"/>
  <c r="D57" i="17"/>
  <c r="G57" i="17"/>
  <c r="H57" i="17"/>
  <c r="M57" i="17"/>
  <c r="E57" i="17"/>
  <c r="H326" i="14"/>
  <c r="O326" i="14"/>
  <c r="G326" i="14"/>
  <c r="N326" i="14"/>
  <c r="F326" i="14"/>
  <c r="M326" i="14"/>
  <c r="E326" i="14"/>
  <c r="L326" i="14"/>
  <c r="D326" i="14"/>
  <c r="K326" i="14"/>
  <c r="I326" i="14"/>
  <c r="J326" i="14"/>
  <c r="L184" i="13"/>
  <c r="P184" i="13" s="1"/>
  <c r="K182" i="13"/>
  <c r="L182" i="13"/>
  <c r="I182" i="13"/>
  <c r="N86" i="13"/>
  <c r="L50" i="13"/>
  <c r="J136" i="12"/>
  <c r="J167" i="17"/>
  <c r="G167" i="17"/>
  <c r="G134" i="12"/>
  <c r="D122" i="12"/>
  <c r="O82" i="12"/>
  <c r="L64" i="12"/>
  <c r="M64" i="12"/>
  <c r="N64" i="12"/>
  <c r="O64" i="12"/>
  <c r="K64" i="12"/>
  <c r="N374" i="11"/>
  <c r="N224" i="11"/>
  <c r="J182" i="11"/>
  <c r="N182" i="11"/>
  <c r="J200" i="9"/>
  <c r="I164" i="9"/>
  <c r="N164" i="9"/>
  <c r="J112" i="9"/>
  <c r="P112" i="9" s="1"/>
  <c r="K112" i="9"/>
  <c r="L112" i="9"/>
  <c r="N200" i="8"/>
  <c r="I190" i="8"/>
  <c r="J190" i="8"/>
  <c r="P190" i="8" s="1"/>
  <c r="G188" i="8"/>
  <c r="H188" i="8"/>
  <c r="I188" i="8"/>
  <c r="J188" i="8"/>
  <c r="K188" i="8"/>
  <c r="H148" i="8"/>
  <c r="G146" i="8"/>
  <c r="I142" i="8"/>
  <c r="O140" i="8"/>
  <c r="N58" i="8"/>
  <c r="N56" i="8"/>
  <c r="K262" i="7"/>
  <c r="L262" i="7"/>
  <c r="K260" i="7"/>
  <c r="D236" i="7"/>
  <c r="F236" i="7"/>
  <c r="G236" i="7"/>
  <c r="M196" i="7"/>
  <c r="M194" i="7"/>
  <c r="N182" i="7"/>
  <c r="I166" i="7"/>
  <c r="O154" i="7"/>
  <c r="G152" i="7"/>
  <c r="H179" i="17"/>
  <c r="G179" i="17"/>
  <c r="G148" i="7"/>
  <c r="H148" i="7"/>
  <c r="D146" i="7"/>
  <c r="D177" i="17"/>
  <c r="O177" i="17"/>
  <c r="O136" i="7"/>
  <c r="P136" i="7" s="1"/>
  <c r="F128" i="7"/>
  <c r="G112" i="7"/>
  <c r="M86" i="7"/>
  <c r="H86" i="7"/>
  <c r="O70" i="7"/>
  <c r="G68" i="7"/>
  <c r="D56" i="7"/>
  <c r="E56" i="7"/>
  <c r="F56" i="7"/>
  <c r="I188" i="4"/>
  <c r="K315" i="17"/>
  <c r="L315" i="17"/>
  <c r="I303" i="17"/>
  <c r="H303" i="17"/>
  <c r="E87" i="17"/>
  <c r="F87" i="17"/>
  <c r="D87" i="17"/>
  <c r="N226" i="7"/>
  <c r="J166" i="7"/>
  <c r="N224" i="7"/>
  <c r="N200" i="7"/>
  <c r="M202" i="7"/>
  <c r="E413" i="17"/>
  <c r="I413" i="17"/>
  <c r="M413" i="17"/>
  <c r="D413" i="17"/>
  <c r="J413" i="17"/>
  <c r="N413" i="17"/>
  <c r="H413" i="17"/>
  <c r="F413" i="17"/>
  <c r="K413" i="17"/>
  <c r="L413" i="17"/>
  <c r="O413" i="17"/>
  <c r="G413" i="17"/>
  <c r="E411" i="17"/>
  <c r="I411" i="17"/>
  <c r="M411" i="17"/>
  <c r="K411" i="17"/>
  <c r="D411" i="17"/>
  <c r="O411" i="17"/>
  <c r="J411" i="17"/>
  <c r="G411" i="17"/>
  <c r="N411" i="17"/>
  <c r="F411" i="17"/>
  <c r="L411" i="17"/>
  <c r="H411" i="17"/>
  <c r="E417" i="17"/>
  <c r="I417" i="17"/>
  <c r="M417" i="17"/>
  <c r="L417" i="17"/>
  <c r="D417" i="17"/>
  <c r="F417" i="17"/>
  <c r="H417" i="17"/>
  <c r="N417" i="17"/>
  <c r="J417" i="17"/>
  <c r="O417" i="17"/>
  <c r="K417" i="17"/>
  <c r="G417" i="17"/>
  <c r="D369" i="17"/>
  <c r="H369" i="17"/>
  <c r="L369" i="17"/>
  <c r="E369" i="17"/>
  <c r="I369" i="17"/>
  <c r="M369" i="17"/>
  <c r="G369" i="17"/>
  <c r="O369" i="17"/>
  <c r="K369" i="17"/>
  <c r="N369" i="17"/>
  <c r="J369" i="17"/>
  <c r="F369" i="17"/>
  <c r="D425" i="17"/>
  <c r="H425" i="17"/>
  <c r="L425" i="17"/>
  <c r="I425" i="17"/>
  <c r="G425" i="17"/>
  <c r="M425" i="17"/>
  <c r="N425" i="17"/>
  <c r="E425" i="17"/>
  <c r="J425" i="17"/>
  <c r="O425" i="17"/>
  <c r="F425" i="17"/>
  <c r="K425" i="17"/>
  <c r="E401" i="17"/>
  <c r="I401" i="17"/>
  <c r="M401" i="17"/>
  <c r="L401" i="17"/>
  <c r="D401" i="17"/>
  <c r="F401" i="17"/>
  <c r="H401" i="17"/>
  <c r="N401" i="17"/>
  <c r="K401" i="17"/>
  <c r="G401" i="17"/>
  <c r="J401" i="17"/>
  <c r="O401" i="17"/>
  <c r="D389" i="17"/>
  <c r="H389" i="17"/>
  <c r="L389" i="17"/>
  <c r="E389" i="17"/>
  <c r="I389" i="17"/>
  <c r="M389" i="17"/>
  <c r="G389" i="17"/>
  <c r="O389" i="17"/>
  <c r="K389" i="17"/>
  <c r="N389" i="17"/>
  <c r="J389" i="17"/>
  <c r="F389" i="17"/>
  <c r="D383" i="17"/>
  <c r="H383" i="17"/>
  <c r="L383" i="17"/>
  <c r="E383" i="17"/>
  <c r="I383" i="17"/>
  <c r="M383" i="17"/>
  <c r="K383" i="17"/>
  <c r="N383" i="17"/>
  <c r="F383" i="17"/>
  <c r="G383" i="17"/>
  <c r="O383" i="17"/>
  <c r="J383" i="17"/>
  <c r="D377" i="17"/>
  <c r="H377" i="17"/>
  <c r="L377" i="17"/>
  <c r="E377" i="17"/>
  <c r="I377" i="17"/>
  <c r="M377" i="17"/>
  <c r="G377" i="17"/>
  <c r="O377" i="17"/>
  <c r="K377" i="17"/>
  <c r="F377" i="17"/>
  <c r="N377" i="17"/>
  <c r="J377" i="17"/>
  <c r="E419" i="17"/>
  <c r="D419" i="17"/>
  <c r="M419" i="17"/>
  <c r="G419" i="17"/>
  <c r="O419" i="17"/>
  <c r="K419" i="17"/>
  <c r="I419" i="17"/>
  <c r="N419" i="17"/>
  <c r="F419" i="17"/>
  <c r="L419" i="17"/>
  <c r="J419" i="17"/>
  <c r="H419" i="17"/>
  <c r="D423" i="17"/>
  <c r="H423" i="17"/>
  <c r="L423" i="17"/>
  <c r="N423" i="17"/>
  <c r="F423" i="17"/>
  <c r="K423" i="17"/>
  <c r="J423" i="17"/>
  <c r="O423" i="17"/>
  <c r="E423" i="17"/>
  <c r="M423" i="17"/>
  <c r="G423" i="17"/>
  <c r="I423" i="17"/>
  <c r="D387" i="17"/>
  <c r="H387" i="17"/>
  <c r="L387" i="17"/>
  <c r="E387" i="17"/>
  <c r="I387" i="17"/>
  <c r="M387" i="17"/>
  <c r="K387" i="17"/>
  <c r="F387" i="17"/>
  <c r="N387" i="17"/>
  <c r="J387" i="17"/>
  <c r="O387" i="17"/>
  <c r="G387" i="17"/>
  <c r="D371" i="17"/>
  <c r="H371" i="17"/>
  <c r="L371" i="17"/>
  <c r="E371" i="17"/>
  <c r="I371" i="17"/>
  <c r="M371" i="17"/>
  <c r="K371" i="17"/>
  <c r="G371" i="17"/>
  <c r="N371" i="17"/>
  <c r="F371" i="17"/>
  <c r="J371" i="17"/>
  <c r="O371" i="17"/>
  <c r="D381" i="17"/>
  <c r="H381" i="17"/>
  <c r="L381" i="17"/>
  <c r="E381" i="17"/>
  <c r="I381" i="17"/>
  <c r="M381" i="17"/>
  <c r="G381" i="17"/>
  <c r="O381" i="17"/>
  <c r="K381" i="17"/>
  <c r="N381" i="17"/>
  <c r="J381" i="17"/>
  <c r="F381" i="17"/>
  <c r="I287" i="17"/>
  <c r="J287" i="17"/>
  <c r="D257" i="17"/>
  <c r="H257" i="17"/>
  <c r="L257" i="17"/>
  <c r="I257" i="17"/>
  <c r="M257" i="17"/>
  <c r="O257" i="17"/>
  <c r="J257" i="17"/>
  <c r="N257" i="17"/>
  <c r="K257" i="17"/>
  <c r="H251" i="17"/>
  <c r="L251" i="17"/>
  <c r="K251" i="17"/>
  <c r="I251" i="17"/>
  <c r="M251" i="17"/>
  <c r="J251" i="17"/>
  <c r="N251" i="17"/>
  <c r="F227" i="17"/>
  <c r="J227" i="17"/>
  <c r="N227" i="17"/>
  <c r="G227" i="17"/>
  <c r="K227" i="17"/>
  <c r="O227" i="17"/>
  <c r="E227" i="17"/>
  <c r="M227" i="17"/>
  <c r="D227" i="17"/>
  <c r="L227" i="17"/>
  <c r="H227" i="17"/>
  <c r="I227" i="17"/>
  <c r="K203" i="17"/>
  <c r="L203" i="17"/>
  <c r="J203" i="17"/>
  <c r="I203" i="17"/>
  <c r="K189" i="17"/>
  <c r="H189" i="17"/>
  <c r="L189" i="17"/>
  <c r="J189" i="17"/>
  <c r="N189" i="17"/>
  <c r="I189" i="17"/>
  <c r="M189" i="17"/>
  <c r="F165" i="17"/>
  <c r="N165" i="17"/>
  <c r="K165" i="17"/>
  <c r="O165" i="17"/>
  <c r="D165" i="17"/>
  <c r="H165" i="17"/>
  <c r="L165" i="17"/>
  <c r="E165" i="17"/>
  <c r="M165" i="17"/>
  <c r="J147" i="17"/>
  <c r="N147" i="17"/>
  <c r="K147" i="17"/>
  <c r="O147" i="17"/>
  <c r="H147" i="17"/>
  <c r="L147" i="17"/>
  <c r="M147" i="17"/>
  <c r="I147" i="17"/>
  <c r="H123" i="17"/>
  <c r="L123" i="17"/>
  <c r="I123" i="17"/>
  <c r="M123" i="17"/>
  <c r="J123" i="17"/>
  <c r="N123" i="17"/>
  <c r="O123" i="17"/>
  <c r="K123" i="17"/>
  <c r="D99" i="17"/>
  <c r="H99" i="17"/>
  <c r="L99" i="17"/>
  <c r="E99" i="17"/>
  <c r="I99" i="17"/>
  <c r="M99" i="17"/>
  <c r="J99" i="17"/>
  <c r="N99" i="17"/>
  <c r="O99" i="17"/>
  <c r="K99" i="17"/>
  <c r="J149" i="17"/>
  <c r="N149" i="17"/>
  <c r="K149" i="17"/>
  <c r="H149" i="17"/>
  <c r="L149" i="17"/>
  <c r="M149" i="17"/>
  <c r="I149" i="17"/>
  <c r="L131" i="17"/>
  <c r="I131" i="17"/>
  <c r="M131" i="17"/>
  <c r="J131" i="17"/>
  <c r="N131" i="17"/>
  <c r="K131" i="17"/>
  <c r="O131" i="17"/>
  <c r="K191" i="17"/>
  <c r="L191" i="17"/>
  <c r="I191" i="17"/>
  <c r="J191" i="17"/>
  <c r="M191" i="17"/>
  <c r="N191" i="17"/>
  <c r="D291" i="17"/>
  <c r="L291" i="17"/>
  <c r="M291" i="17"/>
  <c r="N291" i="17"/>
  <c r="K291" i="17"/>
  <c r="F231" i="17"/>
  <c r="J231" i="17"/>
  <c r="N231" i="17"/>
  <c r="E231" i="17"/>
  <c r="K231" i="17"/>
  <c r="D231" i="17"/>
  <c r="I231" i="17"/>
  <c r="O231" i="17"/>
  <c r="G231" i="17"/>
  <c r="M231" i="17"/>
  <c r="L231" i="17"/>
  <c r="H231" i="17"/>
  <c r="L279" i="17"/>
  <c r="O279" i="17"/>
  <c r="M279" i="17"/>
  <c r="N279" i="17"/>
  <c r="K279" i="17"/>
  <c r="K179" i="17"/>
  <c r="L179" i="17"/>
  <c r="I179" i="17"/>
  <c r="J179" i="17"/>
  <c r="N179" i="17"/>
  <c r="M179" i="17"/>
  <c r="D207" i="17"/>
  <c r="H207" i="17"/>
  <c r="L207" i="17"/>
  <c r="F207" i="17"/>
  <c r="E207" i="17"/>
  <c r="I207" i="17"/>
  <c r="J207" i="17"/>
  <c r="N207" i="17"/>
  <c r="K207" i="17"/>
  <c r="G207" i="17"/>
  <c r="O207" i="17"/>
  <c r="M207" i="17"/>
  <c r="I285" i="17"/>
  <c r="K285" i="17"/>
  <c r="J285" i="17"/>
  <c r="L281" i="17"/>
  <c r="M281" i="17"/>
  <c r="L245" i="17"/>
  <c r="I245" i="17"/>
  <c r="M245" i="17"/>
  <c r="K245" i="17"/>
  <c r="J245" i="17"/>
  <c r="F221" i="17"/>
  <c r="J221" i="17"/>
  <c r="N221" i="17"/>
  <c r="G221" i="17"/>
  <c r="K221" i="17"/>
  <c r="O221" i="17"/>
  <c r="I221" i="17"/>
  <c r="H221" i="17"/>
  <c r="D221" i="17"/>
  <c r="L221" i="17"/>
  <c r="E221" i="17"/>
  <c r="M221" i="17"/>
  <c r="K183" i="17"/>
  <c r="O183" i="17"/>
  <c r="H183" i="17"/>
  <c r="L183" i="17"/>
  <c r="M183" i="17"/>
  <c r="I183" i="17"/>
  <c r="N183" i="17"/>
  <c r="J183" i="17"/>
  <c r="E141" i="17"/>
  <c r="I141" i="17"/>
  <c r="M141" i="17"/>
  <c r="F141" i="17"/>
  <c r="J141" i="17"/>
  <c r="N141" i="17"/>
  <c r="K141" i="17"/>
  <c r="D141" i="17"/>
  <c r="L141" i="17"/>
  <c r="O141" i="17"/>
  <c r="G141" i="17"/>
  <c r="H141" i="17"/>
  <c r="D93" i="17"/>
  <c r="L93" i="17"/>
  <c r="M93" i="17"/>
  <c r="J93" i="17"/>
  <c r="N93" i="17"/>
  <c r="K93" i="17"/>
  <c r="O93" i="17"/>
  <c r="H101" i="17"/>
  <c r="L101" i="17"/>
  <c r="I101" i="17"/>
  <c r="M101" i="17"/>
  <c r="J101" i="17"/>
  <c r="N101" i="17"/>
  <c r="K101" i="17"/>
  <c r="J143" i="17"/>
  <c r="N143" i="17"/>
  <c r="H143" i="17"/>
  <c r="I143" i="17"/>
  <c r="L143" i="17"/>
  <c r="M143" i="17"/>
  <c r="K143" i="17"/>
  <c r="L273" i="17"/>
  <c r="M273" i="17"/>
  <c r="K273" i="17"/>
  <c r="J273" i="17"/>
  <c r="N273" i="17"/>
  <c r="O273" i="17"/>
  <c r="D95" i="17"/>
  <c r="L95" i="17"/>
  <c r="M95" i="17"/>
  <c r="J95" i="17"/>
  <c r="N95" i="17"/>
  <c r="K95" i="17"/>
  <c r="O95" i="17"/>
  <c r="L297" i="17"/>
  <c r="K297" i="17"/>
  <c r="J297" i="17"/>
  <c r="D237" i="17"/>
  <c r="H237" i="17"/>
  <c r="L237" i="17"/>
  <c r="G237" i="17"/>
  <c r="E237" i="17"/>
  <c r="I237" i="17"/>
  <c r="M237" i="17"/>
  <c r="F237" i="17"/>
  <c r="J237" i="17"/>
  <c r="N237" i="17"/>
  <c r="O237" i="17"/>
  <c r="K237" i="17"/>
  <c r="F219" i="17"/>
  <c r="J219" i="17"/>
  <c r="N219" i="17"/>
  <c r="G219" i="17"/>
  <c r="K219" i="17"/>
  <c r="O219" i="17"/>
  <c r="E219" i="17"/>
  <c r="M219" i="17"/>
  <c r="D219" i="17"/>
  <c r="L219" i="17"/>
  <c r="H219" i="17"/>
  <c r="I219" i="17"/>
  <c r="D255" i="17"/>
  <c r="H255" i="17"/>
  <c r="L255" i="17"/>
  <c r="O255" i="17"/>
  <c r="E255" i="17"/>
  <c r="I255" i="17"/>
  <c r="M255" i="17"/>
  <c r="K255" i="17"/>
  <c r="F255" i="17"/>
  <c r="J255" i="17"/>
  <c r="N255" i="17"/>
  <c r="G255" i="17"/>
  <c r="D243" i="17"/>
  <c r="H243" i="17"/>
  <c r="L243" i="17"/>
  <c r="E243" i="17"/>
  <c r="I243" i="17"/>
  <c r="M243" i="17"/>
  <c r="G243" i="17"/>
  <c r="F243" i="17"/>
  <c r="J243" i="17"/>
  <c r="N243" i="17"/>
  <c r="K243" i="17"/>
  <c r="H249" i="17"/>
  <c r="L249" i="17"/>
  <c r="K249" i="17"/>
  <c r="I249" i="17"/>
  <c r="M249" i="17"/>
  <c r="J249" i="17"/>
  <c r="N249" i="17"/>
  <c r="H239" i="17"/>
  <c r="L239" i="17"/>
  <c r="K239" i="17"/>
  <c r="I239" i="17"/>
  <c r="M239" i="17"/>
  <c r="J239" i="17"/>
  <c r="J215" i="17"/>
  <c r="N215" i="17"/>
  <c r="G215" i="17"/>
  <c r="K215" i="17"/>
  <c r="H215" i="17"/>
  <c r="M215" i="17"/>
  <c r="L215" i="17"/>
  <c r="K197" i="17"/>
  <c r="H197" i="17"/>
  <c r="L197" i="17"/>
  <c r="J197" i="17"/>
  <c r="N197" i="17"/>
  <c r="I197" i="17"/>
  <c r="M197" i="17"/>
  <c r="F177" i="17"/>
  <c r="J177" i="17"/>
  <c r="N177" i="17"/>
  <c r="G177" i="17"/>
  <c r="K177" i="17"/>
  <c r="H177" i="17"/>
  <c r="L177" i="17"/>
  <c r="E177" i="17"/>
  <c r="M177" i="17"/>
  <c r="I177" i="17"/>
  <c r="F159" i="17"/>
  <c r="J159" i="17"/>
  <c r="N159" i="17"/>
  <c r="G159" i="17"/>
  <c r="K159" i="17"/>
  <c r="O159" i="17"/>
  <c r="D159" i="17"/>
  <c r="H159" i="17"/>
  <c r="L159" i="17"/>
  <c r="I159" i="17"/>
  <c r="E159" i="17"/>
  <c r="M159" i="17"/>
  <c r="I135" i="17"/>
  <c r="M135" i="17"/>
  <c r="J135" i="17"/>
  <c r="N135" i="17"/>
  <c r="O135" i="17"/>
  <c r="H135" i="17"/>
  <c r="K135" i="17"/>
  <c r="L135" i="17"/>
  <c r="D111" i="17"/>
  <c r="H111" i="17"/>
  <c r="L111" i="17"/>
  <c r="E111" i="17"/>
  <c r="I111" i="17"/>
  <c r="M111" i="17"/>
  <c r="F111" i="17"/>
  <c r="J111" i="17"/>
  <c r="N111" i="17"/>
  <c r="G111" i="17"/>
  <c r="O111" i="17"/>
  <c r="K111" i="17"/>
  <c r="L87" i="17"/>
  <c r="I87" i="17"/>
  <c r="M87" i="17"/>
  <c r="J87" i="17"/>
  <c r="N87" i="17"/>
  <c r="G87" i="17"/>
  <c r="K87" i="17"/>
  <c r="O87" i="17"/>
  <c r="D77" i="17"/>
  <c r="H77" i="17"/>
  <c r="L77" i="17"/>
  <c r="E77" i="17"/>
  <c r="I77" i="17"/>
  <c r="M77" i="17"/>
  <c r="F77" i="17"/>
  <c r="J77" i="17"/>
  <c r="N77" i="17"/>
  <c r="G77" i="17"/>
  <c r="O77" i="17"/>
  <c r="K77" i="17"/>
  <c r="J155" i="17"/>
  <c r="G155" i="17"/>
  <c r="K155" i="17"/>
  <c r="H155" i="17"/>
  <c r="L155" i="17"/>
  <c r="I155" i="17"/>
  <c r="D267" i="17"/>
  <c r="L267" i="17"/>
  <c r="K267" i="17"/>
  <c r="E267" i="17"/>
  <c r="M267" i="17"/>
  <c r="F267" i="17"/>
  <c r="N267" i="17"/>
  <c r="O267" i="17"/>
  <c r="L321" i="17"/>
  <c r="M321" i="17"/>
  <c r="J321" i="17"/>
  <c r="N321" i="17"/>
  <c r="O321" i="17"/>
  <c r="K321" i="17"/>
  <c r="D113" i="17"/>
  <c r="H113" i="17"/>
  <c r="L113" i="17"/>
  <c r="E113" i="17"/>
  <c r="I113" i="17"/>
  <c r="M113" i="17"/>
  <c r="F113" i="17"/>
  <c r="J113" i="17"/>
  <c r="N113" i="17"/>
  <c r="G113" i="17"/>
  <c r="K113" i="17"/>
  <c r="O113" i="17"/>
  <c r="D83" i="17"/>
  <c r="H83" i="17"/>
  <c r="L83" i="17"/>
  <c r="E83" i="17"/>
  <c r="I83" i="17"/>
  <c r="M83" i="17"/>
  <c r="F83" i="17"/>
  <c r="J83" i="17"/>
  <c r="N83" i="17"/>
  <c r="G83" i="17"/>
  <c r="K83" i="17"/>
  <c r="O83" i="17"/>
  <c r="D303" i="17"/>
  <c r="K303" i="17"/>
  <c r="J303" i="17"/>
  <c r="D107" i="17"/>
  <c r="H107" i="17"/>
  <c r="L107" i="17"/>
  <c r="E107" i="17"/>
  <c r="I107" i="17"/>
  <c r="M107" i="17"/>
  <c r="F107" i="17"/>
  <c r="J107" i="17"/>
  <c r="N107" i="17"/>
  <c r="G107" i="17"/>
  <c r="K107" i="17"/>
  <c r="O107" i="17"/>
  <c r="D309" i="17"/>
  <c r="L309" i="17"/>
  <c r="E309" i="17"/>
  <c r="I309" i="17"/>
  <c r="G309" i="17"/>
  <c r="O309" i="17"/>
  <c r="J309" i="17"/>
  <c r="K309" i="17"/>
  <c r="L293" i="17"/>
  <c r="M293" i="17"/>
  <c r="K293" i="17"/>
  <c r="L269" i="17"/>
  <c r="O269" i="17"/>
  <c r="M269" i="17"/>
  <c r="N269" i="17"/>
  <c r="F233" i="17"/>
  <c r="J233" i="17"/>
  <c r="N233" i="17"/>
  <c r="D233" i="17"/>
  <c r="I233" i="17"/>
  <c r="H233" i="17"/>
  <c r="M233" i="17"/>
  <c r="E233" i="17"/>
  <c r="L233" i="17"/>
  <c r="K233" i="17"/>
  <c r="O233" i="17"/>
  <c r="G233" i="17"/>
  <c r="L209" i="17"/>
  <c r="M209" i="17"/>
  <c r="I209" i="17"/>
  <c r="K209" i="17"/>
  <c r="J209" i="17"/>
  <c r="N209" i="17"/>
  <c r="K195" i="17"/>
  <c r="O195" i="17"/>
  <c r="H195" i="17"/>
  <c r="L195" i="17"/>
  <c r="J195" i="17"/>
  <c r="N195" i="17"/>
  <c r="I195" i="17"/>
  <c r="M195" i="17"/>
  <c r="F171" i="17"/>
  <c r="J171" i="17"/>
  <c r="N171" i="17"/>
  <c r="G171" i="17"/>
  <c r="K171" i="17"/>
  <c r="O171" i="17"/>
  <c r="H171" i="17"/>
  <c r="L171" i="17"/>
  <c r="M171" i="17"/>
  <c r="E171" i="17"/>
  <c r="I171" i="17"/>
  <c r="D129" i="17"/>
  <c r="H129" i="17"/>
  <c r="L129" i="17"/>
  <c r="E129" i="17"/>
  <c r="I129" i="17"/>
  <c r="M129" i="17"/>
  <c r="F129" i="17"/>
  <c r="J129" i="17"/>
  <c r="N129" i="17"/>
  <c r="G129" i="17"/>
  <c r="K129" i="17"/>
  <c r="O129" i="17"/>
  <c r="D105" i="17"/>
  <c r="H105" i="17"/>
  <c r="L105" i="17"/>
  <c r="E105" i="17"/>
  <c r="I105" i="17"/>
  <c r="M105" i="17"/>
  <c r="F105" i="17"/>
  <c r="J105" i="17"/>
  <c r="N105" i="17"/>
  <c r="G105" i="17"/>
  <c r="K105" i="17"/>
  <c r="O105" i="17"/>
  <c r="D81" i="17"/>
  <c r="H81" i="17"/>
  <c r="L81" i="17"/>
  <c r="E81" i="17"/>
  <c r="I81" i="17"/>
  <c r="M81" i="17"/>
  <c r="F81" i="17"/>
  <c r="J81" i="17"/>
  <c r="N81" i="17"/>
  <c r="G81" i="17"/>
  <c r="K81" i="17"/>
  <c r="O81" i="17"/>
  <c r="J173" i="17"/>
  <c r="K173" i="17"/>
  <c r="L173" i="17"/>
  <c r="I173" i="17"/>
  <c r="M173" i="17"/>
  <c r="L125" i="17"/>
  <c r="M125" i="17"/>
  <c r="J125" i="17"/>
  <c r="K125" i="17"/>
  <c r="K185" i="17"/>
  <c r="L185" i="17"/>
  <c r="M185" i="17"/>
  <c r="I185" i="17"/>
  <c r="N185" i="17"/>
  <c r="J185" i="17"/>
  <c r="H213" i="17"/>
  <c r="L213" i="17"/>
  <c r="I213" i="17"/>
  <c r="M213" i="17"/>
  <c r="G213" i="17"/>
  <c r="K213" i="17"/>
  <c r="N213" i="17"/>
  <c r="O213" i="17"/>
  <c r="J213" i="17"/>
  <c r="K201" i="17"/>
  <c r="L201" i="17"/>
  <c r="I201" i="17"/>
  <c r="M201" i="17"/>
  <c r="J201" i="17"/>
  <c r="L323" i="17"/>
  <c r="J323" i="17"/>
  <c r="N323" i="17"/>
  <c r="M137" i="17"/>
  <c r="J137" i="17"/>
  <c r="N137" i="17"/>
  <c r="L137" i="17"/>
  <c r="K137" i="17"/>
  <c r="F167" i="17"/>
  <c r="N167" i="17"/>
  <c r="K167" i="17"/>
  <c r="O167" i="17"/>
  <c r="D167" i="17"/>
  <c r="H167" i="17"/>
  <c r="L167" i="17"/>
  <c r="M167" i="17"/>
  <c r="E167" i="17"/>
  <c r="I167" i="17"/>
  <c r="F161" i="17"/>
  <c r="J161" i="17"/>
  <c r="N161" i="17"/>
  <c r="G161" i="17"/>
  <c r="K161" i="17"/>
  <c r="H161" i="17"/>
  <c r="L161" i="17"/>
  <c r="M161" i="17"/>
  <c r="I161" i="17"/>
  <c r="F225" i="17"/>
  <c r="J225" i="17"/>
  <c r="N225" i="17"/>
  <c r="G225" i="17"/>
  <c r="K225" i="17"/>
  <c r="O225" i="17"/>
  <c r="I225" i="17"/>
  <c r="H225" i="17"/>
  <c r="D225" i="17"/>
  <c r="L225" i="17"/>
  <c r="E225" i="17"/>
  <c r="M225" i="17"/>
  <c r="D51" i="17"/>
  <c r="H51" i="17"/>
  <c r="L51" i="17"/>
  <c r="O51" i="17"/>
  <c r="E51" i="17"/>
  <c r="I51" i="17"/>
  <c r="M51" i="17"/>
  <c r="G51" i="17"/>
  <c r="F51" i="17"/>
  <c r="J51" i="17"/>
  <c r="N51" i="17"/>
  <c r="K51" i="17"/>
  <c r="L57" i="17"/>
  <c r="O57" i="17"/>
  <c r="F57" i="17"/>
  <c r="J57" i="17"/>
  <c r="O296" i="7"/>
  <c r="N296" i="7"/>
  <c r="M296" i="7"/>
  <c r="L296" i="7"/>
  <c r="H296" i="7"/>
  <c r="D296" i="7"/>
  <c r="E296" i="7"/>
  <c r="K296" i="7"/>
  <c r="G296" i="7"/>
  <c r="I296" i="7"/>
  <c r="J296" i="7"/>
  <c r="F296" i="7"/>
  <c r="O314" i="7"/>
  <c r="K314" i="7"/>
  <c r="G314" i="7"/>
  <c r="N314" i="7"/>
  <c r="J314" i="7"/>
  <c r="F314" i="7"/>
  <c r="M314" i="7"/>
  <c r="I314" i="7"/>
  <c r="E314" i="7"/>
  <c r="L314" i="7"/>
  <c r="H314" i="7"/>
  <c r="D314" i="7"/>
  <c r="O350" i="7"/>
  <c r="K350" i="7"/>
  <c r="G350" i="7"/>
  <c r="N350" i="7"/>
  <c r="J350" i="7"/>
  <c r="F350" i="7"/>
  <c r="M350" i="7"/>
  <c r="I350" i="7"/>
  <c r="E350" i="7"/>
  <c r="H350" i="7"/>
  <c r="D350" i="7"/>
  <c r="L350" i="7"/>
  <c r="O316" i="7"/>
  <c r="K316" i="7"/>
  <c r="G316" i="7"/>
  <c r="N316" i="7"/>
  <c r="J316" i="7"/>
  <c r="F316" i="7"/>
  <c r="M316" i="7"/>
  <c r="I316" i="7"/>
  <c r="E316" i="7"/>
  <c r="L316" i="7"/>
  <c r="H316" i="7"/>
  <c r="D316" i="7"/>
  <c r="O328" i="7"/>
  <c r="K328" i="7"/>
  <c r="G328" i="7"/>
  <c r="N328" i="7"/>
  <c r="J328" i="7"/>
  <c r="F328" i="7"/>
  <c r="M328" i="7"/>
  <c r="I328" i="7"/>
  <c r="E328" i="7"/>
  <c r="D328" i="7"/>
  <c r="H328" i="7"/>
  <c r="L328" i="7"/>
  <c r="O352" i="7"/>
  <c r="K352" i="7"/>
  <c r="G352" i="7"/>
  <c r="N352" i="7"/>
  <c r="J352" i="7"/>
  <c r="F352" i="7"/>
  <c r="M352" i="7"/>
  <c r="I352" i="7"/>
  <c r="E352" i="7"/>
  <c r="L352" i="7"/>
  <c r="H352" i="7"/>
  <c r="D352" i="7"/>
  <c r="O308" i="7"/>
  <c r="K308" i="7"/>
  <c r="G308" i="7"/>
  <c r="N308" i="7"/>
  <c r="J308" i="7"/>
  <c r="F308" i="7"/>
  <c r="M308" i="7"/>
  <c r="I308" i="7"/>
  <c r="E308" i="7"/>
  <c r="L308" i="7"/>
  <c r="D308" i="7"/>
  <c r="H308" i="7"/>
  <c r="O320" i="7"/>
  <c r="K320" i="7"/>
  <c r="G320" i="7"/>
  <c r="N320" i="7"/>
  <c r="J320" i="7"/>
  <c r="F320" i="7"/>
  <c r="M320" i="7"/>
  <c r="I320" i="7"/>
  <c r="E320" i="7"/>
  <c r="H320" i="7"/>
  <c r="L320" i="7"/>
  <c r="D320" i="7"/>
  <c r="O332" i="7"/>
  <c r="K332" i="7"/>
  <c r="G332" i="7"/>
  <c r="N332" i="7"/>
  <c r="J332" i="7"/>
  <c r="F332" i="7"/>
  <c r="M332" i="7"/>
  <c r="I332" i="7"/>
  <c r="E332" i="7"/>
  <c r="L332" i="7"/>
  <c r="H332" i="7"/>
  <c r="D332" i="7"/>
  <c r="O344" i="7"/>
  <c r="K344" i="7"/>
  <c r="G344" i="7"/>
  <c r="N344" i="7"/>
  <c r="J344" i="7"/>
  <c r="F344" i="7"/>
  <c r="M344" i="7"/>
  <c r="I344" i="7"/>
  <c r="E344" i="7"/>
  <c r="L344" i="7"/>
  <c r="H344" i="7"/>
  <c r="D344" i="7"/>
  <c r="O356" i="7"/>
  <c r="K356" i="7"/>
  <c r="G356" i="7"/>
  <c r="N356" i="7"/>
  <c r="J356" i="7"/>
  <c r="F356" i="7"/>
  <c r="M356" i="7"/>
  <c r="I356" i="7"/>
  <c r="E356" i="7"/>
  <c r="L356" i="7"/>
  <c r="H356" i="7"/>
  <c r="D356" i="7"/>
  <c r="O310" i="7"/>
  <c r="K310" i="7"/>
  <c r="G310" i="7"/>
  <c r="N310" i="7"/>
  <c r="J310" i="7"/>
  <c r="F310" i="7"/>
  <c r="M310" i="7"/>
  <c r="I310" i="7"/>
  <c r="E310" i="7"/>
  <c r="D310" i="7"/>
  <c r="H310" i="7"/>
  <c r="L310" i="7"/>
  <c r="O322" i="7"/>
  <c r="K322" i="7"/>
  <c r="G322" i="7"/>
  <c r="N322" i="7"/>
  <c r="J322" i="7"/>
  <c r="F322" i="7"/>
  <c r="M322" i="7"/>
  <c r="I322" i="7"/>
  <c r="E322" i="7"/>
  <c r="L322" i="7"/>
  <c r="H322" i="7"/>
  <c r="D322" i="7"/>
  <c r="O334" i="7"/>
  <c r="K334" i="7"/>
  <c r="G334" i="7"/>
  <c r="N334" i="7"/>
  <c r="J334" i="7"/>
  <c r="F334" i="7"/>
  <c r="M334" i="7"/>
  <c r="I334" i="7"/>
  <c r="E334" i="7"/>
  <c r="L334" i="7"/>
  <c r="H334" i="7"/>
  <c r="O346" i="7"/>
  <c r="K346" i="7"/>
  <c r="G346" i="7"/>
  <c r="N346" i="7"/>
  <c r="J346" i="7"/>
  <c r="F346" i="7"/>
  <c r="M346" i="7"/>
  <c r="I346" i="7"/>
  <c r="E346" i="7"/>
  <c r="D346" i="7"/>
  <c r="L346" i="7"/>
  <c r="H346" i="7"/>
  <c r="O358" i="7"/>
  <c r="K358" i="7"/>
  <c r="G358" i="7"/>
  <c r="N358" i="7"/>
  <c r="J358" i="7"/>
  <c r="F358" i="7"/>
  <c r="M358" i="7"/>
  <c r="I358" i="7"/>
  <c r="E358" i="7"/>
  <c r="L358" i="7"/>
  <c r="H358" i="7"/>
  <c r="D358" i="7"/>
  <c r="O56" i="7"/>
  <c r="N104" i="7"/>
  <c r="L130" i="7"/>
  <c r="O188" i="7"/>
  <c r="F122" i="7"/>
  <c r="O122" i="7"/>
  <c r="L194" i="7"/>
  <c r="L226" i="7"/>
  <c r="J56" i="7"/>
  <c r="I58" i="7"/>
  <c r="N64" i="7"/>
  <c r="O80" i="7"/>
  <c r="O82" i="7"/>
  <c r="N88" i="7"/>
  <c r="O92" i="7"/>
  <c r="N188" i="7"/>
  <c r="N202" i="7"/>
  <c r="N238" i="7"/>
  <c r="N376" i="7"/>
  <c r="M376" i="7"/>
  <c r="K376" i="7"/>
  <c r="L376" i="7"/>
  <c r="J376" i="7"/>
  <c r="I376" i="7"/>
  <c r="G376" i="7"/>
  <c r="H376" i="7"/>
  <c r="F376" i="7"/>
  <c r="E376" i="7"/>
  <c r="O374" i="7"/>
  <c r="N374" i="7"/>
  <c r="L374" i="7"/>
  <c r="M374" i="7"/>
  <c r="K374" i="7"/>
  <c r="J374" i="7"/>
  <c r="I374" i="7"/>
  <c r="H374" i="7"/>
  <c r="G374" i="7"/>
  <c r="F374" i="7"/>
  <c r="E374" i="7"/>
  <c r="N260" i="7"/>
  <c r="M260" i="7"/>
  <c r="O236" i="7"/>
  <c r="N236" i="7"/>
  <c r="M236" i="7"/>
  <c r="L236" i="7"/>
  <c r="M226" i="7"/>
  <c r="K226" i="7"/>
  <c r="M224" i="7"/>
  <c r="L224" i="7"/>
  <c r="F224" i="7"/>
  <c r="G224" i="7"/>
  <c r="E224" i="7"/>
  <c r="D224" i="7"/>
  <c r="K208" i="7"/>
  <c r="M208" i="7"/>
  <c r="L208" i="7"/>
  <c r="J208" i="7"/>
  <c r="I208" i="7"/>
  <c r="O206" i="7"/>
  <c r="L206" i="7"/>
  <c r="N206" i="7"/>
  <c r="M206" i="7"/>
  <c r="K206" i="7"/>
  <c r="J206" i="7"/>
  <c r="I206" i="7"/>
  <c r="H206" i="7"/>
  <c r="G206" i="7"/>
  <c r="D206" i="7"/>
  <c r="F206" i="7"/>
  <c r="K202" i="7"/>
  <c r="L202" i="7"/>
  <c r="I202" i="7"/>
  <c r="M200" i="7"/>
  <c r="J200" i="7"/>
  <c r="L200" i="7"/>
  <c r="K200" i="7"/>
  <c r="L196" i="7"/>
  <c r="K194" i="7"/>
  <c r="N190" i="7"/>
  <c r="O190" i="7"/>
  <c r="M190" i="7"/>
  <c r="I190" i="7"/>
  <c r="L190" i="7"/>
  <c r="J190" i="7"/>
  <c r="K190" i="7"/>
  <c r="H190" i="7"/>
  <c r="E190" i="7"/>
  <c r="F190" i="7"/>
  <c r="G190" i="7"/>
  <c r="M188" i="7"/>
  <c r="J188" i="7"/>
  <c r="K188" i="7"/>
  <c r="L188" i="7"/>
  <c r="I188" i="7"/>
  <c r="H188" i="7"/>
  <c r="F188" i="7"/>
  <c r="G188" i="7"/>
  <c r="E188" i="7"/>
  <c r="H184" i="7"/>
  <c r="O182" i="7"/>
  <c r="I182" i="7"/>
  <c r="H182" i="7"/>
  <c r="N176" i="7"/>
  <c r="M176" i="7"/>
  <c r="L176" i="7"/>
  <c r="K176" i="7"/>
  <c r="J176" i="7"/>
  <c r="H176" i="7"/>
  <c r="I176" i="7"/>
  <c r="G176" i="7"/>
  <c r="F176" i="7"/>
  <c r="F182" i="7"/>
  <c r="G182" i="7"/>
  <c r="M164" i="7"/>
  <c r="K164" i="7"/>
  <c r="L164" i="7"/>
  <c r="N148" i="7"/>
  <c r="J148" i="7"/>
  <c r="K148" i="7"/>
  <c r="M148" i="7"/>
  <c r="L148" i="7"/>
  <c r="K146" i="7"/>
  <c r="L146" i="7"/>
  <c r="N146" i="7"/>
  <c r="M146" i="7"/>
  <c r="J146" i="7"/>
  <c r="I146" i="7"/>
  <c r="G146" i="7"/>
  <c r="H146" i="7"/>
  <c r="F146" i="7"/>
  <c r="O140" i="7"/>
  <c r="K140" i="7"/>
  <c r="J140" i="7"/>
  <c r="I140" i="7"/>
  <c r="E140" i="7"/>
  <c r="H140" i="7"/>
  <c r="N130" i="7"/>
  <c r="M130" i="7"/>
  <c r="K130" i="7"/>
  <c r="F130" i="7"/>
  <c r="H130" i="7"/>
  <c r="G130" i="7"/>
  <c r="E128" i="7"/>
  <c r="D128" i="7"/>
  <c r="I124" i="7"/>
  <c r="D122" i="7"/>
  <c r="E122" i="7"/>
  <c r="N112" i="7"/>
  <c r="K112" i="7"/>
  <c r="M112" i="7"/>
  <c r="L112" i="7"/>
  <c r="J112" i="7"/>
  <c r="I112" i="7"/>
  <c r="O110" i="7"/>
  <c r="N110" i="7"/>
  <c r="M110" i="7"/>
  <c r="L110" i="7"/>
  <c r="K110" i="7"/>
  <c r="J110" i="7"/>
  <c r="I110" i="7"/>
  <c r="H110" i="7"/>
  <c r="G110" i="7"/>
  <c r="F110" i="7"/>
  <c r="M104" i="7"/>
  <c r="J104" i="7"/>
  <c r="I104" i="7"/>
  <c r="I100" i="7"/>
  <c r="J94" i="7"/>
  <c r="I92" i="7"/>
  <c r="H92" i="7"/>
  <c r="L92" i="7"/>
  <c r="O88" i="7"/>
  <c r="O86" i="7"/>
  <c r="N86" i="7"/>
  <c r="G86" i="7"/>
  <c r="N82" i="7"/>
  <c r="M82" i="7"/>
  <c r="L82" i="7"/>
  <c r="K82" i="7"/>
  <c r="N80" i="7"/>
  <c r="M80" i="7"/>
  <c r="L80" i="7"/>
  <c r="K80" i="7"/>
  <c r="J80" i="7"/>
  <c r="I80" i="7"/>
  <c r="H80" i="7"/>
  <c r="F80" i="7"/>
  <c r="E80" i="7"/>
  <c r="I70" i="7"/>
  <c r="H70" i="7"/>
  <c r="N68" i="7"/>
  <c r="I68" i="7"/>
  <c r="H68" i="7"/>
  <c r="O64" i="7"/>
  <c r="L64" i="7"/>
  <c r="M64" i="7"/>
  <c r="J64" i="7"/>
  <c r="O62" i="7"/>
  <c r="N62" i="7"/>
  <c r="M62" i="7"/>
  <c r="L62" i="7"/>
  <c r="K62" i="7"/>
  <c r="I56" i="7"/>
  <c r="I46" i="7"/>
  <c r="H44" i="7"/>
  <c r="H80" i="11"/>
  <c r="K226" i="11"/>
  <c r="J164" i="8"/>
  <c r="H164" i="8"/>
  <c r="H134" i="8"/>
  <c r="E68" i="8"/>
  <c r="D68" i="8"/>
  <c r="K208" i="8"/>
  <c r="J208" i="8"/>
  <c r="O140" i="12"/>
  <c r="D128" i="13"/>
  <c r="H128" i="9"/>
  <c r="G82" i="11"/>
  <c r="I152" i="7"/>
  <c r="H82" i="11"/>
  <c r="M182" i="11"/>
  <c r="K182" i="11"/>
  <c r="J166" i="11"/>
  <c r="O128" i="11"/>
  <c r="K124" i="11"/>
  <c r="N98" i="11"/>
  <c r="O116" i="7"/>
  <c r="J58" i="7"/>
  <c r="J296" i="13"/>
  <c r="J22" i="11"/>
  <c r="K22" i="11"/>
  <c r="H22" i="11"/>
  <c r="M218" i="12"/>
  <c r="P218" i="12" s="1"/>
  <c r="N212" i="12"/>
  <c r="E212" i="12"/>
  <c r="L140" i="12"/>
  <c r="J140" i="12"/>
  <c r="I140" i="12"/>
  <c r="H136" i="12"/>
  <c r="K134" i="12"/>
  <c r="E128" i="12"/>
  <c r="H110" i="12"/>
  <c r="J94" i="12"/>
  <c r="J92" i="12"/>
  <c r="D80" i="12"/>
  <c r="J52" i="12"/>
  <c r="H52" i="12"/>
  <c r="I52" i="12"/>
  <c r="J50" i="12"/>
  <c r="O224" i="11"/>
  <c r="F176" i="12"/>
  <c r="N176" i="12"/>
  <c r="O374" i="12"/>
  <c r="G176" i="12"/>
  <c r="J46" i="7"/>
  <c r="E128" i="8"/>
  <c r="O206" i="8"/>
  <c r="O124" i="11"/>
  <c r="H128" i="11"/>
  <c r="M296" i="11"/>
  <c r="D176" i="12"/>
  <c r="H176" i="12"/>
  <c r="K50" i="13"/>
  <c r="O82" i="8"/>
  <c r="N128" i="11"/>
  <c r="L130" i="11"/>
  <c r="E176" i="12"/>
  <c r="L176" i="12"/>
  <c r="M70" i="14"/>
  <c r="M68" i="14"/>
  <c r="K44" i="14"/>
  <c r="I206" i="13"/>
  <c r="L188" i="13"/>
  <c r="F128" i="13"/>
  <c r="L116" i="11"/>
  <c r="M116" i="11"/>
  <c r="L290" i="9"/>
  <c r="K254" i="9"/>
  <c r="E236" i="9"/>
  <c r="M236" i="9"/>
  <c r="F236" i="9"/>
  <c r="N236" i="9"/>
  <c r="O236" i="9"/>
  <c r="M128" i="9"/>
  <c r="I92" i="9"/>
  <c r="M44" i="9"/>
  <c r="G226" i="8"/>
  <c r="K218" i="8"/>
  <c r="L218" i="8"/>
  <c r="F212" i="8"/>
  <c r="N164" i="8"/>
  <c r="I154" i="8"/>
  <c r="L136" i="8"/>
  <c r="E134" i="8"/>
  <c r="H104" i="8"/>
  <c r="J104" i="8"/>
  <c r="N104" i="8"/>
  <c r="D62" i="8"/>
  <c r="L98" i="5"/>
  <c r="M226" i="4"/>
  <c r="N226" i="4"/>
  <c r="J226" i="4"/>
  <c r="L226" i="4"/>
  <c r="P226" i="4" s="1"/>
  <c r="H224" i="4"/>
  <c r="J224" i="4"/>
  <c r="I160" i="4"/>
  <c r="G152" i="4"/>
  <c r="J106" i="4"/>
  <c r="G80" i="4"/>
  <c r="K164" i="11"/>
  <c r="H356" i="14"/>
  <c r="O356" i="14"/>
  <c r="G356" i="14"/>
  <c r="N356" i="14"/>
  <c r="F356" i="14"/>
  <c r="M356" i="14"/>
  <c r="E356" i="14"/>
  <c r="L356" i="14"/>
  <c r="D356" i="14"/>
  <c r="K356" i="14"/>
  <c r="J356" i="14"/>
  <c r="I356" i="14"/>
  <c r="I164" i="11"/>
  <c r="K130" i="11"/>
  <c r="M130" i="11"/>
  <c r="I130" i="11"/>
  <c r="F98" i="11"/>
  <c r="G98" i="11"/>
  <c r="H98" i="11"/>
  <c r="E16" i="8"/>
  <c r="G16" i="8"/>
  <c r="F16" i="8"/>
  <c r="J206" i="13"/>
  <c r="K206" i="13"/>
  <c r="L206" i="13"/>
  <c r="M206" i="13"/>
  <c r="K152" i="13"/>
  <c r="G86" i="13"/>
  <c r="M70" i="13"/>
  <c r="J70" i="13"/>
  <c r="K70" i="13"/>
  <c r="J62" i="13"/>
  <c r="N56" i="13"/>
  <c r="K176" i="12"/>
  <c r="M176" i="12"/>
  <c r="O176" i="12"/>
  <c r="I176" i="12"/>
  <c r="F136" i="12"/>
  <c r="E134" i="12"/>
  <c r="M92" i="12"/>
  <c r="O68" i="12"/>
  <c r="H50" i="12"/>
  <c r="I50" i="12"/>
  <c r="N226" i="11"/>
  <c r="O226" i="11"/>
  <c r="J164" i="11"/>
  <c r="N154" i="11"/>
  <c r="F82" i="11"/>
  <c r="F80" i="11"/>
  <c r="G80" i="11"/>
  <c r="M68" i="11"/>
  <c r="O64" i="11"/>
  <c r="O62" i="11"/>
  <c r="E374" i="8"/>
  <c r="O236" i="8"/>
  <c r="E206" i="8"/>
  <c r="I194" i="8"/>
  <c r="I166" i="8"/>
  <c r="I160" i="8"/>
  <c r="O152" i="8"/>
  <c r="J142" i="8"/>
  <c r="K142" i="8"/>
  <c r="L134" i="8"/>
  <c r="F124" i="8"/>
  <c r="N118" i="8"/>
  <c r="J94" i="8"/>
  <c r="O70" i="8"/>
  <c r="O68" i="8"/>
  <c r="J64" i="8"/>
  <c r="I164" i="7"/>
  <c r="O128" i="7"/>
  <c r="I116" i="7"/>
  <c r="M94" i="7"/>
  <c r="J68" i="7"/>
  <c r="K68" i="7"/>
  <c r="L68" i="7"/>
  <c r="L56" i="7"/>
  <c r="K56" i="7"/>
  <c r="G44" i="7"/>
  <c r="N376" i="5"/>
  <c r="N160" i="5"/>
  <c r="I140" i="5"/>
  <c r="O62" i="5"/>
  <c r="E236" i="4"/>
  <c r="D236" i="4"/>
  <c r="K224" i="4"/>
  <c r="D224" i="4"/>
  <c r="L224" i="4"/>
  <c r="E224" i="4"/>
  <c r="M224" i="4"/>
  <c r="F224" i="4"/>
  <c r="N224" i="4"/>
  <c r="G224" i="4"/>
  <c r="K220" i="4"/>
  <c r="L220" i="4"/>
  <c r="N178" i="4"/>
  <c r="I130" i="4"/>
  <c r="D98" i="4"/>
  <c r="J94" i="4"/>
  <c r="N92" i="4"/>
  <c r="I44" i="14"/>
  <c r="J44" i="14"/>
  <c r="J376" i="9"/>
  <c r="K376" i="9"/>
  <c r="L376" i="9"/>
  <c r="M376" i="9"/>
  <c r="N376" i="9"/>
  <c r="H374" i="9"/>
  <c r="I374" i="9"/>
  <c r="J374" i="9"/>
  <c r="K374" i="9"/>
  <c r="L374" i="9"/>
  <c r="M374" i="9"/>
  <c r="M202" i="9"/>
  <c r="J202" i="9"/>
  <c r="K202" i="9"/>
  <c r="K200" i="9"/>
  <c r="L200" i="9"/>
  <c r="M200" i="9"/>
  <c r="I160" i="9"/>
  <c r="J94" i="9"/>
  <c r="H364" i="8"/>
  <c r="F364" i="8"/>
  <c r="N362" i="8"/>
  <c r="M362" i="8"/>
  <c r="E362" i="8"/>
  <c r="H296" i="14"/>
  <c r="D298" i="13"/>
  <c r="E298" i="13"/>
  <c r="I298" i="13"/>
  <c r="M298" i="13"/>
  <c r="I296" i="11"/>
  <c r="D296" i="11"/>
  <c r="E296" i="11"/>
  <c r="D296" i="10"/>
  <c r="D298" i="9"/>
  <c r="H298" i="9"/>
  <c r="L298" i="9"/>
  <c r="H296" i="4"/>
  <c r="L296" i="4"/>
  <c r="O26" i="12"/>
  <c r="L26" i="12"/>
  <c r="I26" i="12"/>
  <c r="I41" i="13"/>
  <c r="I41" i="14"/>
  <c r="O316" i="13"/>
  <c r="G316" i="13"/>
  <c r="N316" i="13"/>
  <c r="F316" i="13"/>
  <c r="M316" i="13"/>
  <c r="E316" i="13"/>
  <c r="L316" i="13"/>
  <c r="D316" i="13"/>
  <c r="K316" i="13"/>
  <c r="J316" i="13"/>
  <c r="I316" i="13"/>
  <c r="H316" i="13"/>
  <c r="O308" i="13"/>
  <c r="M308" i="13"/>
  <c r="I308" i="13"/>
  <c r="G308" i="13"/>
  <c r="E308" i="13"/>
  <c r="F355" i="17"/>
  <c r="D11" i="5"/>
  <c r="M296" i="4"/>
  <c r="F376" i="5"/>
  <c r="J296" i="8"/>
  <c r="H296" i="10"/>
  <c r="M296" i="12"/>
  <c r="G11" i="13"/>
  <c r="D296" i="14"/>
  <c r="P353" i="17"/>
  <c r="L11" i="5"/>
  <c r="I296" i="8"/>
  <c r="I296" i="12"/>
  <c r="D296" i="4"/>
  <c r="E296" i="4"/>
  <c r="J376" i="5"/>
  <c r="P326" i="7"/>
  <c r="M296" i="8"/>
  <c r="L296" i="10"/>
  <c r="H296" i="11"/>
  <c r="F296" i="13"/>
  <c r="M11" i="14"/>
  <c r="F296" i="14"/>
  <c r="N296" i="8"/>
  <c r="I296" i="4"/>
  <c r="F11" i="5"/>
  <c r="P32" i="5"/>
  <c r="E296" i="8"/>
  <c r="I74" i="12"/>
  <c r="D296" i="12"/>
  <c r="N296" i="13"/>
  <c r="L296" i="14"/>
  <c r="H11" i="5"/>
  <c r="F296" i="8"/>
  <c r="M74" i="12"/>
  <c r="E296" i="12"/>
  <c r="K355" i="17"/>
  <c r="P326" i="9"/>
  <c r="F298" i="14"/>
  <c r="J298" i="14"/>
  <c r="N298" i="14"/>
  <c r="G298" i="14"/>
  <c r="K298" i="14"/>
  <c r="O298" i="14"/>
  <c r="D298" i="14"/>
  <c r="H298" i="14"/>
  <c r="L298" i="14"/>
  <c r="E298" i="14"/>
  <c r="I298" i="14"/>
  <c r="E296" i="14"/>
  <c r="I296" i="14"/>
  <c r="M296" i="14"/>
  <c r="J296" i="14"/>
  <c r="N296" i="14"/>
  <c r="G296" i="14"/>
  <c r="K296" i="14"/>
  <c r="F298" i="13"/>
  <c r="J298" i="13"/>
  <c r="N298" i="13"/>
  <c r="G298" i="13"/>
  <c r="K298" i="13"/>
  <c r="O298" i="13"/>
  <c r="H298" i="13"/>
  <c r="G296" i="13"/>
  <c r="K296" i="13"/>
  <c r="O296" i="13"/>
  <c r="D296" i="13"/>
  <c r="H296" i="13"/>
  <c r="L296" i="13"/>
  <c r="E296" i="13"/>
  <c r="I296" i="13"/>
  <c r="G298" i="12"/>
  <c r="K298" i="12"/>
  <c r="O298" i="12"/>
  <c r="D298" i="12"/>
  <c r="H298" i="12"/>
  <c r="L298" i="12"/>
  <c r="E298" i="12"/>
  <c r="I298" i="12"/>
  <c r="M298" i="12"/>
  <c r="F298" i="12"/>
  <c r="J298" i="12"/>
  <c r="F296" i="12"/>
  <c r="J296" i="12"/>
  <c r="N296" i="12"/>
  <c r="G296" i="12"/>
  <c r="K296" i="12"/>
  <c r="O296" i="12"/>
  <c r="H296" i="12"/>
  <c r="G298" i="11"/>
  <c r="K298" i="11"/>
  <c r="O298" i="11"/>
  <c r="D298" i="11"/>
  <c r="H298" i="11"/>
  <c r="L298" i="11"/>
  <c r="E298" i="11"/>
  <c r="I298" i="11"/>
  <c r="M298" i="11"/>
  <c r="F298" i="11"/>
  <c r="J298" i="11"/>
  <c r="F296" i="11"/>
  <c r="J296" i="11"/>
  <c r="N296" i="11"/>
  <c r="G296" i="11"/>
  <c r="K296" i="11"/>
  <c r="O296" i="11"/>
  <c r="G298" i="10"/>
  <c r="O298" i="10"/>
  <c r="D298" i="10"/>
  <c r="H298" i="10"/>
  <c r="L298" i="10"/>
  <c r="K298" i="10"/>
  <c r="E298" i="10"/>
  <c r="I298" i="10"/>
  <c r="M298" i="10"/>
  <c r="F298" i="10"/>
  <c r="J298" i="10"/>
  <c r="E296" i="10"/>
  <c r="I296" i="10"/>
  <c r="M296" i="10"/>
  <c r="F296" i="10"/>
  <c r="J296" i="10"/>
  <c r="N296" i="10"/>
  <c r="G296" i="10"/>
  <c r="K296" i="10"/>
  <c r="E298" i="9"/>
  <c r="I298" i="9"/>
  <c r="M298" i="9"/>
  <c r="F298" i="9"/>
  <c r="J298" i="9"/>
  <c r="N298" i="9"/>
  <c r="G298" i="9"/>
  <c r="K298" i="9"/>
  <c r="E296" i="9"/>
  <c r="I296" i="9"/>
  <c r="M296" i="9"/>
  <c r="F296" i="9"/>
  <c r="J296" i="9"/>
  <c r="N296" i="9"/>
  <c r="G296" i="9"/>
  <c r="K296" i="9"/>
  <c r="O296" i="9"/>
  <c r="D296" i="9"/>
  <c r="H296" i="9"/>
  <c r="G296" i="8"/>
  <c r="K296" i="8"/>
  <c r="O296" i="8"/>
  <c r="D296" i="8"/>
  <c r="H296" i="8"/>
  <c r="L298" i="4"/>
  <c r="E298" i="4"/>
  <c r="M298" i="4"/>
  <c r="F296" i="4"/>
  <c r="J296" i="4"/>
  <c r="N296" i="4"/>
  <c r="G296" i="4"/>
  <c r="K296" i="4"/>
  <c r="N11" i="13"/>
  <c r="O11" i="14"/>
  <c r="D11" i="13"/>
  <c r="H11" i="13"/>
  <c r="E11" i="13"/>
  <c r="I11" i="14"/>
  <c r="H18" i="13"/>
  <c r="O346" i="14"/>
  <c r="I346" i="14"/>
  <c r="G346" i="14"/>
  <c r="N346" i="14"/>
  <c r="H346" i="14"/>
  <c r="M346" i="14"/>
  <c r="L346" i="14"/>
  <c r="F346" i="14"/>
  <c r="D346" i="14"/>
  <c r="K346" i="14"/>
  <c r="E346" i="14"/>
  <c r="J346" i="14"/>
  <c r="O314" i="14"/>
  <c r="I314" i="14"/>
  <c r="G314" i="14"/>
  <c r="N314" i="14"/>
  <c r="H314" i="14"/>
  <c r="M314" i="14"/>
  <c r="L314" i="14"/>
  <c r="F314" i="14"/>
  <c r="D314" i="14"/>
  <c r="K314" i="14"/>
  <c r="E314" i="14"/>
  <c r="J314" i="14"/>
  <c r="O332" i="14"/>
  <c r="I332" i="14"/>
  <c r="G332" i="14"/>
  <c r="N332" i="14"/>
  <c r="H332" i="14"/>
  <c r="M332" i="14"/>
  <c r="L332" i="14"/>
  <c r="F332" i="14"/>
  <c r="J332" i="14"/>
  <c r="K332" i="14"/>
  <c r="E332" i="14"/>
  <c r="D332" i="14"/>
  <c r="O350" i="14"/>
  <c r="I350" i="14"/>
  <c r="G350" i="14"/>
  <c r="N350" i="14"/>
  <c r="H350" i="14"/>
  <c r="M350" i="14"/>
  <c r="L350" i="14"/>
  <c r="F350" i="14"/>
  <c r="D350" i="14"/>
  <c r="K350" i="14"/>
  <c r="E350" i="14"/>
  <c r="J350" i="14"/>
  <c r="O316" i="14"/>
  <c r="I316" i="14"/>
  <c r="G316" i="14"/>
  <c r="N316" i="14"/>
  <c r="H316" i="14"/>
  <c r="M316" i="14"/>
  <c r="L316" i="14"/>
  <c r="F316" i="14"/>
  <c r="D316" i="14"/>
  <c r="K316" i="14"/>
  <c r="E316" i="14"/>
  <c r="J316" i="14"/>
  <c r="O334" i="14"/>
  <c r="I334" i="14"/>
  <c r="G334" i="14"/>
  <c r="N334" i="14"/>
  <c r="H334" i="14"/>
  <c r="M334" i="14"/>
  <c r="L334" i="14"/>
  <c r="F334" i="14"/>
  <c r="J334" i="14"/>
  <c r="K334" i="14"/>
  <c r="E334" i="14"/>
  <c r="D334" i="14"/>
  <c r="O352" i="14"/>
  <c r="I352" i="14"/>
  <c r="G352" i="14"/>
  <c r="N352" i="14"/>
  <c r="H352" i="14"/>
  <c r="M352" i="14"/>
  <c r="L352" i="14"/>
  <c r="F352" i="14"/>
  <c r="J352" i="14"/>
  <c r="D352" i="14"/>
  <c r="K352" i="14"/>
  <c r="E352" i="14"/>
  <c r="O344" i="14"/>
  <c r="I344" i="14"/>
  <c r="G344" i="14"/>
  <c r="N344" i="14"/>
  <c r="H344" i="14"/>
  <c r="M344" i="14"/>
  <c r="L344" i="14"/>
  <c r="F344" i="14"/>
  <c r="D344" i="14"/>
  <c r="K344" i="14"/>
  <c r="E344" i="14"/>
  <c r="J344" i="14"/>
  <c r="O308" i="14"/>
  <c r="I308" i="14"/>
  <c r="M308" i="14"/>
  <c r="N308" i="14"/>
  <c r="H308" i="14"/>
  <c r="G308" i="14"/>
  <c r="L308" i="14"/>
  <c r="F308" i="14"/>
  <c r="D308" i="14"/>
  <c r="K308" i="14"/>
  <c r="E308" i="14"/>
  <c r="J308" i="14"/>
  <c r="O338" i="14"/>
  <c r="I338" i="14"/>
  <c r="G338" i="14"/>
  <c r="N338" i="14"/>
  <c r="H338" i="14"/>
  <c r="M338" i="14"/>
  <c r="L338" i="14"/>
  <c r="F338" i="14"/>
  <c r="D338" i="14"/>
  <c r="K338" i="14"/>
  <c r="E338" i="14"/>
  <c r="J338" i="14"/>
  <c r="O310" i="14"/>
  <c r="I310" i="14"/>
  <c r="M310" i="14"/>
  <c r="N310" i="14"/>
  <c r="H310" i="14"/>
  <c r="G310" i="14"/>
  <c r="L310" i="14"/>
  <c r="F310" i="14"/>
  <c r="D310" i="14"/>
  <c r="K310" i="14"/>
  <c r="E310" i="14"/>
  <c r="J310" i="14"/>
  <c r="O340" i="14"/>
  <c r="I340" i="14"/>
  <c r="G340" i="14"/>
  <c r="N340" i="14"/>
  <c r="H340" i="14"/>
  <c r="M340" i="14"/>
  <c r="L340" i="14"/>
  <c r="F340" i="14"/>
  <c r="D340" i="14"/>
  <c r="K340" i="14"/>
  <c r="E340" i="14"/>
  <c r="J340" i="14"/>
  <c r="O358" i="14"/>
  <c r="I358" i="14"/>
  <c r="G358" i="14"/>
  <c r="N358" i="14"/>
  <c r="H358" i="14"/>
  <c r="M358" i="14"/>
  <c r="L358" i="14"/>
  <c r="F358" i="14"/>
  <c r="J358" i="14"/>
  <c r="K358" i="14"/>
  <c r="E358" i="14"/>
  <c r="D358" i="14"/>
  <c r="O310" i="13"/>
  <c r="I310" i="13"/>
  <c r="F310" i="13"/>
  <c r="N310" i="13"/>
  <c r="H310" i="13"/>
  <c r="L310" i="13"/>
  <c r="M310" i="13"/>
  <c r="G310" i="13"/>
  <c r="K310" i="13"/>
  <c r="E310" i="13"/>
  <c r="J310" i="13"/>
  <c r="D310" i="13"/>
  <c r="O314" i="13"/>
  <c r="I314" i="13"/>
  <c r="L314" i="13"/>
  <c r="N314" i="13"/>
  <c r="H314" i="13"/>
  <c r="F314" i="13"/>
  <c r="M314" i="13"/>
  <c r="G314" i="13"/>
  <c r="K314" i="13"/>
  <c r="E314" i="13"/>
  <c r="J314" i="13"/>
  <c r="D314" i="13"/>
  <c r="O352" i="13"/>
  <c r="I352" i="13"/>
  <c r="F352" i="13"/>
  <c r="N352" i="13"/>
  <c r="H352" i="13"/>
  <c r="L352" i="13"/>
  <c r="M352" i="13"/>
  <c r="G352" i="13"/>
  <c r="K352" i="13"/>
  <c r="E352" i="13"/>
  <c r="J352" i="13"/>
  <c r="D352" i="13"/>
  <c r="O356" i="13"/>
  <c r="I356" i="13"/>
  <c r="F356" i="13"/>
  <c r="N356" i="13"/>
  <c r="H356" i="13"/>
  <c r="L356" i="13"/>
  <c r="M356" i="13"/>
  <c r="G356" i="13"/>
  <c r="K356" i="13"/>
  <c r="E356" i="13"/>
  <c r="J356" i="13"/>
  <c r="D356" i="13"/>
  <c r="N308" i="13"/>
  <c r="H308" i="13"/>
  <c r="F308" i="13"/>
  <c r="L308" i="13"/>
  <c r="K308" i="13"/>
  <c r="J308" i="13"/>
  <c r="D308" i="13"/>
  <c r="O358" i="13"/>
  <c r="I358" i="13"/>
  <c r="L358" i="13"/>
  <c r="N358" i="13"/>
  <c r="H358" i="13"/>
  <c r="M358" i="13"/>
  <c r="G358" i="13"/>
  <c r="F358" i="13"/>
  <c r="K358" i="13"/>
  <c r="E358" i="13"/>
  <c r="J358" i="13"/>
  <c r="D358" i="13"/>
  <c r="O314" i="12"/>
  <c r="I314" i="12"/>
  <c r="L314" i="12"/>
  <c r="N314" i="12"/>
  <c r="H314" i="12"/>
  <c r="M314" i="12"/>
  <c r="G314" i="12"/>
  <c r="K314" i="12"/>
  <c r="E314" i="12"/>
  <c r="J314" i="12"/>
  <c r="D314" i="12"/>
  <c r="F314" i="12"/>
  <c r="O328" i="12"/>
  <c r="I328" i="12"/>
  <c r="F328" i="12"/>
  <c r="N328" i="12"/>
  <c r="H328" i="12"/>
  <c r="M328" i="12"/>
  <c r="G328" i="12"/>
  <c r="K328" i="12"/>
  <c r="E328" i="12"/>
  <c r="J328" i="12"/>
  <c r="D328" i="12"/>
  <c r="L328" i="12"/>
  <c r="O346" i="12"/>
  <c r="I346" i="12"/>
  <c r="N346" i="12"/>
  <c r="H346" i="12"/>
  <c r="L346" i="12"/>
  <c r="M346" i="12"/>
  <c r="G346" i="12"/>
  <c r="K346" i="12"/>
  <c r="E346" i="12"/>
  <c r="J346" i="12"/>
  <c r="D346" i="12"/>
  <c r="F346" i="12"/>
  <c r="O364" i="12"/>
  <c r="I364" i="12"/>
  <c r="N364" i="12"/>
  <c r="H364" i="12"/>
  <c r="M364" i="12"/>
  <c r="G364" i="12"/>
  <c r="K364" i="12"/>
  <c r="E364" i="12"/>
  <c r="L364" i="12"/>
  <c r="F364" i="12"/>
  <c r="J364" i="12"/>
  <c r="D364" i="12"/>
  <c r="O334" i="12"/>
  <c r="I334" i="12"/>
  <c r="N334" i="12"/>
  <c r="H334" i="12"/>
  <c r="F334" i="12"/>
  <c r="M334" i="12"/>
  <c r="G334" i="12"/>
  <c r="K334" i="12"/>
  <c r="E334" i="12"/>
  <c r="L334" i="12"/>
  <c r="J334" i="12"/>
  <c r="D334" i="12"/>
  <c r="O316" i="12"/>
  <c r="I316" i="12"/>
  <c r="L316" i="12"/>
  <c r="N316" i="12"/>
  <c r="H316" i="12"/>
  <c r="F316" i="12"/>
  <c r="M316" i="12"/>
  <c r="G316" i="12"/>
  <c r="K316" i="12"/>
  <c r="E316" i="12"/>
  <c r="J316" i="12"/>
  <c r="D316" i="12"/>
  <c r="O332" i="12"/>
  <c r="I332" i="12"/>
  <c r="L332" i="12"/>
  <c r="N332" i="12"/>
  <c r="H332" i="12"/>
  <c r="M332" i="12"/>
  <c r="G332" i="12"/>
  <c r="K332" i="12"/>
  <c r="E332" i="12"/>
  <c r="J332" i="12"/>
  <c r="D332" i="12"/>
  <c r="F332" i="12"/>
  <c r="O350" i="12"/>
  <c r="I350" i="12"/>
  <c r="L350" i="12"/>
  <c r="N350" i="12"/>
  <c r="H350" i="12"/>
  <c r="M350" i="12"/>
  <c r="G350" i="12"/>
  <c r="F350" i="12"/>
  <c r="K350" i="12"/>
  <c r="E350" i="12"/>
  <c r="J350" i="12"/>
  <c r="D350" i="12"/>
  <c r="O352" i="12"/>
  <c r="I352" i="12"/>
  <c r="N352" i="12"/>
  <c r="H352" i="12"/>
  <c r="M352" i="12"/>
  <c r="G352" i="12"/>
  <c r="K352" i="12"/>
  <c r="E352" i="12"/>
  <c r="F352" i="12"/>
  <c r="J352" i="12"/>
  <c r="D352" i="12"/>
  <c r="L352" i="12"/>
  <c r="O338" i="12"/>
  <c r="I338" i="12"/>
  <c r="N338" i="12"/>
  <c r="H338" i="12"/>
  <c r="M338" i="12"/>
  <c r="G338" i="12"/>
  <c r="K338" i="12"/>
  <c r="E338" i="12"/>
  <c r="F338" i="12"/>
  <c r="J338" i="12"/>
  <c r="D338" i="12"/>
  <c r="L338" i="12"/>
  <c r="O356" i="12"/>
  <c r="I356" i="12"/>
  <c r="N356" i="12"/>
  <c r="H356" i="12"/>
  <c r="M356" i="12"/>
  <c r="G356" i="12"/>
  <c r="F356" i="12"/>
  <c r="K356" i="12"/>
  <c r="E356" i="12"/>
  <c r="J356" i="12"/>
  <c r="D356" i="12"/>
  <c r="L356" i="12"/>
  <c r="O308" i="12"/>
  <c r="I308" i="12"/>
  <c r="N308" i="12"/>
  <c r="H308" i="12"/>
  <c r="M308" i="12"/>
  <c r="G308" i="12"/>
  <c r="K308" i="12"/>
  <c r="E308" i="12"/>
  <c r="L308" i="12"/>
  <c r="J308" i="12"/>
  <c r="D308" i="12"/>
  <c r="F308" i="12"/>
  <c r="O340" i="12"/>
  <c r="I340" i="12"/>
  <c r="N340" i="12"/>
  <c r="H340" i="12"/>
  <c r="L340" i="12"/>
  <c r="M340" i="12"/>
  <c r="G340" i="12"/>
  <c r="F340" i="12"/>
  <c r="K340" i="12"/>
  <c r="E340" i="12"/>
  <c r="J340" i="12"/>
  <c r="D340" i="12"/>
  <c r="O358" i="12"/>
  <c r="I358" i="12"/>
  <c r="F358" i="12"/>
  <c r="N358" i="12"/>
  <c r="H358" i="12"/>
  <c r="L358" i="12"/>
  <c r="M358" i="12"/>
  <c r="G358" i="12"/>
  <c r="K358" i="12"/>
  <c r="E358" i="12"/>
  <c r="J358" i="12"/>
  <c r="D358" i="12"/>
  <c r="O310" i="12"/>
  <c r="I310" i="12"/>
  <c r="F310" i="12"/>
  <c r="N310" i="12"/>
  <c r="H310" i="12"/>
  <c r="M310" i="12"/>
  <c r="G310" i="12"/>
  <c r="K310" i="12"/>
  <c r="E310" i="12"/>
  <c r="J310" i="12"/>
  <c r="D310" i="12"/>
  <c r="L310" i="12"/>
  <c r="O344" i="12"/>
  <c r="I344" i="12"/>
  <c r="L344" i="12"/>
  <c r="N344" i="12"/>
  <c r="H344" i="12"/>
  <c r="M344" i="12"/>
  <c r="G344" i="12"/>
  <c r="F344" i="12"/>
  <c r="K344" i="12"/>
  <c r="E344" i="12"/>
  <c r="J344" i="12"/>
  <c r="D344" i="12"/>
  <c r="O362" i="12"/>
  <c r="I362" i="12"/>
  <c r="N362" i="12"/>
  <c r="H362" i="12"/>
  <c r="L362" i="12"/>
  <c r="M362" i="12"/>
  <c r="G362" i="12"/>
  <c r="K362" i="12"/>
  <c r="E362" i="12"/>
  <c r="J362" i="12"/>
  <c r="D362" i="12"/>
  <c r="F362" i="12"/>
  <c r="O16" i="12"/>
  <c r="I16" i="12"/>
  <c r="N16" i="12"/>
  <c r="H16" i="12"/>
  <c r="J16" i="12"/>
  <c r="M16" i="12"/>
  <c r="G16" i="12"/>
  <c r="L16" i="12"/>
  <c r="F16" i="12"/>
  <c r="D16" i="12"/>
  <c r="K16" i="12"/>
  <c r="E16" i="12"/>
  <c r="O14" i="12"/>
  <c r="I14" i="12"/>
  <c r="J14" i="12"/>
  <c r="N14" i="12"/>
  <c r="H14" i="12"/>
  <c r="M14" i="12"/>
  <c r="G14" i="12"/>
  <c r="D14" i="12"/>
  <c r="L14" i="12"/>
  <c r="F14" i="12"/>
  <c r="K14" i="12"/>
  <c r="E14" i="12"/>
  <c r="O20" i="12"/>
  <c r="I20" i="12"/>
  <c r="N20" i="12"/>
  <c r="H20" i="12"/>
  <c r="D20" i="12"/>
  <c r="M20" i="12"/>
  <c r="G20" i="12"/>
  <c r="L20" i="12"/>
  <c r="F20" i="12"/>
  <c r="K20" i="12"/>
  <c r="E20" i="12"/>
  <c r="J20" i="12"/>
  <c r="O22" i="12"/>
  <c r="I22" i="12"/>
  <c r="J22" i="12"/>
  <c r="N22" i="12"/>
  <c r="H22" i="12"/>
  <c r="D22" i="12"/>
  <c r="M22" i="12"/>
  <c r="G22" i="12"/>
  <c r="L22" i="12"/>
  <c r="F22" i="12"/>
  <c r="K22" i="12"/>
  <c r="E22" i="12"/>
  <c r="J26" i="12"/>
  <c r="N26" i="12"/>
  <c r="H26" i="12"/>
  <c r="M26" i="12"/>
  <c r="G26" i="12"/>
  <c r="F26" i="12"/>
  <c r="K26" i="12"/>
  <c r="E26" i="12"/>
  <c r="D26" i="12"/>
  <c r="O28" i="12"/>
  <c r="I28" i="12"/>
  <c r="N28" i="12"/>
  <c r="H28" i="12"/>
  <c r="M28" i="12"/>
  <c r="G28" i="12"/>
  <c r="D28" i="12"/>
  <c r="L28" i="12"/>
  <c r="F28" i="12"/>
  <c r="J28" i="12"/>
  <c r="K28" i="12"/>
  <c r="E28" i="12"/>
  <c r="O320" i="11"/>
  <c r="I320" i="11"/>
  <c r="N320" i="11"/>
  <c r="H320" i="11"/>
  <c r="M320" i="11"/>
  <c r="G320" i="11"/>
  <c r="L320" i="11"/>
  <c r="F320" i="11"/>
  <c r="K320" i="11"/>
  <c r="E320" i="11"/>
  <c r="J320" i="11"/>
  <c r="D320" i="11"/>
  <c r="O356" i="11"/>
  <c r="I356" i="11"/>
  <c r="N356" i="11"/>
  <c r="H356" i="11"/>
  <c r="M356" i="11"/>
  <c r="G356" i="11"/>
  <c r="L356" i="11"/>
  <c r="F356" i="11"/>
  <c r="K356" i="11"/>
  <c r="E356" i="11"/>
  <c r="J356" i="11"/>
  <c r="D356" i="11"/>
  <c r="O322" i="11"/>
  <c r="I322" i="11"/>
  <c r="N322" i="11"/>
  <c r="H322" i="11"/>
  <c r="M322" i="11"/>
  <c r="G322" i="11"/>
  <c r="L322" i="11"/>
  <c r="F322" i="11"/>
  <c r="K322" i="11"/>
  <c r="E322" i="11"/>
  <c r="J322" i="11"/>
  <c r="D322" i="11"/>
  <c r="O358" i="11"/>
  <c r="I358" i="11"/>
  <c r="N358" i="11"/>
  <c r="H358" i="11"/>
  <c r="M358" i="11"/>
  <c r="G358" i="11"/>
  <c r="L358" i="11"/>
  <c r="F358" i="11"/>
  <c r="K358" i="11"/>
  <c r="E358" i="11"/>
  <c r="J358" i="11"/>
  <c r="D358" i="11"/>
  <c r="O308" i="11"/>
  <c r="I308" i="11"/>
  <c r="N308" i="11"/>
  <c r="H308" i="11"/>
  <c r="M308" i="11"/>
  <c r="G308" i="11"/>
  <c r="L308" i="11"/>
  <c r="F308" i="11"/>
  <c r="K308" i="11"/>
  <c r="E308" i="11"/>
  <c r="J308" i="11"/>
  <c r="D308" i="11"/>
  <c r="O344" i="11"/>
  <c r="I344" i="11"/>
  <c r="N344" i="11"/>
  <c r="H344" i="11"/>
  <c r="M344" i="11"/>
  <c r="G344" i="11"/>
  <c r="L344" i="11"/>
  <c r="F344" i="11"/>
  <c r="K344" i="11"/>
  <c r="E344" i="11"/>
  <c r="J344" i="11"/>
  <c r="D344" i="11"/>
  <c r="O362" i="11"/>
  <c r="I362" i="11"/>
  <c r="N362" i="11"/>
  <c r="H362" i="11"/>
  <c r="M362" i="11"/>
  <c r="G362" i="11"/>
  <c r="L362" i="11"/>
  <c r="F362" i="11"/>
  <c r="K362" i="11"/>
  <c r="E362" i="11"/>
  <c r="J362" i="11"/>
  <c r="D362" i="11"/>
  <c r="O310" i="11"/>
  <c r="I310" i="11"/>
  <c r="N310" i="11"/>
  <c r="H310" i="11"/>
  <c r="M310" i="11"/>
  <c r="G310" i="11"/>
  <c r="L310" i="11"/>
  <c r="F310" i="11"/>
  <c r="K310" i="11"/>
  <c r="E310" i="11"/>
  <c r="J310" i="11"/>
  <c r="D310" i="11"/>
  <c r="O346" i="11"/>
  <c r="I346" i="11"/>
  <c r="N346" i="11"/>
  <c r="H346" i="11"/>
  <c r="M346" i="11"/>
  <c r="G346" i="11"/>
  <c r="L346" i="11"/>
  <c r="F346" i="11"/>
  <c r="K346" i="11"/>
  <c r="E346" i="11"/>
  <c r="J346" i="11"/>
  <c r="D346" i="11"/>
  <c r="O334" i="11"/>
  <c r="I334" i="11"/>
  <c r="N334" i="11"/>
  <c r="H334" i="11"/>
  <c r="M334" i="11"/>
  <c r="G334" i="11"/>
  <c r="L334" i="11"/>
  <c r="F334" i="11"/>
  <c r="K334" i="11"/>
  <c r="E334" i="11"/>
  <c r="J334" i="11"/>
  <c r="O332" i="11"/>
  <c r="I332" i="11"/>
  <c r="N332" i="11"/>
  <c r="H332" i="11"/>
  <c r="M332" i="11"/>
  <c r="G332" i="11"/>
  <c r="L332" i="11"/>
  <c r="F332" i="11"/>
  <c r="K332" i="11"/>
  <c r="E332" i="11"/>
  <c r="J332" i="11"/>
  <c r="D332" i="11"/>
  <c r="G16" i="11"/>
  <c r="L16" i="11"/>
  <c r="J16" i="11"/>
  <c r="I22" i="11"/>
  <c r="N22" i="11"/>
  <c r="M22" i="11"/>
  <c r="L22" i="11"/>
  <c r="O328" i="10"/>
  <c r="I328" i="10"/>
  <c r="N328" i="10"/>
  <c r="H328" i="10"/>
  <c r="M328" i="10"/>
  <c r="G328" i="10"/>
  <c r="L328" i="10"/>
  <c r="F328" i="10"/>
  <c r="J328" i="10"/>
  <c r="K328" i="10"/>
  <c r="E328" i="10"/>
  <c r="D328" i="10"/>
  <c r="O346" i="10"/>
  <c r="I346" i="10"/>
  <c r="N346" i="10"/>
  <c r="H346" i="10"/>
  <c r="D346" i="10"/>
  <c r="M346" i="10"/>
  <c r="G346" i="10"/>
  <c r="L346" i="10"/>
  <c r="F346" i="10"/>
  <c r="J346" i="10"/>
  <c r="K346" i="10"/>
  <c r="E346" i="10"/>
  <c r="O326" i="10"/>
  <c r="I326" i="10"/>
  <c r="N326" i="10"/>
  <c r="H326" i="10"/>
  <c r="M326" i="10"/>
  <c r="G326" i="10"/>
  <c r="D326" i="10"/>
  <c r="L326" i="10"/>
  <c r="F326" i="10"/>
  <c r="J326" i="10"/>
  <c r="K326" i="10"/>
  <c r="E326" i="10"/>
  <c r="O332" i="10"/>
  <c r="I332" i="10"/>
  <c r="N332" i="10"/>
  <c r="H332" i="10"/>
  <c r="J332" i="10"/>
  <c r="M332" i="10"/>
  <c r="G332" i="10"/>
  <c r="L332" i="10"/>
  <c r="F332" i="10"/>
  <c r="K332" i="10"/>
  <c r="E332" i="10"/>
  <c r="D332" i="10"/>
  <c r="O344" i="10"/>
  <c r="I344" i="10"/>
  <c r="J344" i="10"/>
  <c r="N344" i="10"/>
  <c r="H344" i="10"/>
  <c r="M344" i="10"/>
  <c r="G344" i="10"/>
  <c r="L344" i="10"/>
  <c r="F344" i="10"/>
  <c r="D344" i="10"/>
  <c r="K344" i="10"/>
  <c r="E344" i="10"/>
  <c r="O334" i="10"/>
  <c r="I334" i="10"/>
  <c r="N334" i="10"/>
  <c r="H334" i="10"/>
  <c r="M334" i="10"/>
  <c r="G334" i="10"/>
  <c r="L334" i="10"/>
  <c r="F334" i="10"/>
  <c r="J334" i="10"/>
  <c r="K334" i="10"/>
  <c r="E334" i="10"/>
  <c r="O338" i="10"/>
  <c r="I338" i="10"/>
  <c r="N338" i="10"/>
  <c r="H338" i="10"/>
  <c r="M338" i="10"/>
  <c r="G338" i="10"/>
  <c r="J338" i="10"/>
  <c r="L338" i="10"/>
  <c r="F338" i="10"/>
  <c r="D338" i="10"/>
  <c r="K338" i="10"/>
  <c r="E338" i="10"/>
  <c r="O316" i="8"/>
  <c r="I316" i="8"/>
  <c r="N316" i="8"/>
  <c r="H316" i="8"/>
  <c r="M316" i="8"/>
  <c r="G316" i="8"/>
  <c r="L316" i="8"/>
  <c r="F316" i="8"/>
  <c r="D316" i="8"/>
  <c r="K316" i="8"/>
  <c r="E316" i="8"/>
  <c r="J316" i="8"/>
  <c r="O314" i="8"/>
  <c r="I314" i="8"/>
  <c r="D314" i="8"/>
  <c r="N314" i="8"/>
  <c r="H314" i="8"/>
  <c r="J314" i="8"/>
  <c r="M314" i="8"/>
  <c r="G314" i="8"/>
  <c r="L314" i="8"/>
  <c r="F314" i="8"/>
  <c r="K314" i="8"/>
  <c r="E314" i="8"/>
  <c r="I362" i="8"/>
  <c r="H362" i="8"/>
  <c r="G362" i="8"/>
  <c r="L362" i="8"/>
  <c r="F362" i="8"/>
  <c r="K362" i="8"/>
  <c r="J362" i="8"/>
  <c r="O364" i="8"/>
  <c r="I364" i="8"/>
  <c r="N364" i="8"/>
  <c r="M364" i="8"/>
  <c r="G364" i="8"/>
  <c r="J364" i="8"/>
  <c r="L364" i="8"/>
  <c r="D364" i="8"/>
  <c r="K364" i="8"/>
  <c r="E364" i="8"/>
  <c r="O14" i="8"/>
  <c r="I14" i="8"/>
  <c r="N14" i="8"/>
  <c r="H14" i="8"/>
  <c r="M14" i="8"/>
  <c r="G14" i="8"/>
  <c r="L14" i="8"/>
  <c r="F14" i="8"/>
  <c r="D14" i="8"/>
  <c r="K14" i="8"/>
  <c r="E14" i="8"/>
  <c r="J14" i="8"/>
  <c r="O16" i="8"/>
  <c r="I16" i="8"/>
  <c r="N16" i="8"/>
  <c r="M16" i="8"/>
  <c r="L16" i="8"/>
  <c r="K16" i="8"/>
  <c r="O20" i="8"/>
  <c r="I20" i="8"/>
  <c r="N20" i="8"/>
  <c r="H20" i="8"/>
  <c r="M20" i="8"/>
  <c r="G20" i="8"/>
  <c r="L20" i="8"/>
  <c r="F20" i="8"/>
  <c r="D20" i="8"/>
  <c r="K20" i="8"/>
  <c r="E20" i="8"/>
  <c r="J20" i="8"/>
  <c r="O22" i="8"/>
  <c r="I22" i="8"/>
  <c r="N22" i="8"/>
  <c r="H22" i="8"/>
  <c r="M22" i="8"/>
  <c r="G22" i="8"/>
  <c r="L22" i="8"/>
  <c r="F22" i="8"/>
  <c r="K22" i="8"/>
  <c r="E22" i="8"/>
  <c r="J22" i="8"/>
  <c r="O26" i="8"/>
  <c r="I26" i="8"/>
  <c r="N26" i="8"/>
  <c r="H26" i="8"/>
  <c r="M26" i="8"/>
  <c r="G26" i="8"/>
  <c r="L26" i="8"/>
  <c r="F26" i="8"/>
  <c r="K26" i="8"/>
  <c r="E26" i="8"/>
  <c r="J26" i="8"/>
  <c r="D26" i="8"/>
  <c r="O310" i="5"/>
  <c r="I310" i="5"/>
  <c r="N310" i="5"/>
  <c r="H310" i="5"/>
  <c r="D310" i="5"/>
  <c r="M310" i="5"/>
  <c r="G310" i="5"/>
  <c r="L310" i="5"/>
  <c r="F310" i="5"/>
  <c r="J310" i="5"/>
  <c r="K310" i="5"/>
  <c r="E310" i="5"/>
  <c r="O314" i="4"/>
  <c r="I314" i="4"/>
  <c r="N314" i="4"/>
  <c r="H314" i="4"/>
  <c r="J314" i="4"/>
  <c r="M314" i="4"/>
  <c r="G314" i="4"/>
  <c r="D314" i="4"/>
  <c r="L314" i="4"/>
  <c r="F314" i="4"/>
  <c r="K314" i="4"/>
  <c r="E314" i="4"/>
  <c r="O316" i="4"/>
  <c r="I316" i="4"/>
  <c r="N316" i="4"/>
  <c r="H316" i="4"/>
  <c r="M316" i="4"/>
  <c r="G316" i="4"/>
  <c r="J316" i="4"/>
  <c r="L316" i="4"/>
  <c r="F316" i="4"/>
  <c r="D316" i="4"/>
  <c r="K316" i="4"/>
  <c r="E316" i="4"/>
  <c r="M362" i="4"/>
  <c r="L362" i="4"/>
  <c r="O20" i="4"/>
  <c r="N20" i="4"/>
  <c r="M20" i="4"/>
  <c r="L20" i="4"/>
  <c r="H355" i="17"/>
  <c r="N355" i="17"/>
  <c r="D355" i="17"/>
  <c r="J355" i="17"/>
  <c r="P351" i="17"/>
  <c r="M355" i="17"/>
  <c r="G355" i="17"/>
  <c r="E355" i="17"/>
  <c r="O355" i="17"/>
  <c r="L355" i="17"/>
  <c r="I355" i="17"/>
  <c r="N331" i="17"/>
  <c r="L331" i="17"/>
  <c r="M331" i="17"/>
  <c r="O41" i="14"/>
  <c r="P124" i="14"/>
  <c r="F86" i="13"/>
  <c r="F122" i="11"/>
  <c r="E82" i="8"/>
  <c r="M41" i="5"/>
  <c r="J116" i="5"/>
  <c r="H110" i="4"/>
  <c r="E74" i="4"/>
  <c r="K324" i="9"/>
  <c r="P324" i="9" s="1"/>
  <c r="P26" i="4"/>
  <c r="J11" i="5"/>
  <c r="E176" i="5"/>
  <c r="N305" i="5"/>
  <c r="G18" i="9"/>
  <c r="M18" i="9"/>
  <c r="P330" i="11"/>
  <c r="K11" i="13"/>
  <c r="K18" i="13"/>
  <c r="I305" i="5"/>
  <c r="K122" i="7"/>
  <c r="L122" i="7"/>
  <c r="H18" i="9"/>
  <c r="N18" i="9"/>
  <c r="F312" i="9"/>
  <c r="J318" i="9"/>
  <c r="P28" i="10"/>
  <c r="H11" i="12"/>
  <c r="N11" i="12"/>
  <c r="H305" i="12"/>
  <c r="N305" i="12"/>
  <c r="L11" i="14"/>
  <c r="D18" i="10"/>
  <c r="N130" i="4"/>
  <c r="M11" i="5"/>
  <c r="I11" i="12"/>
  <c r="O11" i="12"/>
  <c r="M36" i="13"/>
  <c r="M11" i="13"/>
  <c r="F18" i="14"/>
  <c r="F11" i="14"/>
  <c r="P30" i="11"/>
  <c r="J18" i="13"/>
  <c r="J11" i="13"/>
  <c r="E11" i="14"/>
  <c r="J214" i="4"/>
  <c r="P326" i="4"/>
  <c r="N11" i="5"/>
  <c r="E11" i="5"/>
  <c r="K11" i="5"/>
  <c r="K18" i="5"/>
  <c r="E305" i="8"/>
  <c r="P14" i="5"/>
  <c r="L100" i="4"/>
  <c r="P344" i="4"/>
  <c r="G11" i="5"/>
  <c r="P218" i="5"/>
  <c r="H305" i="5"/>
  <c r="K305" i="5"/>
  <c r="D305" i="8"/>
  <c r="H305" i="8"/>
  <c r="N305" i="8"/>
  <c r="H330" i="9"/>
  <c r="P292" i="10"/>
  <c r="D305" i="14"/>
  <c r="J305" i="14"/>
  <c r="K305" i="8"/>
  <c r="P359" i="10"/>
  <c r="M360" i="10" s="1"/>
  <c r="P17" i="12"/>
  <c r="M18" i="14"/>
  <c r="P18" i="14" s="1"/>
  <c r="P362" i="7"/>
  <c r="P32" i="8"/>
  <c r="E136" i="8"/>
  <c r="J148" i="8"/>
  <c r="H158" i="8"/>
  <c r="P308" i="9"/>
  <c r="P34" i="11"/>
  <c r="P32" i="13"/>
  <c r="P299" i="13"/>
  <c r="M300" i="13" s="1"/>
  <c r="P9" i="7"/>
  <c r="P172" i="7"/>
  <c r="L158" i="8"/>
  <c r="P341" i="10"/>
  <c r="F50" i="12"/>
  <c r="N18" i="13"/>
  <c r="P142" i="13"/>
  <c r="P292" i="14"/>
  <c r="F305" i="14"/>
  <c r="L305" i="14"/>
  <c r="P34" i="7"/>
  <c r="P35" i="7"/>
  <c r="D80" i="11"/>
  <c r="E74" i="12"/>
  <c r="M305" i="12"/>
  <c r="P14" i="13"/>
  <c r="P16" i="14"/>
  <c r="P34" i="14"/>
  <c r="G305" i="14"/>
  <c r="M305" i="14"/>
  <c r="L152" i="14"/>
  <c r="L70" i="14"/>
  <c r="I68" i="14"/>
  <c r="E46" i="14"/>
  <c r="M46" i="14"/>
  <c r="N224" i="13"/>
  <c r="I224" i="13"/>
  <c r="J224" i="13"/>
  <c r="M224" i="13"/>
  <c r="M152" i="13"/>
  <c r="I152" i="13"/>
  <c r="G128" i="13"/>
  <c r="K128" i="13"/>
  <c r="J86" i="13"/>
  <c r="M86" i="13"/>
  <c r="M52" i="13"/>
  <c r="H50" i="13"/>
  <c r="D50" i="13"/>
  <c r="I50" i="13"/>
  <c r="M50" i="13"/>
  <c r="E50" i="13"/>
  <c r="J50" i="13"/>
  <c r="N50" i="13"/>
  <c r="F50" i="13"/>
  <c r="F224" i="12"/>
  <c r="N224" i="12"/>
  <c r="H224" i="12"/>
  <c r="J224" i="12"/>
  <c r="D224" i="12"/>
  <c r="L224" i="12"/>
  <c r="D206" i="12"/>
  <c r="I206" i="12"/>
  <c r="E206" i="12"/>
  <c r="L206" i="12"/>
  <c r="F206" i="12"/>
  <c r="M206" i="12"/>
  <c r="H206" i="12"/>
  <c r="J200" i="12"/>
  <c r="N200" i="12"/>
  <c r="F200" i="12"/>
  <c r="N194" i="12"/>
  <c r="F194" i="12"/>
  <c r="J194" i="12"/>
  <c r="N152" i="12"/>
  <c r="I152" i="12"/>
  <c r="J152" i="12"/>
  <c r="M152" i="12"/>
  <c r="L146" i="12"/>
  <c r="M146" i="12"/>
  <c r="H146" i="12"/>
  <c r="I146" i="12"/>
  <c r="H140" i="12"/>
  <c r="E136" i="12"/>
  <c r="M136" i="12"/>
  <c r="N136" i="12"/>
  <c r="P130" i="12"/>
  <c r="J128" i="12"/>
  <c r="L128" i="12"/>
  <c r="F128" i="12"/>
  <c r="N128" i="12"/>
  <c r="H128" i="12"/>
  <c r="H122" i="12"/>
  <c r="J110" i="12"/>
  <c r="N110" i="12"/>
  <c r="H98" i="12"/>
  <c r="I98" i="12"/>
  <c r="L98" i="12"/>
  <c r="M98" i="12"/>
  <c r="L92" i="12"/>
  <c r="F86" i="12"/>
  <c r="L86" i="12"/>
  <c r="H86" i="12"/>
  <c r="M86" i="12"/>
  <c r="D86" i="12"/>
  <c r="I86" i="12"/>
  <c r="N86" i="12"/>
  <c r="E86" i="12"/>
  <c r="J86" i="12"/>
  <c r="J82" i="12"/>
  <c r="N82" i="12"/>
  <c r="J70" i="12"/>
  <c r="H68" i="12"/>
  <c r="L68" i="12"/>
  <c r="L58" i="12"/>
  <c r="E50" i="12"/>
  <c r="L50" i="12"/>
  <c r="N50" i="12"/>
  <c r="D50" i="12"/>
  <c r="I224" i="11"/>
  <c r="L224" i="11"/>
  <c r="M224" i="11"/>
  <c r="J200" i="11"/>
  <c r="N122" i="11"/>
  <c r="J122" i="11"/>
  <c r="M118" i="11"/>
  <c r="L118" i="11"/>
  <c r="I104" i="11"/>
  <c r="M104" i="11"/>
  <c r="L98" i="11"/>
  <c r="M94" i="11"/>
  <c r="P94" i="11" s="1"/>
  <c r="M88" i="11"/>
  <c r="N88" i="11"/>
  <c r="J82" i="11"/>
  <c r="L82" i="11"/>
  <c r="D82" i="11"/>
  <c r="M82" i="11"/>
  <c r="E82" i="11"/>
  <c r="N82" i="11"/>
  <c r="N80" i="11"/>
  <c r="J80" i="11"/>
  <c r="F74" i="11"/>
  <c r="N74" i="11"/>
  <c r="I74" i="11"/>
  <c r="J74" i="11"/>
  <c r="E74" i="11"/>
  <c r="M74" i="11"/>
  <c r="J70" i="11"/>
  <c r="L68" i="11"/>
  <c r="N64" i="11"/>
  <c r="M64" i="11"/>
  <c r="L58" i="11"/>
  <c r="J56" i="11"/>
  <c r="N56" i="11"/>
  <c r="H44" i="11"/>
  <c r="I44" i="11"/>
  <c r="D44" i="11"/>
  <c r="L44" i="11"/>
  <c r="E44" i="11"/>
  <c r="M44" i="11"/>
  <c r="P293" i="10"/>
  <c r="P284" i="9"/>
  <c r="N176" i="9"/>
  <c r="I176" i="9"/>
  <c r="J176" i="9"/>
  <c r="M176" i="9"/>
  <c r="L166" i="9"/>
  <c r="J164" i="9"/>
  <c r="J158" i="9"/>
  <c r="L158" i="9"/>
  <c r="N158" i="9"/>
  <c r="I128" i="9"/>
  <c r="J128" i="9"/>
  <c r="L128" i="9"/>
  <c r="J122" i="9"/>
  <c r="I116" i="9"/>
  <c r="L116" i="9"/>
  <c r="M116" i="9"/>
  <c r="L64" i="9"/>
  <c r="M64" i="9"/>
  <c r="M62" i="9"/>
  <c r="L46" i="9"/>
  <c r="M46" i="9"/>
  <c r="N376" i="8"/>
  <c r="F376" i="8"/>
  <c r="J376" i="8"/>
  <c r="P272" i="8"/>
  <c r="N226" i="8"/>
  <c r="I226" i="8"/>
  <c r="J226" i="8"/>
  <c r="M224" i="8"/>
  <c r="H224" i="8"/>
  <c r="I224" i="8"/>
  <c r="L224" i="8"/>
  <c r="I218" i="8"/>
  <c r="M218" i="8"/>
  <c r="I212" i="8"/>
  <c r="M212" i="8"/>
  <c r="H206" i="8"/>
  <c r="L206" i="8"/>
  <c r="J202" i="8"/>
  <c r="I200" i="8"/>
  <c r="M200" i="8"/>
  <c r="J194" i="8"/>
  <c r="L182" i="8"/>
  <c r="H182" i="8"/>
  <c r="M178" i="8"/>
  <c r="I178" i="8"/>
  <c r="M176" i="8"/>
  <c r="D176" i="8"/>
  <c r="E176" i="8"/>
  <c r="I176" i="8"/>
  <c r="I170" i="8"/>
  <c r="L160" i="8"/>
  <c r="M160" i="8"/>
  <c r="J154" i="8"/>
  <c r="I152" i="8"/>
  <c r="M152" i="8"/>
  <c r="J146" i="8"/>
  <c r="N146" i="8"/>
  <c r="N136" i="8"/>
  <c r="D136" i="8"/>
  <c r="M136" i="8"/>
  <c r="M134" i="8"/>
  <c r="J128" i="8"/>
  <c r="F128" i="8"/>
  <c r="L128" i="8"/>
  <c r="H128" i="8"/>
  <c r="M128" i="8"/>
  <c r="I128" i="8"/>
  <c r="N128" i="8"/>
  <c r="J124" i="8"/>
  <c r="I118" i="8"/>
  <c r="L118" i="8"/>
  <c r="M118" i="8"/>
  <c r="H116" i="8"/>
  <c r="I116" i="8"/>
  <c r="L116" i="8"/>
  <c r="M116" i="8"/>
  <c r="I112" i="8"/>
  <c r="M112" i="8"/>
  <c r="L104" i="8"/>
  <c r="E98" i="8"/>
  <c r="I98" i="8"/>
  <c r="M98" i="8"/>
  <c r="I92" i="8"/>
  <c r="L92" i="8"/>
  <c r="M92" i="8"/>
  <c r="F82" i="8"/>
  <c r="M82" i="8"/>
  <c r="N82" i="8"/>
  <c r="D80" i="8"/>
  <c r="L80" i="8"/>
  <c r="E80" i="8"/>
  <c r="M80" i="8"/>
  <c r="H80" i="8"/>
  <c r="I80" i="8"/>
  <c r="M70" i="8"/>
  <c r="N70" i="8"/>
  <c r="M68" i="8"/>
  <c r="H68" i="8"/>
  <c r="I68" i="8"/>
  <c r="L68" i="8"/>
  <c r="N62" i="8"/>
  <c r="F62" i="8"/>
  <c r="J62" i="8"/>
  <c r="L58" i="8"/>
  <c r="J56" i="8"/>
  <c r="M56" i="8"/>
  <c r="F50" i="8"/>
  <c r="N50" i="8"/>
  <c r="I50" i="8"/>
  <c r="J50" i="8"/>
  <c r="E50" i="8"/>
  <c r="M50" i="8"/>
  <c r="J46" i="8"/>
  <c r="N46" i="8"/>
  <c r="F46" i="8"/>
  <c r="E44" i="8"/>
  <c r="M44" i="8"/>
  <c r="F44" i="8"/>
  <c r="N44" i="8"/>
  <c r="I44" i="8"/>
  <c r="J44" i="8"/>
  <c r="I226" i="7"/>
  <c r="H124" i="7"/>
  <c r="J124" i="7"/>
  <c r="L124" i="7"/>
  <c r="H122" i="7"/>
  <c r="I122" i="7"/>
  <c r="J122" i="7"/>
  <c r="J116" i="7"/>
  <c r="N116" i="7"/>
  <c r="D100" i="7"/>
  <c r="L100" i="7"/>
  <c r="L94" i="7"/>
  <c r="N70" i="7"/>
  <c r="J70" i="7"/>
  <c r="L70" i="7"/>
  <c r="M70" i="7"/>
  <c r="E46" i="7"/>
  <c r="N46" i="7"/>
  <c r="F46" i="7"/>
  <c r="F374" i="5"/>
  <c r="J374" i="5"/>
  <c r="N374" i="5"/>
  <c r="L212" i="5"/>
  <c r="F176" i="5"/>
  <c r="J176" i="5"/>
  <c r="N176" i="5"/>
  <c r="P172" i="5"/>
  <c r="I160" i="5"/>
  <c r="J160" i="5"/>
  <c r="L160" i="5"/>
  <c r="M160" i="5"/>
  <c r="N158" i="5"/>
  <c r="J158" i="5"/>
  <c r="P152" i="5"/>
  <c r="N146" i="5"/>
  <c r="M146" i="5"/>
  <c r="F140" i="5"/>
  <c r="H140" i="5"/>
  <c r="D140" i="5"/>
  <c r="N116" i="5"/>
  <c r="H112" i="5"/>
  <c r="L112" i="5"/>
  <c r="I110" i="5"/>
  <c r="J110" i="5"/>
  <c r="M110" i="5"/>
  <c r="H110" i="5"/>
  <c r="N110" i="5"/>
  <c r="N104" i="5"/>
  <c r="J98" i="5"/>
  <c r="H98" i="5"/>
  <c r="M98" i="5"/>
  <c r="I98" i="5"/>
  <c r="N98" i="5"/>
  <c r="P94" i="5"/>
  <c r="E376" i="4"/>
  <c r="M376" i="4"/>
  <c r="H376" i="4"/>
  <c r="I376" i="4"/>
  <c r="D376" i="4"/>
  <c r="L376" i="4"/>
  <c r="E374" i="4"/>
  <c r="M374" i="4"/>
  <c r="F374" i="4"/>
  <c r="N374" i="4"/>
  <c r="I374" i="4"/>
  <c r="J374" i="4"/>
  <c r="M238" i="4"/>
  <c r="M220" i="4"/>
  <c r="I220" i="4"/>
  <c r="I218" i="4"/>
  <c r="J218" i="4"/>
  <c r="M218" i="4"/>
  <c r="N218" i="4"/>
  <c r="I206" i="4"/>
  <c r="J200" i="4"/>
  <c r="L200" i="4"/>
  <c r="L178" i="4"/>
  <c r="J154" i="4"/>
  <c r="N154" i="4"/>
  <c r="H152" i="4"/>
  <c r="I152" i="4"/>
  <c r="L152" i="4"/>
  <c r="M152" i="4"/>
  <c r="H142" i="4"/>
  <c r="I142" i="4"/>
  <c r="L142" i="4"/>
  <c r="M142" i="4"/>
  <c r="J130" i="4"/>
  <c r="L130" i="4"/>
  <c r="H130" i="4"/>
  <c r="M130" i="4"/>
  <c r="I128" i="4"/>
  <c r="M128" i="4"/>
  <c r="E128" i="4"/>
  <c r="I118" i="4"/>
  <c r="M118" i="4"/>
  <c r="L112" i="4"/>
  <c r="I110" i="4"/>
  <c r="L110" i="4"/>
  <c r="E110" i="4"/>
  <c r="M110" i="4"/>
  <c r="L106" i="4"/>
  <c r="P106" i="4" s="1"/>
  <c r="M100" i="4"/>
  <c r="E98" i="4"/>
  <c r="H98" i="4"/>
  <c r="L98" i="4"/>
  <c r="M94" i="4"/>
  <c r="L92" i="4"/>
  <c r="J92" i="4"/>
  <c r="E88" i="4"/>
  <c r="M88" i="4"/>
  <c r="I88" i="4"/>
  <c r="L82" i="4"/>
  <c r="M82" i="4"/>
  <c r="I82" i="4"/>
  <c r="M80" i="4"/>
  <c r="I80" i="4"/>
  <c r="D76" i="4"/>
  <c r="H76" i="4"/>
  <c r="F74" i="4"/>
  <c r="N74" i="4"/>
  <c r="I74" i="4"/>
  <c r="J74" i="4"/>
  <c r="P420" i="17"/>
  <c r="J337" i="17"/>
  <c r="P288" i="14"/>
  <c r="E233" i="14"/>
  <c r="E234" i="14" s="1"/>
  <c r="M233" i="14"/>
  <c r="M234" i="14" s="1"/>
  <c r="P244" i="14"/>
  <c r="P245" i="14"/>
  <c r="F233" i="14"/>
  <c r="F234" i="14" s="1"/>
  <c r="P203" i="14"/>
  <c r="P185" i="14"/>
  <c r="P166" i="14"/>
  <c r="P167" i="14"/>
  <c r="K154" i="14"/>
  <c r="L154" i="14"/>
  <c r="M154" i="14"/>
  <c r="M152" i="14"/>
  <c r="J152" i="14"/>
  <c r="P148" i="14"/>
  <c r="P149" i="14"/>
  <c r="I70" i="14"/>
  <c r="J70" i="14"/>
  <c r="J68" i="14"/>
  <c r="K68" i="14"/>
  <c r="F46" i="14"/>
  <c r="N46" i="14"/>
  <c r="G46" i="14"/>
  <c r="O46" i="14"/>
  <c r="D46" i="14"/>
  <c r="D44" i="14"/>
  <c r="H44" i="14"/>
  <c r="L44" i="14"/>
  <c r="E44" i="14"/>
  <c r="M44" i="14"/>
  <c r="F44" i="14"/>
  <c r="N44" i="14"/>
  <c r="G44" i="14"/>
  <c r="P376" i="13"/>
  <c r="P280" i="13"/>
  <c r="P281" i="13"/>
  <c r="P256" i="13"/>
  <c r="P257" i="13"/>
  <c r="I233" i="13"/>
  <c r="I234" i="13" s="1"/>
  <c r="I252" i="13"/>
  <c r="P252" i="13" s="1"/>
  <c r="G224" i="13"/>
  <c r="K224" i="13"/>
  <c r="H224" i="13"/>
  <c r="I188" i="13"/>
  <c r="J188" i="13"/>
  <c r="P160" i="13"/>
  <c r="J152" i="13"/>
  <c r="O128" i="13"/>
  <c r="H128" i="13"/>
  <c r="L128" i="13"/>
  <c r="I128" i="13"/>
  <c r="M128" i="13"/>
  <c r="J128" i="13"/>
  <c r="K116" i="13"/>
  <c r="L116" i="13"/>
  <c r="M110" i="13"/>
  <c r="J110" i="13"/>
  <c r="K110" i="13"/>
  <c r="K104" i="13"/>
  <c r="H104" i="13"/>
  <c r="L104" i="13"/>
  <c r="I104" i="13"/>
  <c r="M104" i="13"/>
  <c r="K86" i="13"/>
  <c r="H80" i="13"/>
  <c r="L80" i="13"/>
  <c r="I80" i="13"/>
  <c r="M80" i="13"/>
  <c r="J80" i="13"/>
  <c r="N80" i="13"/>
  <c r="K68" i="13"/>
  <c r="H68" i="13"/>
  <c r="L68" i="13"/>
  <c r="I68" i="13"/>
  <c r="M68" i="13"/>
  <c r="J68" i="13"/>
  <c r="L62" i="13"/>
  <c r="M62" i="13"/>
  <c r="N62" i="13"/>
  <c r="M56" i="13"/>
  <c r="J56" i="13"/>
  <c r="K56" i="13"/>
  <c r="G50" i="13"/>
  <c r="K41" i="13"/>
  <c r="O41" i="13"/>
  <c r="H41" i="13"/>
  <c r="E41" i="13"/>
  <c r="L41" i="13"/>
  <c r="F41" i="13"/>
  <c r="N41" i="13"/>
  <c r="K376" i="12"/>
  <c r="L376" i="12"/>
  <c r="M376" i="12"/>
  <c r="L374" i="12"/>
  <c r="M374" i="12"/>
  <c r="J374" i="12"/>
  <c r="N374" i="12"/>
  <c r="K233" i="12"/>
  <c r="K234" i="12" s="1"/>
  <c r="L233" i="12"/>
  <c r="L234" i="12" s="1"/>
  <c r="G233" i="12"/>
  <c r="G234" i="12" s="1"/>
  <c r="I233" i="12"/>
  <c r="I234" i="12" s="1"/>
  <c r="E226" i="12"/>
  <c r="I226" i="12"/>
  <c r="M226" i="12"/>
  <c r="J226" i="12"/>
  <c r="N226" i="12"/>
  <c r="K226" i="12"/>
  <c r="O226" i="12"/>
  <c r="D226" i="12"/>
  <c r="E224" i="12"/>
  <c r="I224" i="12"/>
  <c r="M224" i="12"/>
  <c r="G224" i="12"/>
  <c r="K224" i="12"/>
  <c r="J206" i="12"/>
  <c r="N206" i="12"/>
  <c r="G206" i="12"/>
  <c r="K206" i="12"/>
  <c r="G202" i="12"/>
  <c r="D202" i="12"/>
  <c r="H202" i="12"/>
  <c r="L202" i="12"/>
  <c r="O202" i="12"/>
  <c r="E202" i="12"/>
  <c r="I202" i="12"/>
  <c r="M202" i="12"/>
  <c r="K202" i="12"/>
  <c r="F202" i="12"/>
  <c r="J202" i="12"/>
  <c r="G200" i="12"/>
  <c r="K200" i="12"/>
  <c r="O200" i="12"/>
  <c r="D200" i="12"/>
  <c r="H200" i="12"/>
  <c r="L200" i="12"/>
  <c r="E200" i="12"/>
  <c r="I200" i="12"/>
  <c r="G196" i="12"/>
  <c r="K196" i="12"/>
  <c r="O196" i="12"/>
  <c r="D196" i="12"/>
  <c r="H196" i="12"/>
  <c r="L196" i="12"/>
  <c r="E196" i="12"/>
  <c r="I196" i="12"/>
  <c r="M196" i="12"/>
  <c r="F196" i="12"/>
  <c r="J196" i="12"/>
  <c r="G194" i="12"/>
  <c r="K194" i="12"/>
  <c r="O194" i="12"/>
  <c r="D194" i="12"/>
  <c r="H194" i="12"/>
  <c r="L194" i="12"/>
  <c r="E194" i="12"/>
  <c r="I194" i="12"/>
  <c r="F188" i="12"/>
  <c r="K182" i="12"/>
  <c r="H182" i="12"/>
  <c r="I182" i="12"/>
  <c r="M182" i="12"/>
  <c r="K158" i="12"/>
  <c r="L158" i="12"/>
  <c r="I158" i="12"/>
  <c r="M158" i="12"/>
  <c r="J158" i="12"/>
  <c r="L154" i="12"/>
  <c r="I154" i="12"/>
  <c r="M154" i="12"/>
  <c r="J154" i="12"/>
  <c r="N154" i="12"/>
  <c r="K152" i="12"/>
  <c r="H152" i="12"/>
  <c r="J146" i="12"/>
  <c r="N146" i="12"/>
  <c r="K136" i="12"/>
  <c r="O136" i="12"/>
  <c r="D136" i="12"/>
  <c r="D134" i="12"/>
  <c r="L134" i="12"/>
  <c r="M134" i="12"/>
  <c r="F134" i="12"/>
  <c r="N134" i="12"/>
  <c r="I128" i="12"/>
  <c r="M128" i="12"/>
  <c r="G128" i="12"/>
  <c r="K128" i="12"/>
  <c r="P124" i="12"/>
  <c r="I122" i="12"/>
  <c r="F122" i="12"/>
  <c r="J122" i="12"/>
  <c r="G122" i="12"/>
  <c r="K110" i="12"/>
  <c r="L110" i="12"/>
  <c r="I110" i="12"/>
  <c r="K106" i="12"/>
  <c r="L106" i="12"/>
  <c r="M106" i="12"/>
  <c r="D104" i="12"/>
  <c r="H104" i="12"/>
  <c r="L104" i="12"/>
  <c r="E104" i="12"/>
  <c r="I104" i="12"/>
  <c r="M104" i="12"/>
  <c r="F104" i="12"/>
  <c r="J104" i="12"/>
  <c r="N104" i="12"/>
  <c r="K104" i="12"/>
  <c r="K100" i="12"/>
  <c r="L100" i="12"/>
  <c r="I100" i="12"/>
  <c r="M100" i="12"/>
  <c r="J98" i="12"/>
  <c r="N98" i="12"/>
  <c r="G98" i="12"/>
  <c r="K98" i="12"/>
  <c r="K94" i="12"/>
  <c r="G86" i="12"/>
  <c r="K86" i="12"/>
  <c r="K82" i="12"/>
  <c r="L82" i="12"/>
  <c r="I82" i="12"/>
  <c r="J80" i="12"/>
  <c r="N80" i="12"/>
  <c r="K80" i="12"/>
  <c r="O80" i="12"/>
  <c r="H80" i="12"/>
  <c r="L80" i="12"/>
  <c r="I80" i="12"/>
  <c r="G76" i="12"/>
  <c r="K76" i="12"/>
  <c r="O76" i="12"/>
  <c r="D76" i="12"/>
  <c r="H76" i="12"/>
  <c r="L76" i="12"/>
  <c r="E76" i="12"/>
  <c r="I76" i="12"/>
  <c r="M76" i="12"/>
  <c r="F76" i="12"/>
  <c r="J76" i="12"/>
  <c r="F74" i="12"/>
  <c r="J74" i="12"/>
  <c r="N74" i="12"/>
  <c r="G74" i="12"/>
  <c r="K74" i="12"/>
  <c r="O74" i="12"/>
  <c r="D74" i="12"/>
  <c r="H74" i="12"/>
  <c r="K70" i="12"/>
  <c r="L70" i="12"/>
  <c r="I70" i="12"/>
  <c r="I68" i="12"/>
  <c r="M68" i="12"/>
  <c r="J68" i="12"/>
  <c r="N68" i="12"/>
  <c r="K62" i="12"/>
  <c r="O62" i="12"/>
  <c r="L62" i="12"/>
  <c r="M62" i="12"/>
  <c r="M58" i="12"/>
  <c r="J58" i="12"/>
  <c r="N58" i="12"/>
  <c r="J56" i="12"/>
  <c r="N56" i="12"/>
  <c r="K56" i="12"/>
  <c r="L56" i="12"/>
  <c r="O52" i="12"/>
  <c r="D52" i="12"/>
  <c r="L52" i="12"/>
  <c r="G52" i="12"/>
  <c r="E52" i="12"/>
  <c r="M52" i="12"/>
  <c r="K52" i="12"/>
  <c r="F52" i="12"/>
  <c r="G50" i="12"/>
  <c r="K50" i="12"/>
  <c r="O50" i="12"/>
  <c r="G46" i="12"/>
  <c r="K46" i="12"/>
  <c r="O46" i="12"/>
  <c r="D46" i="12"/>
  <c r="H46" i="12"/>
  <c r="L46" i="12"/>
  <c r="E46" i="12"/>
  <c r="I46" i="12"/>
  <c r="M46" i="12"/>
  <c r="F46" i="12"/>
  <c r="J46" i="12"/>
  <c r="I376" i="11"/>
  <c r="M376" i="11"/>
  <c r="J376" i="11"/>
  <c r="N376" i="11"/>
  <c r="K376" i="11"/>
  <c r="K374" i="11"/>
  <c r="H374" i="11"/>
  <c r="L374" i="11"/>
  <c r="I374" i="11"/>
  <c r="M374" i="11"/>
  <c r="P238" i="11"/>
  <c r="P240" i="11"/>
  <c r="J226" i="11"/>
  <c r="L226" i="11"/>
  <c r="J224" i="11"/>
  <c r="K220" i="11"/>
  <c r="L220" i="11"/>
  <c r="M220" i="11"/>
  <c r="L218" i="11"/>
  <c r="M218" i="11"/>
  <c r="J218" i="11"/>
  <c r="J206" i="11"/>
  <c r="N206" i="11"/>
  <c r="K206" i="11"/>
  <c r="L206" i="11"/>
  <c r="K202" i="11"/>
  <c r="L202" i="11"/>
  <c r="M202" i="11"/>
  <c r="K200" i="11"/>
  <c r="N184" i="11"/>
  <c r="K184" i="11"/>
  <c r="L184" i="11"/>
  <c r="L154" i="11"/>
  <c r="I154" i="11"/>
  <c r="M154" i="11"/>
  <c r="J154" i="11"/>
  <c r="K152" i="11"/>
  <c r="L152" i="11"/>
  <c r="I152" i="11"/>
  <c r="M152" i="11"/>
  <c r="J152" i="11"/>
  <c r="I140" i="11"/>
  <c r="M140" i="11"/>
  <c r="J140" i="11"/>
  <c r="K140" i="11"/>
  <c r="H140" i="11"/>
  <c r="L128" i="11"/>
  <c r="K128" i="11"/>
  <c r="I128" i="11"/>
  <c r="M128" i="11"/>
  <c r="G128" i="11"/>
  <c r="F128" i="11"/>
  <c r="H124" i="11"/>
  <c r="G122" i="11"/>
  <c r="D122" i="11"/>
  <c r="H122" i="11"/>
  <c r="L122" i="11"/>
  <c r="K122" i="11"/>
  <c r="O122" i="11"/>
  <c r="J118" i="11"/>
  <c r="K106" i="11"/>
  <c r="L106" i="11"/>
  <c r="I106" i="11"/>
  <c r="M106" i="11"/>
  <c r="J106" i="11"/>
  <c r="J104" i="11"/>
  <c r="N104" i="11"/>
  <c r="K104" i="11"/>
  <c r="J100" i="11"/>
  <c r="K100" i="11"/>
  <c r="L100" i="11"/>
  <c r="M98" i="11"/>
  <c r="J98" i="11"/>
  <c r="K92" i="11"/>
  <c r="L92" i="11"/>
  <c r="K88" i="11"/>
  <c r="O88" i="11"/>
  <c r="K86" i="11"/>
  <c r="O86" i="11"/>
  <c r="M86" i="11"/>
  <c r="L86" i="11"/>
  <c r="K82" i="11"/>
  <c r="K80" i="11"/>
  <c r="O80" i="11"/>
  <c r="L80" i="11"/>
  <c r="E80" i="11"/>
  <c r="I80" i="11"/>
  <c r="D76" i="11"/>
  <c r="H76" i="11"/>
  <c r="L76" i="11"/>
  <c r="E76" i="11"/>
  <c r="I76" i="11"/>
  <c r="M76" i="11"/>
  <c r="F76" i="11"/>
  <c r="J76" i="11"/>
  <c r="N76" i="11"/>
  <c r="G76" i="11"/>
  <c r="K76" i="11"/>
  <c r="G74" i="11"/>
  <c r="K74" i="11"/>
  <c r="O74" i="11"/>
  <c r="D74" i="11"/>
  <c r="H74" i="11"/>
  <c r="K70" i="11"/>
  <c r="L70" i="11"/>
  <c r="J68" i="11"/>
  <c r="N68" i="11"/>
  <c r="M62" i="11"/>
  <c r="L62" i="11"/>
  <c r="M58" i="11"/>
  <c r="J58" i="11"/>
  <c r="N58" i="11"/>
  <c r="K56" i="11"/>
  <c r="L56" i="11"/>
  <c r="K52" i="11"/>
  <c r="D52" i="11"/>
  <c r="H52" i="11"/>
  <c r="L52" i="11"/>
  <c r="G52" i="11"/>
  <c r="E52" i="11"/>
  <c r="I52" i="11"/>
  <c r="M52" i="11"/>
  <c r="O52" i="11"/>
  <c r="F52" i="11"/>
  <c r="J52" i="11"/>
  <c r="G46" i="11"/>
  <c r="K46" i="11"/>
  <c r="O46" i="11"/>
  <c r="D46" i="11"/>
  <c r="H46" i="11"/>
  <c r="L46" i="11"/>
  <c r="E46" i="11"/>
  <c r="I46" i="11"/>
  <c r="M46" i="11"/>
  <c r="F46" i="11"/>
  <c r="J46" i="11"/>
  <c r="F44" i="11"/>
  <c r="J44" i="11"/>
  <c r="N44" i="11"/>
  <c r="G44" i="11"/>
  <c r="K44" i="11"/>
  <c r="P274" i="10"/>
  <c r="P80" i="10"/>
  <c r="P77" i="10"/>
  <c r="P62" i="10"/>
  <c r="M41" i="10"/>
  <c r="M42" i="10" s="1"/>
  <c r="P37" i="10"/>
  <c r="P46" i="10"/>
  <c r="E41" i="10"/>
  <c r="E42" i="10" s="1"/>
  <c r="H41" i="10"/>
  <c r="H42" i="10" s="1"/>
  <c r="G41" i="10"/>
  <c r="G42" i="10" s="1"/>
  <c r="K41" i="10"/>
  <c r="K42" i="10" s="1"/>
  <c r="P317" i="17"/>
  <c r="K226" i="9"/>
  <c r="L226" i="9"/>
  <c r="M226" i="9"/>
  <c r="J224" i="9"/>
  <c r="K224" i="9"/>
  <c r="L224" i="9"/>
  <c r="I224" i="9"/>
  <c r="P212" i="9"/>
  <c r="P194" i="9"/>
  <c r="K176" i="9"/>
  <c r="H176" i="9"/>
  <c r="M166" i="9"/>
  <c r="J166" i="9"/>
  <c r="K164" i="9"/>
  <c r="L164" i="9"/>
  <c r="K160" i="9"/>
  <c r="L160" i="9"/>
  <c r="M160" i="9"/>
  <c r="K158" i="9"/>
  <c r="I158" i="9"/>
  <c r="G122" i="9"/>
  <c r="K122" i="9"/>
  <c r="H122" i="9"/>
  <c r="P125" i="9"/>
  <c r="G126" i="9" s="1"/>
  <c r="L118" i="9"/>
  <c r="K118" i="9"/>
  <c r="M118" i="9"/>
  <c r="J118" i="9"/>
  <c r="J116" i="9"/>
  <c r="N116" i="9"/>
  <c r="P110" i="9"/>
  <c r="K94" i="9"/>
  <c r="P94" i="9" s="1"/>
  <c r="L92" i="9"/>
  <c r="J92" i="9"/>
  <c r="P83" i="9"/>
  <c r="N64" i="9"/>
  <c r="N62" i="9"/>
  <c r="K62" i="9"/>
  <c r="G376" i="8"/>
  <c r="K376" i="8"/>
  <c r="H376" i="8"/>
  <c r="L376" i="8"/>
  <c r="I376" i="8"/>
  <c r="G374" i="8"/>
  <c r="H374" i="8"/>
  <c r="L374" i="8"/>
  <c r="K374" i="8"/>
  <c r="I374" i="8"/>
  <c r="M374" i="8"/>
  <c r="O374" i="8"/>
  <c r="F374" i="8"/>
  <c r="J374" i="8"/>
  <c r="P290" i="8"/>
  <c r="J254" i="8"/>
  <c r="P254" i="8" s="1"/>
  <c r="H233" i="8"/>
  <c r="H234" i="8" s="1"/>
  <c r="F233" i="8"/>
  <c r="F234" i="8" s="1"/>
  <c r="K233" i="8"/>
  <c r="N233" i="8"/>
  <c r="L233" i="8"/>
  <c r="L234" i="8" s="1"/>
  <c r="M236" i="8"/>
  <c r="K226" i="8"/>
  <c r="H226" i="8"/>
  <c r="L226" i="8"/>
  <c r="F224" i="8"/>
  <c r="J224" i="8"/>
  <c r="N224" i="8"/>
  <c r="G224" i="8"/>
  <c r="K224" i="8"/>
  <c r="J218" i="8"/>
  <c r="K214" i="8"/>
  <c r="L214" i="8"/>
  <c r="I214" i="8"/>
  <c r="M214" i="8"/>
  <c r="J212" i="8"/>
  <c r="N212" i="8"/>
  <c r="G212" i="8"/>
  <c r="K212" i="8"/>
  <c r="H212" i="8"/>
  <c r="L208" i="8"/>
  <c r="P208" i="8" s="1"/>
  <c r="I206" i="8"/>
  <c r="M206" i="8"/>
  <c r="F206" i="8"/>
  <c r="J206" i="8"/>
  <c r="N206" i="8"/>
  <c r="G206" i="8"/>
  <c r="K202" i="8"/>
  <c r="L202" i="8"/>
  <c r="I202" i="8"/>
  <c r="J200" i="8"/>
  <c r="K200" i="8"/>
  <c r="L194" i="8"/>
  <c r="I182" i="8"/>
  <c r="M182" i="8"/>
  <c r="J182" i="8"/>
  <c r="N182" i="8"/>
  <c r="J178" i="8"/>
  <c r="N178" i="8"/>
  <c r="K178" i="8"/>
  <c r="F176" i="8"/>
  <c r="J176" i="8"/>
  <c r="N176" i="8"/>
  <c r="G176" i="8"/>
  <c r="K176" i="8"/>
  <c r="O176" i="8"/>
  <c r="H176" i="8"/>
  <c r="L172" i="8"/>
  <c r="K172" i="8"/>
  <c r="J170" i="8"/>
  <c r="K170" i="8"/>
  <c r="K166" i="8"/>
  <c r="L166" i="8"/>
  <c r="M166" i="8"/>
  <c r="L164" i="8"/>
  <c r="K164" i="8"/>
  <c r="I164" i="8"/>
  <c r="M164" i="8"/>
  <c r="J160" i="8"/>
  <c r="I158" i="8"/>
  <c r="M158" i="8"/>
  <c r="J158" i="8"/>
  <c r="N158" i="8"/>
  <c r="K154" i="8"/>
  <c r="L154" i="8"/>
  <c r="J152" i="8"/>
  <c r="N152" i="8"/>
  <c r="K152" i="8"/>
  <c r="K148" i="8"/>
  <c r="L148" i="8"/>
  <c r="I148" i="8"/>
  <c r="K146" i="8"/>
  <c r="H146" i="8"/>
  <c r="L146" i="8"/>
  <c r="I146" i="8"/>
  <c r="L142" i="8"/>
  <c r="P142" i="8" s="1"/>
  <c r="H140" i="8"/>
  <c r="L140" i="8"/>
  <c r="G140" i="8"/>
  <c r="I140" i="8"/>
  <c r="M140" i="8"/>
  <c r="K140" i="8"/>
  <c r="J140" i="8"/>
  <c r="N134" i="8"/>
  <c r="I130" i="8"/>
  <c r="M130" i="8"/>
  <c r="J130" i="8"/>
  <c r="N130" i="8"/>
  <c r="K130" i="8"/>
  <c r="H130" i="8"/>
  <c r="G128" i="8"/>
  <c r="K128" i="8"/>
  <c r="G124" i="8"/>
  <c r="H124" i="8"/>
  <c r="F122" i="8"/>
  <c r="J122" i="8"/>
  <c r="G122" i="8"/>
  <c r="K122" i="8"/>
  <c r="O122" i="8"/>
  <c r="D122" i="8"/>
  <c r="H122" i="8"/>
  <c r="L122" i="8"/>
  <c r="E122" i="8"/>
  <c r="J118" i="8"/>
  <c r="J116" i="8"/>
  <c r="N116" i="8"/>
  <c r="J112" i="8"/>
  <c r="N112" i="8"/>
  <c r="K112" i="8"/>
  <c r="H110" i="8"/>
  <c r="L110" i="8"/>
  <c r="I110" i="8"/>
  <c r="M110" i="8"/>
  <c r="J110" i="8"/>
  <c r="N110" i="8"/>
  <c r="M104" i="8"/>
  <c r="I100" i="8"/>
  <c r="M100" i="8"/>
  <c r="J100" i="8"/>
  <c r="K100" i="8"/>
  <c r="F98" i="8"/>
  <c r="J98" i="8"/>
  <c r="N98" i="8"/>
  <c r="G98" i="8"/>
  <c r="K98" i="8"/>
  <c r="O98" i="8"/>
  <c r="D98" i="8"/>
  <c r="H98" i="8"/>
  <c r="K94" i="8"/>
  <c r="L94" i="8"/>
  <c r="J92" i="8"/>
  <c r="K82" i="8"/>
  <c r="D82" i="8"/>
  <c r="F80" i="8"/>
  <c r="J80" i="8"/>
  <c r="N80" i="8"/>
  <c r="G80" i="8"/>
  <c r="K80" i="8"/>
  <c r="P74" i="8"/>
  <c r="K70" i="8"/>
  <c r="J68" i="8"/>
  <c r="N68" i="8"/>
  <c r="K64" i="8"/>
  <c r="O64" i="8"/>
  <c r="M64" i="8"/>
  <c r="D64" i="8"/>
  <c r="L64" i="8"/>
  <c r="K62" i="8"/>
  <c r="O62" i="8"/>
  <c r="L62" i="8"/>
  <c r="M58" i="8"/>
  <c r="J58" i="8"/>
  <c r="K56" i="8"/>
  <c r="G52" i="8"/>
  <c r="K52" i="8"/>
  <c r="O52" i="8"/>
  <c r="D52" i="8"/>
  <c r="H52" i="8"/>
  <c r="L52" i="8"/>
  <c r="E52" i="8"/>
  <c r="I52" i="8"/>
  <c r="M52" i="8"/>
  <c r="F52" i="8"/>
  <c r="J52" i="8"/>
  <c r="G50" i="8"/>
  <c r="K50" i="8"/>
  <c r="O50" i="8"/>
  <c r="D50" i="8"/>
  <c r="H50" i="8"/>
  <c r="G46" i="8"/>
  <c r="K46" i="8"/>
  <c r="O46" i="8"/>
  <c r="D46" i="8"/>
  <c r="H46" i="8"/>
  <c r="L46" i="8"/>
  <c r="E46" i="8"/>
  <c r="I46" i="8"/>
  <c r="K41" i="8"/>
  <c r="E41" i="8"/>
  <c r="G44" i="8"/>
  <c r="K44" i="8"/>
  <c r="O44" i="8"/>
  <c r="D44" i="8"/>
  <c r="H44" i="8"/>
  <c r="P278" i="7"/>
  <c r="D233" i="7"/>
  <c r="N233" i="7"/>
  <c r="J233" i="7"/>
  <c r="J234" i="7" s="1"/>
  <c r="H226" i="7"/>
  <c r="K224" i="7"/>
  <c r="H224" i="7"/>
  <c r="I224" i="7"/>
  <c r="K154" i="7"/>
  <c r="L154" i="7"/>
  <c r="I154" i="7"/>
  <c r="M154" i="7"/>
  <c r="J154" i="7"/>
  <c r="K152" i="7"/>
  <c r="L152" i="7"/>
  <c r="M152" i="7"/>
  <c r="J152" i="7"/>
  <c r="I130" i="7"/>
  <c r="G128" i="7"/>
  <c r="K128" i="7"/>
  <c r="H128" i="7"/>
  <c r="L128" i="7"/>
  <c r="I128" i="7"/>
  <c r="M128" i="7"/>
  <c r="J128" i="7"/>
  <c r="G124" i="7"/>
  <c r="G122" i="7"/>
  <c r="L118" i="7"/>
  <c r="M118" i="7"/>
  <c r="J118" i="7"/>
  <c r="N118" i="7"/>
  <c r="L116" i="7"/>
  <c r="K116" i="7"/>
  <c r="K100" i="7"/>
  <c r="O100" i="7"/>
  <c r="E100" i="7"/>
  <c r="M100" i="7"/>
  <c r="F100" i="7"/>
  <c r="J100" i="7"/>
  <c r="D98" i="7"/>
  <c r="H98" i="7"/>
  <c r="L98" i="7"/>
  <c r="K98" i="7"/>
  <c r="O98" i="7"/>
  <c r="E98" i="7"/>
  <c r="I98" i="7"/>
  <c r="M98" i="7"/>
  <c r="G98" i="7"/>
  <c r="F98" i="7"/>
  <c r="J98" i="7"/>
  <c r="J92" i="7"/>
  <c r="N41" i="7"/>
  <c r="H41" i="7"/>
  <c r="M58" i="7"/>
  <c r="K58" i="7"/>
  <c r="L58" i="7"/>
  <c r="M56" i="7"/>
  <c r="P50" i="7"/>
  <c r="G46" i="7"/>
  <c r="K46" i="7"/>
  <c r="O46" i="7"/>
  <c r="D46" i="7"/>
  <c r="H46" i="7"/>
  <c r="L46" i="7"/>
  <c r="P39" i="7"/>
  <c r="O44" i="7"/>
  <c r="D44" i="7"/>
  <c r="L44" i="7"/>
  <c r="K44" i="7"/>
  <c r="E44" i="7"/>
  <c r="M44" i="7"/>
  <c r="F44" i="7"/>
  <c r="J44" i="7"/>
  <c r="G376" i="5"/>
  <c r="K376" i="5"/>
  <c r="O376" i="5"/>
  <c r="D376" i="5"/>
  <c r="H376" i="5"/>
  <c r="L376" i="5"/>
  <c r="E376" i="5"/>
  <c r="I376" i="5"/>
  <c r="G374" i="5"/>
  <c r="O374" i="5"/>
  <c r="K374" i="5"/>
  <c r="D374" i="5"/>
  <c r="H374" i="5"/>
  <c r="L374" i="5"/>
  <c r="E374" i="5"/>
  <c r="I374" i="5"/>
  <c r="I233" i="5"/>
  <c r="I234" i="5" s="1"/>
  <c r="O233" i="5"/>
  <c r="O234" i="5" s="1"/>
  <c r="G233" i="5"/>
  <c r="G234" i="5" s="1"/>
  <c r="M212" i="5"/>
  <c r="J212" i="5"/>
  <c r="N212" i="5"/>
  <c r="L178" i="5"/>
  <c r="I178" i="5"/>
  <c r="M178" i="5"/>
  <c r="K178" i="5"/>
  <c r="J178" i="5"/>
  <c r="G176" i="5"/>
  <c r="K176" i="5"/>
  <c r="O176" i="5"/>
  <c r="D176" i="5"/>
  <c r="H176" i="5"/>
  <c r="L176" i="5"/>
  <c r="I176" i="5"/>
  <c r="K164" i="5"/>
  <c r="H164" i="5"/>
  <c r="I164" i="5"/>
  <c r="K158" i="5"/>
  <c r="H158" i="5"/>
  <c r="L158" i="5"/>
  <c r="I158" i="5"/>
  <c r="L148" i="5"/>
  <c r="M148" i="5"/>
  <c r="N148" i="5"/>
  <c r="K146" i="5"/>
  <c r="E140" i="5"/>
  <c r="N140" i="5"/>
  <c r="G140" i="5"/>
  <c r="G128" i="5"/>
  <c r="H128" i="5"/>
  <c r="E128" i="5"/>
  <c r="I128" i="5"/>
  <c r="M128" i="5"/>
  <c r="K128" i="5"/>
  <c r="O128" i="5"/>
  <c r="D128" i="5"/>
  <c r="L128" i="5"/>
  <c r="F128" i="5"/>
  <c r="J128" i="5"/>
  <c r="L122" i="5"/>
  <c r="I122" i="5"/>
  <c r="G122" i="5"/>
  <c r="K122" i="5"/>
  <c r="H122" i="5"/>
  <c r="F122" i="5"/>
  <c r="P122" i="5" s="1"/>
  <c r="H118" i="5"/>
  <c r="L118" i="5"/>
  <c r="I118" i="5"/>
  <c r="M118" i="5"/>
  <c r="J118" i="5"/>
  <c r="N118" i="5"/>
  <c r="K116" i="5"/>
  <c r="H116" i="5"/>
  <c r="L116" i="5"/>
  <c r="I116" i="5"/>
  <c r="I112" i="5"/>
  <c r="M112" i="5"/>
  <c r="J112" i="5"/>
  <c r="N112" i="5"/>
  <c r="K110" i="5"/>
  <c r="H104" i="5"/>
  <c r="K100" i="5"/>
  <c r="L100" i="5"/>
  <c r="O100" i="5"/>
  <c r="I100" i="5"/>
  <c r="M100" i="5"/>
  <c r="J100" i="5"/>
  <c r="G98" i="5"/>
  <c r="K98" i="5"/>
  <c r="L92" i="5"/>
  <c r="K92" i="5"/>
  <c r="K64" i="5"/>
  <c r="P64" i="5" s="1"/>
  <c r="K62" i="5"/>
  <c r="L62" i="5"/>
  <c r="G41" i="5"/>
  <c r="P56" i="5"/>
  <c r="L46" i="5"/>
  <c r="K46" i="5"/>
  <c r="M46" i="5"/>
  <c r="K44" i="5"/>
  <c r="N41" i="5"/>
  <c r="L44" i="5"/>
  <c r="M44" i="5"/>
  <c r="H41" i="5"/>
  <c r="F376" i="4"/>
  <c r="J376" i="4"/>
  <c r="N376" i="4"/>
  <c r="G376" i="4"/>
  <c r="K376" i="4"/>
  <c r="G374" i="4"/>
  <c r="K374" i="4"/>
  <c r="O374" i="4"/>
  <c r="D374" i="4"/>
  <c r="H374" i="4"/>
  <c r="I278" i="4"/>
  <c r="K278" i="4"/>
  <c r="P262" i="4"/>
  <c r="N238" i="4"/>
  <c r="P238" i="4" s="1"/>
  <c r="J220" i="4"/>
  <c r="N220" i="4"/>
  <c r="K218" i="4"/>
  <c r="O218" i="4"/>
  <c r="H218" i="4"/>
  <c r="K214" i="4"/>
  <c r="L214" i="4"/>
  <c r="I214" i="4"/>
  <c r="P208" i="4"/>
  <c r="P209" i="4"/>
  <c r="J210" i="4" s="1"/>
  <c r="J206" i="4"/>
  <c r="N206" i="4"/>
  <c r="K206" i="4"/>
  <c r="H206" i="4"/>
  <c r="L206" i="4"/>
  <c r="M202" i="4"/>
  <c r="K202" i="4"/>
  <c r="L202" i="4"/>
  <c r="P190" i="4"/>
  <c r="D188" i="4"/>
  <c r="H188" i="4"/>
  <c r="L188" i="4"/>
  <c r="E188" i="4"/>
  <c r="M188" i="4"/>
  <c r="G188" i="4"/>
  <c r="K188" i="4"/>
  <c r="O188" i="4"/>
  <c r="F188" i="4"/>
  <c r="M178" i="4"/>
  <c r="J178" i="4"/>
  <c r="D176" i="4"/>
  <c r="H176" i="4"/>
  <c r="L176" i="4"/>
  <c r="E176" i="4"/>
  <c r="I176" i="4"/>
  <c r="M176" i="4"/>
  <c r="F176" i="4"/>
  <c r="J176" i="4"/>
  <c r="N176" i="4"/>
  <c r="G176" i="4"/>
  <c r="K176" i="4"/>
  <c r="M160" i="4"/>
  <c r="J160" i="4"/>
  <c r="K160" i="4"/>
  <c r="K154" i="4"/>
  <c r="H154" i="4"/>
  <c r="L154" i="4"/>
  <c r="I154" i="4"/>
  <c r="J152" i="4"/>
  <c r="N152" i="4"/>
  <c r="K152" i="4"/>
  <c r="J142" i="4"/>
  <c r="N142" i="4"/>
  <c r="G140" i="4"/>
  <c r="K140" i="4"/>
  <c r="O140" i="4"/>
  <c r="D140" i="4"/>
  <c r="H140" i="4"/>
  <c r="L140" i="4"/>
  <c r="I140" i="4"/>
  <c r="M140" i="4"/>
  <c r="F140" i="4"/>
  <c r="J140" i="4"/>
  <c r="F128" i="4"/>
  <c r="J128" i="4"/>
  <c r="N128" i="4"/>
  <c r="G128" i="4"/>
  <c r="K128" i="4"/>
  <c r="O128" i="4"/>
  <c r="D128" i="4"/>
  <c r="H128" i="4"/>
  <c r="J118" i="4"/>
  <c r="N118" i="4"/>
  <c r="K118" i="4"/>
  <c r="H118" i="4"/>
  <c r="I116" i="4"/>
  <c r="M116" i="4"/>
  <c r="K116" i="4"/>
  <c r="H116" i="4"/>
  <c r="L116" i="4"/>
  <c r="J116" i="4"/>
  <c r="I112" i="4"/>
  <c r="M112" i="4"/>
  <c r="J112" i="4"/>
  <c r="N112" i="4"/>
  <c r="F110" i="4"/>
  <c r="J110" i="4"/>
  <c r="N110" i="4"/>
  <c r="G110" i="4"/>
  <c r="K104" i="4"/>
  <c r="O104" i="4"/>
  <c r="H104" i="4"/>
  <c r="L104" i="4"/>
  <c r="I104" i="4"/>
  <c r="M104" i="4"/>
  <c r="J104" i="4"/>
  <c r="I98" i="4"/>
  <c r="M98" i="4"/>
  <c r="F98" i="4"/>
  <c r="J98" i="4"/>
  <c r="N98" i="4"/>
  <c r="G98" i="4"/>
  <c r="K98" i="4"/>
  <c r="K94" i="4"/>
  <c r="K92" i="4"/>
  <c r="I92" i="4"/>
  <c r="J88" i="4"/>
  <c r="N88" i="4"/>
  <c r="G88" i="4"/>
  <c r="O88" i="4"/>
  <c r="D88" i="4"/>
  <c r="H88" i="4"/>
  <c r="D86" i="4"/>
  <c r="L86" i="4"/>
  <c r="I86" i="4"/>
  <c r="M86" i="4"/>
  <c r="G86" i="4"/>
  <c r="O86" i="4"/>
  <c r="H86" i="4"/>
  <c r="J86" i="4"/>
  <c r="J82" i="4"/>
  <c r="N82" i="4"/>
  <c r="J80" i="4"/>
  <c r="N80" i="4"/>
  <c r="K80" i="4"/>
  <c r="O80" i="4"/>
  <c r="H80" i="4"/>
  <c r="E76" i="4"/>
  <c r="I76" i="4"/>
  <c r="F76" i="4"/>
  <c r="J76" i="4"/>
  <c r="N76" i="4"/>
  <c r="G76" i="4"/>
  <c r="K76" i="4"/>
  <c r="D74" i="4"/>
  <c r="H74" i="4"/>
  <c r="L74" i="4"/>
  <c r="G74" i="4"/>
  <c r="K74" i="4"/>
  <c r="J70" i="4"/>
  <c r="K70" i="4"/>
  <c r="K68" i="4"/>
  <c r="L68" i="4"/>
  <c r="M68" i="4"/>
  <c r="K58" i="4"/>
  <c r="L58" i="4"/>
  <c r="M58" i="4"/>
  <c r="M56" i="4"/>
  <c r="J56" i="4"/>
  <c r="K56" i="4"/>
  <c r="E46" i="4"/>
  <c r="I46" i="4"/>
  <c r="M46" i="4"/>
  <c r="F46" i="4"/>
  <c r="J46" i="4"/>
  <c r="N46" i="4"/>
  <c r="G46" i="4"/>
  <c r="K46" i="4"/>
  <c r="O46" i="4"/>
  <c r="D46" i="4"/>
  <c r="H46" i="4"/>
  <c r="G44" i="4"/>
  <c r="K44" i="4"/>
  <c r="O44" i="4"/>
  <c r="D44" i="4"/>
  <c r="H44" i="4"/>
  <c r="L44" i="4"/>
  <c r="E44" i="4"/>
  <c r="I44" i="4"/>
  <c r="M44" i="4"/>
  <c r="F44" i="4"/>
  <c r="J44" i="4"/>
  <c r="H337" i="17"/>
  <c r="N337" i="17"/>
  <c r="L337" i="17"/>
  <c r="K337" i="17"/>
  <c r="F337" i="17"/>
  <c r="D337" i="17"/>
  <c r="L443" i="17"/>
  <c r="H433" i="17"/>
  <c r="P335" i="17"/>
  <c r="P333" i="17"/>
  <c r="I337" i="17"/>
  <c r="M337" i="17"/>
  <c r="G337" i="17"/>
  <c r="P329" i="17"/>
  <c r="G331" i="17"/>
  <c r="D331" i="17"/>
  <c r="J331" i="17"/>
  <c r="O331" i="17"/>
  <c r="K331" i="17"/>
  <c r="H331" i="17"/>
  <c r="F331" i="17"/>
  <c r="I331" i="17"/>
  <c r="E331" i="17"/>
  <c r="P327" i="17"/>
  <c r="P63" i="17"/>
  <c r="F67" i="17"/>
  <c r="G31" i="17"/>
  <c r="P27" i="17"/>
  <c r="P12" i="17"/>
  <c r="H441" i="17"/>
  <c r="N443" i="17"/>
  <c r="O337" i="17"/>
  <c r="P384" i="17"/>
  <c r="P89" i="17"/>
  <c r="N441" i="17"/>
  <c r="I433" i="17"/>
  <c r="P426" i="17"/>
  <c r="L433" i="17"/>
  <c r="J443" i="17"/>
  <c r="P429" i="17"/>
  <c r="N433" i="17"/>
  <c r="P360" i="17"/>
  <c r="P359" i="17"/>
  <c r="K441" i="17"/>
  <c r="E441" i="17"/>
  <c r="O441" i="17"/>
  <c r="I441" i="17"/>
  <c r="F433" i="17"/>
  <c r="P390" i="17"/>
  <c r="M433" i="17"/>
  <c r="G433" i="17"/>
  <c r="K433" i="17"/>
  <c r="E433" i="17"/>
  <c r="J441" i="17"/>
  <c r="M441" i="17"/>
  <c r="L441" i="17"/>
  <c r="P378" i="17"/>
  <c r="P375" i="17"/>
  <c r="P431" i="17"/>
  <c r="K443" i="17"/>
  <c r="G441" i="17"/>
  <c r="F441" i="17"/>
  <c r="P414" i="17"/>
  <c r="O443" i="17"/>
  <c r="I443" i="17"/>
  <c r="M443" i="17"/>
  <c r="G443" i="17"/>
  <c r="F443" i="17"/>
  <c r="E443" i="17"/>
  <c r="J433" i="17"/>
  <c r="O433" i="17"/>
  <c r="H443" i="17"/>
  <c r="P372" i="17"/>
  <c r="P357" i="17"/>
  <c r="P59" i="17"/>
  <c r="J67" i="17"/>
  <c r="O67" i="17"/>
  <c r="P29" i="17"/>
  <c r="H67" i="17"/>
  <c r="M67" i="17"/>
  <c r="N31" i="17"/>
  <c r="P54" i="17"/>
  <c r="P65" i="17"/>
  <c r="K67" i="17"/>
  <c r="D67" i="17"/>
  <c r="I67" i="17"/>
  <c r="G67" i="17"/>
  <c r="H31" i="17"/>
  <c r="P47" i="17"/>
  <c r="E67" i="17"/>
  <c r="M31" i="17"/>
  <c r="P60" i="17"/>
  <c r="P53" i="17"/>
  <c r="O31" i="17"/>
  <c r="I31" i="17"/>
  <c r="L31" i="17"/>
  <c r="F31" i="17"/>
  <c r="L67" i="17"/>
  <c r="K31" i="17"/>
  <c r="J31" i="17"/>
  <c r="N67" i="17"/>
  <c r="E31" i="17"/>
  <c r="D31" i="17"/>
  <c r="P120" i="14"/>
  <c r="D150" i="14"/>
  <c r="P150" i="14" s="1"/>
  <c r="G11" i="14"/>
  <c r="P20" i="14"/>
  <c r="E41" i="14"/>
  <c r="P50" i="14"/>
  <c r="P62" i="14"/>
  <c r="P74" i="14"/>
  <c r="P86" i="14"/>
  <c r="P98" i="14"/>
  <c r="P140" i="14"/>
  <c r="P158" i="14"/>
  <c r="P176" i="14"/>
  <c r="P194" i="14"/>
  <c r="P212" i="14"/>
  <c r="G233" i="14"/>
  <c r="G234" i="14" s="1"/>
  <c r="P238" i="14"/>
  <c r="P250" i="14"/>
  <c r="P256" i="14"/>
  <c r="M270" i="14"/>
  <c r="D186" i="14"/>
  <c r="H11" i="14"/>
  <c r="N11" i="14"/>
  <c r="P22" i="14"/>
  <c r="L41" i="14"/>
  <c r="P47" i="14"/>
  <c r="H48" i="14" s="1"/>
  <c r="P52" i="14"/>
  <c r="P58" i="14"/>
  <c r="P59" i="14"/>
  <c r="D60" i="14"/>
  <c r="P60" i="14" s="1"/>
  <c r="P64" i="14"/>
  <c r="P71" i="14"/>
  <c r="L72" i="14" s="1"/>
  <c r="D72" i="14"/>
  <c r="P76" i="14"/>
  <c r="P82" i="14"/>
  <c r="P83" i="14"/>
  <c r="D84" i="14"/>
  <c r="P84" i="14" s="1"/>
  <c r="P88" i="14"/>
  <c r="P94" i="14"/>
  <c r="P95" i="14"/>
  <c r="D96" i="14"/>
  <c r="P96" i="14" s="1"/>
  <c r="P100" i="14"/>
  <c r="P106" i="14"/>
  <c r="P112" i="14"/>
  <c r="J233" i="14"/>
  <c r="J234" i="14" s="1"/>
  <c r="E240" i="14"/>
  <c r="P240" i="14" s="1"/>
  <c r="P258" i="14"/>
  <c r="P262" i="14"/>
  <c r="P294" i="14"/>
  <c r="P26" i="14"/>
  <c r="P132" i="14"/>
  <c r="P170" i="14"/>
  <c r="P188" i="14"/>
  <c r="P206" i="14"/>
  <c r="P224" i="14"/>
  <c r="K233" i="14"/>
  <c r="K234" i="14" s="1"/>
  <c r="P268" i="14"/>
  <c r="P269" i="14"/>
  <c r="D270" i="14"/>
  <c r="D168" i="14"/>
  <c r="P168" i="14" s="1"/>
  <c r="D204" i="14"/>
  <c r="P204" i="14" s="1"/>
  <c r="P221" i="14"/>
  <c r="D222" i="14"/>
  <c r="P222" i="14" s="1"/>
  <c r="D246" i="14"/>
  <c r="P10" i="14"/>
  <c r="D11" i="14"/>
  <c r="J11" i="14"/>
  <c r="P28" i="14"/>
  <c r="P30" i="14"/>
  <c r="P118" i="14"/>
  <c r="D233" i="14"/>
  <c r="D234" i="14" s="1"/>
  <c r="P280" i="14"/>
  <c r="P281" i="14"/>
  <c r="D282" i="14"/>
  <c r="P282" i="14" s="1"/>
  <c r="K11" i="14"/>
  <c r="P14" i="14"/>
  <c r="P32" i="14"/>
  <c r="K41" i="14"/>
  <c r="P146" i="14"/>
  <c r="P164" i="14"/>
  <c r="P182" i="14"/>
  <c r="P200" i="14"/>
  <c r="P218" i="14"/>
  <c r="P320" i="14"/>
  <c r="P362" i="14"/>
  <c r="P9" i="13"/>
  <c r="D10" i="13"/>
  <c r="P10" i="13" s="1"/>
  <c r="P16" i="13"/>
  <c r="P17" i="13"/>
  <c r="D18" i="13"/>
  <c r="P34" i="13"/>
  <c r="P35" i="13"/>
  <c r="D36" i="13"/>
  <c r="P64" i="13"/>
  <c r="P65" i="13"/>
  <c r="M66" i="13" s="1"/>
  <c r="D66" i="13"/>
  <c r="H246" i="13"/>
  <c r="H233" i="13"/>
  <c r="H234" i="13" s="1"/>
  <c r="N246" i="13"/>
  <c r="N233" i="13"/>
  <c r="N234" i="13" s="1"/>
  <c r="I11" i="13"/>
  <c r="O11" i="13"/>
  <c r="E18" i="13"/>
  <c r="P26" i="13"/>
  <c r="G41" i="13"/>
  <c r="M41" i="13"/>
  <c r="D258" i="13"/>
  <c r="P258" i="13" s="1"/>
  <c r="P28" i="13"/>
  <c r="P29" i="13"/>
  <c r="D30" i="13"/>
  <c r="P30" i="13" s="1"/>
  <c r="P58" i="13"/>
  <c r="P59" i="13"/>
  <c r="K60" i="13" s="1"/>
  <c r="D60" i="13"/>
  <c r="G240" i="13"/>
  <c r="G233" i="13"/>
  <c r="G234" i="13" s="1"/>
  <c r="M240" i="13"/>
  <c r="M233" i="13"/>
  <c r="M234" i="13" s="1"/>
  <c r="D282" i="13"/>
  <c r="P282" i="13" s="1"/>
  <c r="P20" i="13"/>
  <c r="F11" i="13"/>
  <c r="L11" i="13"/>
  <c r="P22" i="13"/>
  <c r="P23" i="13"/>
  <c r="G24" i="13" s="1"/>
  <c r="D41" i="13"/>
  <c r="J41" i="13"/>
  <c r="D40" i="13"/>
  <c r="P52" i="13"/>
  <c r="P53" i="13"/>
  <c r="J54" i="13" s="1"/>
  <c r="P232" i="13"/>
  <c r="P71" i="13"/>
  <c r="N72" i="13" s="1"/>
  <c r="D72" i="13"/>
  <c r="P148" i="13"/>
  <c r="P166" i="13"/>
  <c r="P236" i="13"/>
  <c r="P244" i="13"/>
  <c r="P274" i="13"/>
  <c r="P275" i="13"/>
  <c r="D276" i="13"/>
  <c r="P276" i="13" s="1"/>
  <c r="P292" i="13"/>
  <c r="P293" i="13"/>
  <c r="D294" i="13"/>
  <c r="P294" i="13" s="1"/>
  <c r="P317" i="13"/>
  <c r="P359" i="13"/>
  <c r="P194" i="13"/>
  <c r="P200" i="13"/>
  <c r="P212" i="13"/>
  <c r="P218" i="13"/>
  <c r="O233" i="13"/>
  <c r="O234" i="13" s="1"/>
  <c r="P238" i="13"/>
  <c r="P284" i="13"/>
  <c r="P74" i="13"/>
  <c r="P154" i="13"/>
  <c r="P250" i="13"/>
  <c r="E233" i="13"/>
  <c r="E234" i="13" s="1"/>
  <c r="P286" i="13"/>
  <c r="P311" i="13"/>
  <c r="P329" i="13"/>
  <c r="P76" i="13"/>
  <c r="P77" i="13"/>
  <c r="M78" i="13" s="1"/>
  <c r="P82" i="13"/>
  <c r="P83" i="13"/>
  <c r="M84" i="13" s="1"/>
  <c r="D84" i="13"/>
  <c r="P88" i="13"/>
  <c r="P89" i="13"/>
  <c r="L90" i="13" s="1"/>
  <c r="D90" i="13"/>
  <c r="P94" i="13"/>
  <c r="P95" i="13"/>
  <c r="D96" i="13"/>
  <c r="P100" i="13"/>
  <c r="P101" i="13"/>
  <c r="L102" i="13" s="1"/>
  <c r="D102" i="13"/>
  <c r="P106" i="13"/>
  <c r="P107" i="13"/>
  <c r="K108" i="13" s="1"/>
  <c r="D108" i="13"/>
  <c r="P112" i="13"/>
  <c r="P113" i="13"/>
  <c r="L114" i="13" s="1"/>
  <c r="D114" i="13"/>
  <c r="P118" i="13"/>
  <c r="P119" i="13"/>
  <c r="L120" i="13" s="1"/>
  <c r="D120" i="13"/>
  <c r="P124" i="13"/>
  <c r="P125" i="13"/>
  <c r="J126" i="13" s="1"/>
  <c r="D126" i="13"/>
  <c r="P130" i="13"/>
  <c r="P131" i="13"/>
  <c r="J132" i="13" s="1"/>
  <c r="P136" i="13"/>
  <c r="F11" i="12"/>
  <c r="E11" i="12"/>
  <c r="P95" i="12"/>
  <c r="L96" i="12" s="1"/>
  <c r="D96" i="12"/>
  <c r="P142" i="12"/>
  <c r="P148" i="12"/>
  <c r="P164" i="12"/>
  <c r="M233" i="12"/>
  <c r="M234" i="12" s="1"/>
  <c r="P244" i="12"/>
  <c r="P245" i="12"/>
  <c r="D246" i="12"/>
  <c r="G305" i="12"/>
  <c r="O305" i="12"/>
  <c r="P322" i="12"/>
  <c r="P341" i="12"/>
  <c r="P9" i="12"/>
  <c r="P166" i="12"/>
  <c r="N233" i="12"/>
  <c r="N234" i="12" s="1"/>
  <c r="P238" i="12"/>
  <c r="P32" i="12"/>
  <c r="P65" i="12"/>
  <c r="O66" i="12" s="1"/>
  <c r="P71" i="12"/>
  <c r="N72" i="12" s="1"/>
  <c r="D72" i="12"/>
  <c r="I246" i="12"/>
  <c r="P250" i="12"/>
  <c r="P256" i="12"/>
  <c r="P257" i="12"/>
  <c r="D258" i="12"/>
  <c r="P258" i="12" s="1"/>
  <c r="I305" i="12"/>
  <c r="L11" i="12"/>
  <c r="P34" i="12"/>
  <c r="P35" i="12"/>
  <c r="P36" i="12"/>
  <c r="P112" i="12"/>
  <c r="P116" i="12"/>
  <c r="F233" i="12"/>
  <c r="F234" i="12" s="1"/>
  <c r="K246" i="12"/>
  <c r="G252" i="12"/>
  <c r="P252" i="12" s="1"/>
  <c r="P268" i="12"/>
  <c r="P269" i="12"/>
  <c r="D270" i="12"/>
  <c r="P270" i="12" s="1"/>
  <c r="P274" i="12"/>
  <c r="P280" i="12"/>
  <c r="P281" i="12"/>
  <c r="D282" i="12"/>
  <c r="P282" i="12" s="1"/>
  <c r="P286" i="12"/>
  <c r="P292" i="12"/>
  <c r="P293" i="12"/>
  <c r="D294" i="12"/>
  <c r="P294" i="12" s="1"/>
  <c r="P326" i="12"/>
  <c r="P29" i="12"/>
  <c r="P83" i="12"/>
  <c r="P89" i="12"/>
  <c r="H90" i="12" s="1"/>
  <c r="P118" i="12"/>
  <c r="P170" i="12"/>
  <c r="P188" i="12"/>
  <c r="P329" i="12"/>
  <c r="P347" i="12"/>
  <c r="P359" i="12"/>
  <c r="P26" i="11"/>
  <c r="P252" i="11"/>
  <c r="P28" i="11"/>
  <c r="I258" i="11"/>
  <c r="P258" i="11" s="1"/>
  <c r="P318" i="11"/>
  <c r="P32" i="11"/>
  <c r="E246" i="11"/>
  <c r="P116" i="11"/>
  <c r="P176" i="11"/>
  <c r="P188" i="11"/>
  <c r="P212" i="11"/>
  <c r="M246" i="11"/>
  <c r="P262" i="11"/>
  <c r="P264" i="11"/>
  <c r="P142" i="11"/>
  <c r="P166" i="11"/>
  <c r="P178" i="11"/>
  <c r="P190" i="11"/>
  <c r="P214" i="11"/>
  <c r="P276" i="11"/>
  <c r="P340" i="11"/>
  <c r="P342" i="11"/>
  <c r="P110" i="11"/>
  <c r="P134" i="11"/>
  <c r="P158" i="11"/>
  <c r="P170" i="11"/>
  <c r="P182" i="11"/>
  <c r="P194" i="11"/>
  <c r="P268" i="11"/>
  <c r="P270" i="11"/>
  <c r="P274" i="11"/>
  <c r="P112" i="11"/>
  <c r="P136" i="11"/>
  <c r="P148" i="11"/>
  <c r="P160" i="11"/>
  <c r="P162" i="11"/>
  <c r="P172" i="11"/>
  <c r="P196" i="11"/>
  <c r="P198" i="11"/>
  <c r="P208" i="11"/>
  <c r="P244" i="11"/>
  <c r="P250" i="11"/>
  <c r="P314" i="11"/>
  <c r="P350" i="11"/>
  <c r="P324" i="10"/>
  <c r="I18" i="10"/>
  <c r="P20" i="10"/>
  <c r="I41" i="10"/>
  <c r="I42" i="10" s="1"/>
  <c r="O41" i="10"/>
  <c r="O42" i="10" s="1"/>
  <c r="N41" i="10"/>
  <c r="N42" i="10" s="1"/>
  <c r="M240" i="10"/>
  <c r="P240" i="10" s="1"/>
  <c r="D38" i="10"/>
  <c r="P22" i="10"/>
  <c r="P56" i="10"/>
  <c r="D78" i="10"/>
  <c r="P78" i="10" s="1"/>
  <c r="P14" i="10"/>
  <c r="P32" i="10"/>
  <c r="P52" i="10"/>
  <c r="P312" i="10"/>
  <c r="P16" i="10"/>
  <c r="P34" i="10"/>
  <c r="P36" i="10"/>
  <c r="J38" i="10"/>
  <c r="F41" i="10"/>
  <c r="F42" i="10" s="1"/>
  <c r="L41" i="10"/>
  <c r="L42" i="10" s="1"/>
  <c r="H40" i="10"/>
  <c r="H246" i="10"/>
  <c r="N246" i="10"/>
  <c r="D294" i="10"/>
  <c r="P294" i="10" s="1"/>
  <c r="P323" i="10"/>
  <c r="P26" i="10"/>
  <c r="I40" i="10"/>
  <c r="P44" i="10"/>
  <c r="P275" i="10"/>
  <c r="J276" i="10"/>
  <c r="D276" i="10"/>
  <c r="P64" i="10"/>
  <c r="P83" i="10"/>
  <c r="D84" i="10"/>
  <c r="P84" i="10" s="1"/>
  <c r="P86" i="10"/>
  <c r="P362" i="10"/>
  <c r="P89" i="10"/>
  <c r="D90" i="10"/>
  <c r="P90" i="10" s="1"/>
  <c r="P92" i="10"/>
  <c r="P236" i="10"/>
  <c r="P244" i="10"/>
  <c r="P245" i="10"/>
  <c r="D246" i="10"/>
  <c r="P248" i="10"/>
  <c r="P280" i="10"/>
  <c r="P281" i="10"/>
  <c r="D282" i="10"/>
  <c r="P282" i="10" s="1"/>
  <c r="P299" i="10"/>
  <c r="P311" i="10"/>
  <c r="P329" i="10"/>
  <c r="P347" i="10"/>
  <c r="P58" i="10"/>
  <c r="P95" i="10"/>
  <c r="D96" i="10"/>
  <c r="P96" i="10" s="1"/>
  <c r="P98" i="10"/>
  <c r="P122" i="10"/>
  <c r="P130" i="10"/>
  <c r="P314" i="10"/>
  <c r="P350" i="10"/>
  <c r="P50" i="10"/>
  <c r="P68" i="10"/>
  <c r="P101" i="10"/>
  <c r="D102" i="10"/>
  <c r="P104" i="10"/>
  <c r="P110" i="10"/>
  <c r="P116" i="10"/>
  <c r="P126" i="10"/>
  <c r="P136" i="10"/>
  <c r="P152" i="10"/>
  <c r="P268" i="10"/>
  <c r="P286" i="10"/>
  <c r="P376" i="10"/>
  <c r="P54" i="10"/>
  <c r="P71" i="10"/>
  <c r="D72" i="10"/>
  <c r="P72" i="10" s="1"/>
  <c r="P74" i="10"/>
  <c r="P107" i="10"/>
  <c r="D108" i="10"/>
  <c r="P108" i="10" s="1"/>
  <c r="P114" i="10"/>
  <c r="P119" i="10"/>
  <c r="P142" i="10"/>
  <c r="P148" i="10"/>
  <c r="P160" i="10"/>
  <c r="P166" i="10"/>
  <c r="P168" i="10"/>
  <c r="P172" i="10"/>
  <c r="P174" i="10"/>
  <c r="P178" i="10"/>
  <c r="P180" i="10"/>
  <c r="P184" i="10"/>
  <c r="P186" i="10"/>
  <c r="P190" i="10"/>
  <c r="P192" i="10"/>
  <c r="P196" i="10"/>
  <c r="P198" i="10"/>
  <c r="P202" i="10"/>
  <c r="P204" i="10"/>
  <c r="P208" i="10"/>
  <c r="P210" i="10"/>
  <c r="P214" i="10"/>
  <c r="P220" i="10"/>
  <c r="P226" i="10"/>
  <c r="P256" i="10"/>
  <c r="P257" i="10"/>
  <c r="D258" i="10"/>
  <c r="P258" i="10" s="1"/>
  <c r="P320" i="10"/>
  <c r="P356" i="10"/>
  <c r="P150" i="9"/>
  <c r="P14" i="9"/>
  <c r="P26" i="9"/>
  <c r="P32" i="9"/>
  <c r="P44" i="9"/>
  <c r="P50" i="9"/>
  <c r="P56" i="9"/>
  <c r="P68" i="9"/>
  <c r="P74" i="9"/>
  <c r="P104" i="9"/>
  <c r="P119" i="9"/>
  <c r="J120" i="9" s="1"/>
  <c r="P131" i="9"/>
  <c r="I132" i="9" s="1"/>
  <c r="P140" i="9"/>
  <c r="P248" i="9"/>
  <c r="M318" i="9"/>
  <c r="P16" i="9"/>
  <c r="P22" i="9"/>
  <c r="P28" i="9"/>
  <c r="P30" i="9"/>
  <c r="P34" i="9"/>
  <c r="P52" i="9"/>
  <c r="P58" i="9"/>
  <c r="P70" i="9"/>
  <c r="P76" i="9"/>
  <c r="P98" i="9"/>
  <c r="P107" i="9"/>
  <c r="P136" i="9"/>
  <c r="P137" i="9"/>
  <c r="P143" i="9"/>
  <c r="D144" i="9"/>
  <c r="P244" i="9"/>
  <c r="P245" i="9"/>
  <c r="D246" i="9"/>
  <c r="P260" i="9"/>
  <c r="O312" i="9"/>
  <c r="P100" i="9"/>
  <c r="P167" i="9"/>
  <c r="J168" i="9" s="1"/>
  <c r="D168" i="9"/>
  <c r="P184" i="9"/>
  <c r="P185" i="9"/>
  <c r="D186" i="9"/>
  <c r="P186" i="9" s="1"/>
  <c r="P203" i="9"/>
  <c r="J204" i="9" s="1"/>
  <c r="D204" i="9"/>
  <c r="P220" i="9"/>
  <c r="P221" i="9"/>
  <c r="D222" i="9"/>
  <c r="P222" i="9" s="1"/>
  <c r="P238" i="9"/>
  <c r="P239" i="9"/>
  <c r="L240" i="9" s="1"/>
  <c r="D240" i="9"/>
  <c r="P262" i="9"/>
  <c r="P263" i="9"/>
  <c r="K264" i="9" s="1"/>
  <c r="D264" i="9"/>
  <c r="P292" i="9"/>
  <c r="I312" i="9"/>
  <c r="P86" i="9"/>
  <c r="P95" i="9"/>
  <c r="K96" i="9" s="1"/>
  <c r="P269" i="9"/>
  <c r="J270" i="9" s="1"/>
  <c r="D270" i="9"/>
  <c r="P272" i="9"/>
  <c r="P320" i="9"/>
  <c r="P338" i="9"/>
  <c r="P344" i="9"/>
  <c r="P350" i="9"/>
  <c r="P356" i="9"/>
  <c r="P362" i="9"/>
  <c r="P80" i="9"/>
  <c r="P88" i="9"/>
  <c r="P90" i="9"/>
  <c r="P154" i="9"/>
  <c r="P172" i="9"/>
  <c r="P190" i="9"/>
  <c r="P208" i="9"/>
  <c r="O246" i="9"/>
  <c r="P274" i="9"/>
  <c r="P34" i="8"/>
  <c r="P36" i="8"/>
  <c r="F41" i="8"/>
  <c r="L41" i="8"/>
  <c r="G41" i="8"/>
  <c r="P76" i="8"/>
  <c r="E233" i="8"/>
  <c r="E234" i="8" s="1"/>
  <c r="P238" i="8"/>
  <c r="G305" i="8"/>
  <c r="P310" i="8"/>
  <c r="P312" i="8"/>
  <c r="P328" i="8"/>
  <c r="P330" i="8"/>
  <c r="P346" i="8"/>
  <c r="P348" i="8"/>
  <c r="M41" i="8"/>
  <c r="M233" i="8"/>
  <c r="P248" i="8"/>
  <c r="P266" i="8"/>
  <c r="P284" i="8"/>
  <c r="O305" i="8"/>
  <c r="P28" i="8"/>
  <c r="P37" i="8"/>
  <c r="O38" i="8" s="1"/>
  <c r="H41" i="8"/>
  <c r="N41" i="8"/>
  <c r="P196" i="8"/>
  <c r="G233" i="8"/>
  <c r="G234" i="8" s="1"/>
  <c r="I305" i="8"/>
  <c r="P322" i="8"/>
  <c r="P340" i="8"/>
  <c r="P352" i="8"/>
  <c r="I41" i="8"/>
  <c r="O41" i="8"/>
  <c r="P86" i="8"/>
  <c r="O233" i="8"/>
  <c r="P242" i="8"/>
  <c r="P260" i="8"/>
  <c r="P278" i="8"/>
  <c r="D41" i="8"/>
  <c r="J41" i="8"/>
  <c r="P70" i="8"/>
  <c r="P88" i="8"/>
  <c r="P106" i="8"/>
  <c r="P184" i="8"/>
  <c r="P220" i="8"/>
  <c r="I233" i="8"/>
  <c r="I234" i="8" s="1"/>
  <c r="P358" i="8"/>
  <c r="P26" i="7"/>
  <c r="I41" i="7"/>
  <c r="O41" i="7"/>
  <c r="P174" i="7"/>
  <c r="P16" i="7"/>
  <c r="P28" i="7"/>
  <c r="P29" i="7"/>
  <c r="L38" i="7"/>
  <c r="G233" i="7"/>
  <c r="M233" i="7"/>
  <c r="P36" i="7"/>
  <c r="P22" i="7"/>
  <c r="D10" i="7"/>
  <c r="P10" i="7" s="1"/>
  <c r="P32" i="7"/>
  <c r="G41" i="7"/>
  <c r="P52" i="7"/>
  <c r="P53" i="7"/>
  <c r="D54" i="7"/>
  <c r="P54" i="7" s="1"/>
  <c r="P71" i="7"/>
  <c r="L72" i="7" s="1"/>
  <c r="P89" i="7"/>
  <c r="F90" i="7" s="1"/>
  <c r="D90" i="7"/>
  <c r="P280" i="7"/>
  <c r="P95" i="7"/>
  <c r="K96" i="7" s="1"/>
  <c r="D96" i="7"/>
  <c r="P142" i="7"/>
  <c r="P160" i="7"/>
  <c r="P196" i="7"/>
  <c r="P214" i="7"/>
  <c r="P248" i="7"/>
  <c r="P314" i="7"/>
  <c r="F41" i="7"/>
  <c r="L41" i="7"/>
  <c r="D41" i="7"/>
  <c r="P47" i="7"/>
  <c r="J48" i="7" s="1"/>
  <c r="P65" i="7"/>
  <c r="J66" i="7" s="1"/>
  <c r="D66" i="7"/>
  <c r="P83" i="7"/>
  <c r="E84" i="7" s="1"/>
  <c r="P107" i="7"/>
  <c r="H108" i="7" s="1"/>
  <c r="D108" i="7"/>
  <c r="P119" i="7"/>
  <c r="M120" i="7" s="1"/>
  <c r="D120" i="7"/>
  <c r="P238" i="7"/>
  <c r="P239" i="7"/>
  <c r="E240" i="7" s="1"/>
  <c r="D240" i="7"/>
  <c r="P244" i="7"/>
  <c r="P245" i="7"/>
  <c r="D246" i="7"/>
  <c r="P250" i="7"/>
  <c r="P251" i="7"/>
  <c r="D252" i="7"/>
  <c r="P252" i="7" s="1"/>
  <c r="P262" i="7"/>
  <c r="P268" i="7"/>
  <c r="P286" i="7"/>
  <c r="P288" i="7"/>
  <c r="M41" i="7"/>
  <c r="J41" i="7"/>
  <c r="P74" i="7"/>
  <c r="P166" i="7"/>
  <c r="P184" i="7"/>
  <c r="P220" i="7"/>
  <c r="P256" i="7"/>
  <c r="P257" i="7"/>
  <c r="D258" i="7"/>
  <c r="P258" i="7" s="1"/>
  <c r="P272" i="7"/>
  <c r="P59" i="7"/>
  <c r="P76" i="7"/>
  <c r="P77" i="7"/>
  <c r="O78" i="7" s="1"/>
  <c r="D78" i="7"/>
  <c r="P134" i="7"/>
  <c r="P274" i="7"/>
  <c r="P292" i="7"/>
  <c r="L41" i="5"/>
  <c r="P9" i="5"/>
  <c r="D10" i="5"/>
  <c r="P10" i="5" s="1"/>
  <c r="P16" i="5"/>
  <c r="P17" i="5"/>
  <c r="D18" i="5"/>
  <c r="P34" i="5"/>
  <c r="P35" i="5"/>
  <c r="D36" i="5"/>
  <c r="P36" i="5" s="1"/>
  <c r="P58" i="5"/>
  <c r="P59" i="5"/>
  <c r="D60" i="5"/>
  <c r="P60" i="5" s="1"/>
  <c r="P68" i="5"/>
  <c r="P74" i="5"/>
  <c r="P86" i="5"/>
  <c r="P134" i="5"/>
  <c r="P154" i="5"/>
  <c r="P182" i="5"/>
  <c r="P202" i="5"/>
  <c r="P220" i="5"/>
  <c r="P222" i="5"/>
  <c r="K233" i="5"/>
  <c r="K234" i="5" s="1"/>
  <c r="N233" i="5"/>
  <c r="N234" i="5" s="1"/>
  <c r="E305" i="5"/>
  <c r="I11" i="5"/>
  <c r="O11" i="5"/>
  <c r="E18" i="5"/>
  <c r="P26" i="5"/>
  <c r="P50" i="5"/>
  <c r="P65" i="5"/>
  <c r="D66" i="5"/>
  <c r="P70" i="5"/>
  <c r="P71" i="5"/>
  <c r="D72" i="5"/>
  <c r="P72" i="5" s="1"/>
  <c r="P76" i="5"/>
  <c r="P80" i="5"/>
  <c r="P88" i="5"/>
  <c r="P89" i="5"/>
  <c r="D90" i="5"/>
  <c r="P90" i="5" s="1"/>
  <c r="P106" i="5"/>
  <c r="P107" i="5"/>
  <c r="P136" i="5"/>
  <c r="P137" i="5"/>
  <c r="D138" i="5"/>
  <c r="P138" i="5" s="1"/>
  <c r="P142" i="5"/>
  <c r="P184" i="5"/>
  <c r="P186" i="5"/>
  <c r="P206" i="5"/>
  <c r="P224" i="5"/>
  <c r="L233" i="5"/>
  <c r="L234" i="5" s="1"/>
  <c r="G305" i="5"/>
  <c r="O305" i="5"/>
  <c r="P28" i="5"/>
  <c r="P29" i="5"/>
  <c r="D30" i="5"/>
  <c r="P30" i="5" s="1"/>
  <c r="P37" i="5"/>
  <c r="N38" i="5" s="1"/>
  <c r="J367" i="5"/>
  <c r="O41" i="5"/>
  <c r="P52" i="5"/>
  <c r="P53" i="5"/>
  <c r="D54" i="5"/>
  <c r="P82" i="5"/>
  <c r="P83" i="5"/>
  <c r="D84" i="5"/>
  <c r="P84" i="5" s="1"/>
  <c r="P101" i="5"/>
  <c r="D102" i="5"/>
  <c r="P119" i="5"/>
  <c r="D120" i="5"/>
  <c r="P188" i="5"/>
  <c r="P208" i="5"/>
  <c r="P226" i="5"/>
  <c r="P229" i="5"/>
  <c r="D230" i="5"/>
  <c r="P230" i="5" s="1"/>
  <c r="E233" i="5"/>
  <c r="E234" i="5" s="1"/>
  <c r="M233" i="5"/>
  <c r="M234" i="5" s="1"/>
  <c r="P244" i="5"/>
  <c r="J233" i="5"/>
  <c r="J234" i="5" s="1"/>
  <c r="P250" i="5"/>
  <c r="P200" i="5"/>
  <c r="P20" i="5"/>
  <c r="P39" i="5"/>
  <c r="N40" i="5" s="1"/>
  <c r="J41" i="5"/>
  <c r="D40" i="5"/>
  <c r="P166" i="5"/>
  <c r="P194" i="5"/>
  <c r="F233" i="5"/>
  <c r="F234" i="5" s="1"/>
  <c r="P236" i="5"/>
  <c r="G246" i="5"/>
  <c r="P262" i="5"/>
  <c r="P274" i="5"/>
  <c r="P276" i="5"/>
  <c r="P280" i="5"/>
  <c r="P286" i="5"/>
  <c r="P362" i="5"/>
  <c r="P7" i="5"/>
  <c r="H8" i="5" s="1"/>
  <c r="D8" i="5"/>
  <c r="P22" i="5"/>
  <c r="P23" i="5"/>
  <c r="L24" i="5" s="1"/>
  <c r="E41" i="5"/>
  <c r="K41" i="5"/>
  <c r="F41" i="5"/>
  <c r="P47" i="5"/>
  <c r="M48" i="5" s="1"/>
  <c r="D48" i="5"/>
  <c r="P170" i="5"/>
  <c r="P196" i="5"/>
  <c r="P198" i="5"/>
  <c r="P214" i="5"/>
  <c r="P16" i="4"/>
  <c r="P22" i="4"/>
  <c r="P23" i="4"/>
  <c r="K233" i="4"/>
  <c r="K258" i="4"/>
  <c r="P258" i="4" s="1"/>
  <c r="D210" i="4"/>
  <c r="E233" i="4"/>
  <c r="P9" i="4"/>
  <c r="G240" i="4"/>
  <c r="G233" i="4"/>
  <c r="G234" i="4" s="1"/>
  <c r="M233" i="4"/>
  <c r="P150" i="4"/>
  <c r="P143" i="4"/>
  <c r="H144" i="4" s="1"/>
  <c r="H233" i="4"/>
  <c r="H234" i="4" s="1"/>
  <c r="P310" i="4"/>
  <c r="P95" i="4"/>
  <c r="M96" i="4" s="1"/>
  <c r="D96" i="4"/>
  <c r="P146" i="4"/>
  <c r="P196" i="4"/>
  <c r="P350" i="4"/>
  <c r="P32" i="4"/>
  <c r="P100" i="4"/>
  <c r="P148" i="4"/>
  <c r="P28" i="4"/>
  <c r="P29" i="4"/>
  <c r="P34" i="4"/>
  <c r="P35" i="4"/>
  <c r="P47" i="4"/>
  <c r="J48" i="4" s="1"/>
  <c r="P59" i="4"/>
  <c r="J60" i="4" s="1"/>
  <c r="D60" i="4"/>
  <c r="P71" i="4"/>
  <c r="J72" i="4" s="1"/>
  <c r="D72" i="4"/>
  <c r="P77" i="4"/>
  <c r="J78" i="4" s="1"/>
  <c r="P131" i="4"/>
  <c r="J132" i="4" s="1"/>
  <c r="P134" i="4"/>
  <c r="P166" i="4"/>
  <c r="P221" i="4"/>
  <c r="D222" i="4"/>
  <c r="P250" i="4"/>
  <c r="P286" i="4"/>
  <c r="P136" i="4"/>
  <c r="P172" i="4"/>
  <c r="P184" i="4"/>
  <c r="P256" i="4"/>
  <c r="P292" i="4"/>
  <c r="P36" i="14"/>
  <c r="P126" i="14"/>
  <c r="P54" i="14"/>
  <c r="P66" i="14"/>
  <c r="P78" i="14"/>
  <c r="P90" i="14"/>
  <c r="P102" i="14"/>
  <c r="P114" i="14"/>
  <c r="P17" i="14"/>
  <c r="P23" i="14"/>
  <c r="J24" i="14" s="1"/>
  <c r="P29" i="14"/>
  <c r="P35" i="14"/>
  <c r="F41" i="14"/>
  <c r="N41" i="14"/>
  <c r="H369" i="14"/>
  <c r="H232" i="14"/>
  <c r="N369" i="14"/>
  <c r="N232" i="14"/>
  <c r="F367" i="14"/>
  <c r="L367" i="14"/>
  <c r="G41" i="14"/>
  <c r="M41" i="14"/>
  <c r="H41" i="14"/>
  <c r="P142" i="14"/>
  <c r="P143" i="14"/>
  <c r="M144" i="14" s="1"/>
  <c r="P160" i="14"/>
  <c r="P161" i="14"/>
  <c r="P162" i="14"/>
  <c r="P178" i="14"/>
  <c r="P179" i="14"/>
  <c r="P180" i="14"/>
  <c r="P196" i="14"/>
  <c r="P197" i="14"/>
  <c r="P198" i="14"/>
  <c r="P214" i="14"/>
  <c r="P215" i="14"/>
  <c r="P216" i="14"/>
  <c r="P236" i="14"/>
  <c r="I233" i="14"/>
  <c r="I234" i="14" s="1"/>
  <c r="O246" i="14"/>
  <c r="O233" i="14"/>
  <c r="O234" i="14" s="1"/>
  <c r="P7" i="14"/>
  <c r="L8" i="14" s="1"/>
  <c r="P37" i="14"/>
  <c r="E38" i="14" s="1"/>
  <c r="P53" i="14"/>
  <c r="P65" i="14"/>
  <c r="P77" i="14"/>
  <c r="P89" i="14"/>
  <c r="P101" i="14"/>
  <c r="P134" i="14"/>
  <c r="P231" i="14"/>
  <c r="P239" i="14"/>
  <c r="P264" i="14"/>
  <c r="J41" i="14"/>
  <c r="P56" i="14"/>
  <c r="P80" i="14"/>
  <c r="P92" i="14"/>
  <c r="P104" i="14"/>
  <c r="P110" i="14"/>
  <c r="P116" i="14"/>
  <c r="P122" i="14"/>
  <c r="P128" i="14"/>
  <c r="P136" i="14"/>
  <c r="P137" i="14"/>
  <c r="P138" i="14"/>
  <c r="P155" i="14"/>
  <c r="M156" i="14" s="1"/>
  <c r="P172" i="14"/>
  <c r="P173" i="14"/>
  <c r="P174" i="14"/>
  <c r="P190" i="14"/>
  <c r="P191" i="14"/>
  <c r="P192" i="14"/>
  <c r="P208" i="14"/>
  <c r="P209" i="14"/>
  <c r="P210" i="14"/>
  <c r="P226" i="14"/>
  <c r="P227" i="14"/>
  <c r="P228" i="14"/>
  <c r="P9" i="14"/>
  <c r="P39" i="14"/>
  <c r="E40" i="14" s="1"/>
  <c r="D41" i="14"/>
  <c r="P130" i="14"/>
  <c r="P131" i="14"/>
  <c r="L233" i="14"/>
  <c r="L234" i="14" s="1"/>
  <c r="P251" i="14"/>
  <c r="P252" i="14"/>
  <c r="P276" i="14"/>
  <c r="J367" i="14"/>
  <c r="P107" i="14"/>
  <c r="D108" i="14"/>
  <c r="P108" i="14" s="1"/>
  <c r="P113" i="14"/>
  <c r="P119" i="14"/>
  <c r="P125" i="14"/>
  <c r="P184" i="14"/>
  <c r="P186" i="14"/>
  <c r="P202" i="14"/>
  <c r="P220" i="14"/>
  <c r="P230" i="14"/>
  <c r="P229" i="14"/>
  <c r="G369" i="14"/>
  <c r="M369" i="14"/>
  <c r="P257" i="14"/>
  <c r="P263" i="14"/>
  <c r="P322" i="14"/>
  <c r="P324" i="14"/>
  <c r="P328" i="14"/>
  <c r="P364" i="14"/>
  <c r="P366" i="14"/>
  <c r="P374" i="14"/>
  <c r="H233" i="14"/>
  <c r="H234" i="14" s="1"/>
  <c r="N233" i="14"/>
  <c r="N234" i="14" s="1"/>
  <c r="P248" i="14"/>
  <c r="P272" i="14"/>
  <c r="P284" i="14"/>
  <c r="I369" i="14"/>
  <c r="O369" i="14"/>
  <c r="P376" i="14"/>
  <c r="P378" i="14"/>
  <c r="P274" i="14"/>
  <c r="P275" i="14"/>
  <c r="P286" i="14"/>
  <c r="P287" i="14"/>
  <c r="I367" i="14"/>
  <c r="O367" i="14"/>
  <c r="P301" i="14"/>
  <c r="P242" i="14"/>
  <c r="P254" i="14"/>
  <c r="P260" i="14"/>
  <c r="P266" i="14"/>
  <c r="P278" i="14"/>
  <c r="P290" i="14"/>
  <c r="E367" i="14"/>
  <c r="K367" i="14"/>
  <c r="D367" i="14"/>
  <c r="P303" i="14"/>
  <c r="O304" i="14" s="1"/>
  <c r="D369" i="14"/>
  <c r="J369" i="14"/>
  <c r="G367" i="14"/>
  <c r="M367" i="14"/>
  <c r="E369" i="14"/>
  <c r="K369" i="14"/>
  <c r="P293" i="14"/>
  <c r="P299" i="14"/>
  <c r="E300" i="14" s="1"/>
  <c r="P311" i="14"/>
  <c r="P317" i="14"/>
  <c r="P323" i="14"/>
  <c r="P329" i="14"/>
  <c r="P335" i="14"/>
  <c r="P341" i="14"/>
  <c r="P347" i="14"/>
  <c r="P353" i="14"/>
  <c r="P359" i="14"/>
  <c r="P365" i="14"/>
  <c r="H367" i="14"/>
  <c r="N367" i="14"/>
  <c r="F369" i="14"/>
  <c r="L369" i="14"/>
  <c r="P377" i="14"/>
  <c r="P7" i="13"/>
  <c r="L8" i="13" s="1"/>
  <c r="P37" i="13"/>
  <c r="F38" i="13" s="1"/>
  <c r="H40" i="13"/>
  <c r="P230" i="13"/>
  <c r="P229" i="13"/>
  <c r="P39" i="13"/>
  <c r="L40" i="13" s="1"/>
  <c r="P98" i="13"/>
  <c r="P122" i="13"/>
  <c r="P134" i="13"/>
  <c r="P140" i="13"/>
  <c r="P146" i="13"/>
  <c r="P158" i="13"/>
  <c r="P164" i="13"/>
  <c r="P170" i="13"/>
  <c r="P176" i="13"/>
  <c r="L233" i="13"/>
  <c r="L234" i="13" s="1"/>
  <c r="P251" i="13"/>
  <c r="P172" i="13"/>
  <c r="P174" i="13"/>
  <c r="P178" i="13"/>
  <c r="P180" i="13"/>
  <c r="P190" i="13"/>
  <c r="P196" i="13"/>
  <c r="P198" i="13"/>
  <c r="P202" i="13"/>
  <c r="P204" i="13"/>
  <c r="P208" i="13"/>
  <c r="P214" i="13"/>
  <c r="P216" i="13"/>
  <c r="P220" i="13"/>
  <c r="P222" i="13"/>
  <c r="P226" i="13"/>
  <c r="K233" i="13"/>
  <c r="K234" i="13" s="1"/>
  <c r="K264" i="13"/>
  <c r="E264" i="13"/>
  <c r="E40" i="13"/>
  <c r="P138" i="13"/>
  <c r="P137" i="13"/>
  <c r="P143" i="13"/>
  <c r="G144" i="13" s="1"/>
  <c r="P149" i="13"/>
  <c r="J150" i="13" s="1"/>
  <c r="P155" i="13"/>
  <c r="L156" i="13" s="1"/>
  <c r="P162" i="13"/>
  <c r="P161" i="13"/>
  <c r="P168" i="13"/>
  <c r="P167" i="13"/>
  <c r="F233" i="13"/>
  <c r="F234" i="13" s="1"/>
  <c r="P92" i="13"/>
  <c r="D233" i="13"/>
  <c r="D246" i="13"/>
  <c r="J246" i="13"/>
  <c r="J233" i="13"/>
  <c r="J234" i="13" s="1"/>
  <c r="P245" i="13"/>
  <c r="P272" i="13"/>
  <c r="P290" i="13"/>
  <c r="P322" i="13"/>
  <c r="P323" i="13"/>
  <c r="P353" i="13"/>
  <c r="P374" i="13"/>
  <c r="P231" i="13"/>
  <c r="P378" i="13"/>
  <c r="P266" i="13"/>
  <c r="P173" i="13"/>
  <c r="P179" i="13"/>
  <c r="P185" i="13"/>
  <c r="J186" i="13" s="1"/>
  <c r="P191" i="13"/>
  <c r="K192" i="13" s="1"/>
  <c r="P197" i="13"/>
  <c r="P203" i="13"/>
  <c r="P209" i="13"/>
  <c r="N210" i="13" s="1"/>
  <c r="P215" i="13"/>
  <c r="P221" i="13"/>
  <c r="P227" i="13"/>
  <c r="K228" i="13" s="1"/>
  <c r="P239" i="13"/>
  <c r="P260" i="13"/>
  <c r="P268" i="13"/>
  <c r="P269" i="13"/>
  <c r="P270" i="13"/>
  <c r="P287" i="13"/>
  <c r="P288" i="13"/>
  <c r="P326" i="13"/>
  <c r="P242" i="13"/>
  <c r="P248" i="13"/>
  <c r="P254" i="13"/>
  <c r="P262" i="13"/>
  <c r="P263" i="13"/>
  <c r="P278" i="13"/>
  <c r="P328" i="13"/>
  <c r="P330" i="13"/>
  <c r="P365" i="13"/>
  <c r="P377" i="13"/>
  <c r="D11" i="12"/>
  <c r="J11" i="12"/>
  <c r="D66" i="12"/>
  <c r="P160" i="12"/>
  <c r="K11" i="12"/>
  <c r="P59" i="12"/>
  <c r="P101" i="12"/>
  <c r="H102" i="12" s="1"/>
  <c r="P113" i="12"/>
  <c r="I114" i="12" s="1"/>
  <c r="P149" i="12"/>
  <c r="N150" i="12" s="1"/>
  <c r="P23" i="12"/>
  <c r="P7" i="12"/>
  <c r="H8" i="12" s="1"/>
  <c r="G11" i="12"/>
  <c r="M11" i="12"/>
  <c r="P53" i="12"/>
  <c r="P77" i="12"/>
  <c r="P125" i="12"/>
  <c r="G126" i="12" s="1"/>
  <c r="P39" i="12"/>
  <c r="G40" i="12" s="1"/>
  <c r="P137" i="12"/>
  <c r="N138" i="12" s="1"/>
  <c r="P107" i="12"/>
  <c r="E108" i="12" s="1"/>
  <c r="P119" i="12"/>
  <c r="L120" i="12" s="1"/>
  <c r="P120" i="12" s="1"/>
  <c r="P131" i="12"/>
  <c r="H132" i="12" s="1"/>
  <c r="P143" i="12"/>
  <c r="G144" i="12" s="1"/>
  <c r="P155" i="12"/>
  <c r="N156" i="12" s="1"/>
  <c r="P168" i="12"/>
  <c r="P167" i="12"/>
  <c r="P172" i="12"/>
  <c r="P174" i="12"/>
  <c r="P173" i="12"/>
  <c r="P178" i="12"/>
  <c r="P179" i="12"/>
  <c r="J180" i="12" s="1"/>
  <c r="P184" i="12"/>
  <c r="P185" i="12"/>
  <c r="K186" i="12" s="1"/>
  <c r="P190" i="12"/>
  <c r="P191" i="12"/>
  <c r="F192" i="12" s="1"/>
  <c r="P197" i="12"/>
  <c r="K198" i="12" s="1"/>
  <c r="P203" i="12"/>
  <c r="P208" i="12"/>
  <c r="P209" i="12"/>
  <c r="E210" i="12" s="1"/>
  <c r="P214" i="12"/>
  <c r="P215" i="12"/>
  <c r="M216" i="12" s="1"/>
  <c r="P220" i="12"/>
  <c r="P221" i="12"/>
  <c r="P227" i="12"/>
  <c r="E228" i="12" s="1"/>
  <c r="E369" i="12"/>
  <c r="K369" i="12"/>
  <c r="P232" i="12"/>
  <c r="P231" i="12"/>
  <c r="H233" i="12"/>
  <c r="H234" i="12" s="1"/>
  <c r="O233" i="12"/>
  <c r="O234" i="12" s="1"/>
  <c r="O246" i="12"/>
  <c r="P262" i="12"/>
  <c r="P264" i="12"/>
  <c r="P263" i="12"/>
  <c r="P299" i="12"/>
  <c r="E300" i="12" s="1"/>
  <c r="P301" i="12"/>
  <c r="J230" i="12"/>
  <c r="P230" i="12" s="1"/>
  <c r="J233" i="12"/>
  <c r="J234" i="12" s="1"/>
  <c r="P161" i="12"/>
  <c r="L162" i="12" s="1"/>
  <c r="P229" i="12"/>
  <c r="E246" i="12"/>
  <c r="E233" i="12"/>
  <c r="E234" i="12" s="1"/>
  <c r="P276" i="12"/>
  <c r="P275" i="12"/>
  <c r="D233" i="12"/>
  <c r="P236" i="12"/>
  <c r="P248" i="12"/>
  <c r="K305" i="12"/>
  <c r="P240" i="12"/>
  <c r="P239" i="12"/>
  <c r="P251" i="12"/>
  <c r="P288" i="12"/>
  <c r="P287" i="12"/>
  <c r="P242" i="12"/>
  <c r="P254" i="12"/>
  <c r="P266" i="12"/>
  <c r="P278" i="12"/>
  <c r="P290" i="12"/>
  <c r="F369" i="12"/>
  <c r="L369" i="12"/>
  <c r="F305" i="12"/>
  <c r="L305" i="12"/>
  <c r="P335" i="12"/>
  <c r="P353" i="12"/>
  <c r="G369" i="12"/>
  <c r="M369" i="12"/>
  <c r="P320" i="12"/>
  <c r="P260" i="12"/>
  <c r="P272" i="12"/>
  <c r="P284" i="12"/>
  <c r="I369" i="12"/>
  <c r="O369" i="12"/>
  <c r="H369" i="12"/>
  <c r="D369" i="12"/>
  <c r="J369" i="12"/>
  <c r="P303" i="12"/>
  <c r="P311" i="12"/>
  <c r="P317" i="12"/>
  <c r="P323" i="12"/>
  <c r="P324" i="12"/>
  <c r="N369" i="12"/>
  <c r="P365" i="12"/>
  <c r="P377" i="12"/>
  <c r="N378" i="12" s="1"/>
  <c r="P23" i="11"/>
  <c r="P36" i="11"/>
  <c r="P35" i="11"/>
  <c r="P47" i="11"/>
  <c r="N48" i="11" s="1"/>
  <c r="P59" i="11"/>
  <c r="O60" i="11" s="1"/>
  <c r="P71" i="11"/>
  <c r="N72" i="11" s="1"/>
  <c r="P83" i="11"/>
  <c r="N84" i="11" s="1"/>
  <c r="P95" i="11"/>
  <c r="L96" i="11" s="1"/>
  <c r="P131" i="11"/>
  <c r="L132" i="11" s="1"/>
  <c r="P167" i="11"/>
  <c r="L168" i="11" s="1"/>
  <c r="P203" i="11"/>
  <c r="P256" i="11"/>
  <c r="P275" i="11"/>
  <c r="P286" i="11"/>
  <c r="P288" i="11"/>
  <c r="P287" i="11"/>
  <c r="P101" i="11"/>
  <c r="K102" i="11" s="1"/>
  <c r="P138" i="11"/>
  <c r="P137" i="11"/>
  <c r="P174" i="11"/>
  <c r="P173" i="11"/>
  <c r="P209" i="11"/>
  <c r="K210" i="11" s="1"/>
  <c r="P216" i="11"/>
  <c r="P215" i="11"/>
  <c r="P221" i="11"/>
  <c r="K222" i="11" s="1"/>
  <c r="P227" i="11"/>
  <c r="D228" i="11" s="1"/>
  <c r="P263" i="11"/>
  <c r="P107" i="11"/>
  <c r="L108" i="11" s="1"/>
  <c r="P143" i="11"/>
  <c r="L144" i="11" s="1"/>
  <c r="P179" i="11"/>
  <c r="I180" i="11" s="1"/>
  <c r="P180" i="11" s="1"/>
  <c r="P251" i="11"/>
  <c r="H282" i="11"/>
  <c r="N282" i="11"/>
  <c r="P125" i="11"/>
  <c r="P161" i="11"/>
  <c r="P197" i="11"/>
  <c r="P29" i="11"/>
  <c r="P53" i="11"/>
  <c r="P65" i="11"/>
  <c r="M66" i="11" s="1"/>
  <c r="P77" i="11"/>
  <c r="O78" i="11" s="1"/>
  <c r="P89" i="11"/>
  <c r="P114" i="11"/>
  <c r="P113" i="11"/>
  <c r="P149" i="11"/>
  <c r="I150" i="11" s="1"/>
  <c r="P185" i="11"/>
  <c r="N186" i="11" s="1"/>
  <c r="P236" i="11"/>
  <c r="F246" i="11"/>
  <c r="L246" i="11"/>
  <c r="P239" i="11"/>
  <c r="P119" i="11"/>
  <c r="L120" i="11" s="1"/>
  <c r="P155" i="11"/>
  <c r="L156" i="11" s="1"/>
  <c r="P192" i="11"/>
  <c r="P191" i="11"/>
  <c r="P326" i="11"/>
  <c r="P242" i="11"/>
  <c r="P254" i="11"/>
  <c r="P266" i="11"/>
  <c r="P278" i="11"/>
  <c r="P290" i="11"/>
  <c r="P328" i="11"/>
  <c r="P280" i="11"/>
  <c r="P281" i="11"/>
  <c r="P292" i="11"/>
  <c r="P294" i="11"/>
  <c r="P245" i="11"/>
  <c r="P257" i="11"/>
  <c r="P269" i="11"/>
  <c r="P316" i="11"/>
  <c r="P352" i="11"/>
  <c r="P354" i="11"/>
  <c r="P248" i="11"/>
  <c r="P260" i="11"/>
  <c r="P272" i="11"/>
  <c r="P284" i="11"/>
  <c r="P338" i="11"/>
  <c r="P293" i="11"/>
  <c r="P299" i="11"/>
  <c r="P311" i="11"/>
  <c r="P317" i="11"/>
  <c r="P323" i="11"/>
  <c r="P329" i="11"/>
  <c r="P335" i="11"/>
  <c r="P341" i="11"/>
  <c r="P347" i="11"/>
  <c r="P353" i="11"/>
  <c r="P359" i="11"/>
  <c r="P365" i="11"/>
  <c r="P377" i="11"/>
  <c r="K378" i="11" s="1"/>
  <c r="P60" i="10"/>
  <c r="P132" i="10"/>
  <c r="P102" i="10"/>
  <c r="P138" i="10"/>
  <c r="P30" i="10"/>
  <c r="P48" i="10"/>
  <c r="P66" i="10"/>
  <c r="P17" i="10"/>
  <c r="P23" i="10"/>
  <c r="E24" i="10" s="1"/>
  <c r="P29" i="10"/>
  <c r="P35" i="10"/>
  <c r="D41" i="10"/>
  <c r="D371" i="10" s="1"/>
  <c r="J41" i="10"/>
  <c r="J42" i="10" s="1"/>
  <c r="P47" i="10"/>
  <c r="P53" i="10"/>
  <c r="P59" i="10"/>
  <c r="P65" i="10"/>
  <c r="D120" i="10"/>
  <c r="P120" i="10" s="1"/>
  <c r="F40" i="10"/>
  <c r="L40" i="10"/>
  <c r="P146" i="10"/>
  <c r="P76" i="10"/>
  <c r="P88" i="10"/>
  <c r="P100" i="10"/>
  <c r="P112" i="10"/>
  <c r="P113" i="10"/>
  <c r="P124" i="10"/>
  <c r="P125" i="10"/>
  <c r="P150" i="10"/>
  <c r="P149" i="10"/>
  <c r="F270" i="10"/>
  <c r="L270" i="10"/>
  <c r="P128" i="10"/>
  <c r="P134" i="10"/>
  <c r="P140" i="10"/>
  <c r="P154" i="10"/>
  <c r="P156" i="10"/>
  <c r="P155" i="10"/>
  <c r="P158" i="10"/>
  <c r="P164" i="10"/>
  <c r="P170" i="10"/>
  <c r="P176" i="10"/>
  <c r="P182" i="10"/>
  <c r="P188" i="10"/>
  <c r="P194" i="10"/>
  <c r="P200" i="10"/>
  <c r="P206" i="10"/>
  <c r="P212" i="10"/>
  <c r="P218" i="10"/>
  <c r="P224" i="10"/>
  <c r="P238" i="10"/>
  <c r="E246" i="10"/>
  <c r="P264" i="10"/>
  <c r="P39" i="10"/>
  <c r="P131" i="10"/>
  <c r="P137" i="10"/>
  <c r="P143" i="10"/>
  <c r="L144" i="10" s="1"/>
  <c r="D162" i="10"/>
  <c r="P162" i="10" s="1"/>
  <c r="P161" i="10"/>
  <c r="P216" i="10"/>
  <c r="P222" i="10"/>
  <c r="P228" i="10"/>
  <c r="K246" i="10"/>
  <c r="P70" i="10"/>
  <c r="P82" i="10"/>
  <c r="P94" i="10"/>
  <c r="P106" i="10"/>
  <c r="P118" i="10"/>
  <c r="P250" i="10"/>
  <c r="P251" i="10"/>
  <c r="D252" i="10"/>
  <c r="P252" i="10" s="1"/>
  <c r="P278" i="10"/>
  <c r="P316" i="10"/>
  <c r="P317" i="10"/>
  <c r="P318" i="10"/>
  <c r="P335" i="10"/>
  <c r="P352" i="10"/>
  <c r="P353" i="10"/>
  <c r="P354" i="10"/>
  <c r="P374" i="10"/>
  <c r="P167" i="10"/>
  <c r="P173" i="10"/>
  <c r="P179" i="10"/>
  <c r="P185" i="10"/>
  <c r="P191" i="10"/>
  <c r="P197" i="10"/>
  <c r="P203" i="10"/>
  <c r="P209" i="10"/>
  <c r="P215" i="10"/>
  <c r="P221" i="10"/>
  <c r="P227" i="10"/>
  <c r="P239" i="10"/>
  <c r="P378" i="10"/>
  <c r="P242" i="10"/>
  <c r="P266" i="10"/>
  <c r="P284" i="10"/>
  <c r="P322" i="10"/>
  <c r="P340" i="10"/>
  <c r="P358" i="10"/>
  <c r="P360" i="10"/>
  <c r="P260" i="10"/>
  <c r="P269" i="10"/>
  <c r="P287" i="10"/>
  <c r="P288" i="10"/>
  <c r="P308" i="10"/>
  <c r="P254" i="10"/>
  <c r="P262" i="10"/>
  <c r="P263" i="10"/>
  <c r="P272" i="10"/>
  <c r="P290" i="10"/>
  <c r="P310" i="10"/>
  <c r="P364" i="10"/>
  <c r="P366" i="10"/>
  <c r="P365" i="10"/>
  <c r="P377" i="10"/>
  <c r="P102" i="9"/>
  <c r="P36" i="9"/>
  <c r="P54" i="9"/>
  <c r="P60" i="9"/>
  <c r="P72" i="9"/>
  <c r="P78" i="9"/>
  <c r="D84" i="9"/>
  <c r="P84" i="9" s="1"/>
  <c r="D96" i="9"/>
  <c r="D108" i="9"/>
  <c r="P108" i="9" s="1"/>
  <c r="D120" i="9"/>
  <c r="D126" i="9"/>
  <c r="D132" i="9"/>
  <c r="D138" i="9"/>
  <c r="P138" i="9" s="1"/>
  <c r="P146" i="9"/>
  <c r="P161" i="9"/>
  <c r="M162" i="9" s="1"/>
  <c r="P178" i="9"/>
  <c r="P179" i="9"/>
  <c r="M180" i="9" s="1"/>
  <c r="P196" i="9"/>
  <c r="P197" i="9"/>
  <c r="P198" i="9"/>
  <c r="P214" i="9"/>
  <c r="P215" i="9"/>
  <c r="P216" i="9"/>
  <c r="H240" i="9"/>
  <c r="E246" i="9"/>
  <c r="P250" i="9"/>
  <c r="P251" i="9"/>
  <c r="L252" i="9" s="1"/>
  <c r="P148" i="9"/>
  <c r="P149" i="9"/>
  <c r="P182" i="9"/>
  <c r="P218" i="9"/>
  <c r="K246" i="9"/>
  <c r="P256" i="9"/>
  <c r="P257" i="9"/>
  <c r="J258" i="9" s="1"/>
  <c r="F282" i="9"/>
  <c r="L282" i="9"/>
  <c r="P17" i="9"/>
  <c r="P23" i="9"/>
  <c r="I24" i="9" s="1"/>
  <c r="P29" i="9"/>
  <c r="P35" i="9"/>
  <c r="P47" i="9"/>
  <c r="M48" i="9" s="1"/>
  <c r="P53" i="9"/>
  <c r="P59" i="9"/>
  <c r="P65" i="9"/>
  <c r="K66" i="9" s="1"/>
  <c r="P71" i="9"/>
  <c r="P77" i="9"/>
  <c r="P89" i="9"/>
  <c r="P101" i="9"/>
  <c r="P113" i="9"/>
  <c r="K114" i="9" s="1"/>
  <c r="P142" i="9"/>
  <c r="P152" i="9"/>
  <c r="P170" i="9"/>
  <c r="P188" i="9"/>
  <c r="P206" i="9"/>
  <c r="P268" i="9"/>
  <c r="P134" i="9"/>
  <c r="P155" i="9"/>
  <c r="P156" i="9"/>
  <c r="P173" i="9"/>
  <c r="P174" i="9"/>
  <c r="P191" i="9"/>
  <c r="P192" i="9"/>
  <c r="P209" i="9"/>
  <c r="P210" i="9"/>
  <c r="P227" i="9"/>
  <c r="I228" i="9" s="1"/>
  <c r="P275" i="9"/>
  <c r="P276" i="9"/>
  <c r="P82" i="9"/>
  <c r="P106" i="9"/>
  <c r="P124" i="9"/>
  <c r="P130" i="9"/>
  <c r="P286" i="9"/>
  <c r="P288" i="9"/>
  <c r="P287" i="9"/>
  <c r="P322" i="9"/>
  <c r="P340" i="9"/>
  <c r="P342" i="9"/>
  <c r="P346" i="9"/>
  <c r="P348" i="9"/>
  <c r="P352" i="9"/>
  <c r="P354" i="9"/>
  <c r="P358" i="9"/>
  <c r="P360" i="9"/>
  <c r="P364" i="9"/>
  <c r="P366" i="9"/>
  <c r="P242" i="9"/>
  <c r="P254" i="9"/>
  <c r="P266" i="9"/>
  <c r="P278" i="9"/>
  <c r="P290" i="9"/>
  <c r="P310" i="9"/>
  <c r="P328" i="9"/>
  <c r="P330" i="9"/>
  <c r="P280" i="9"/>
  <c r="P281" i="9"/>
  <c r="P314" i="9"/>
  <c r="P316" i="9"/>
  <c r="P293" i="9"/>
  <c r="L294" i="9" s="1"/>
  <c r="P299" i="9"/>
  <c r="P311" i="9"/>
  <c r="P317" i="9"/>
  <c r="P323" i="9"/>
  <c r="P329" i="9"/>
  <c r="P335" i="9"/>
  <c r="P341" i="9"/>
  <c r="P347" i="9"/>
  <c r="P353" i="9"/>
  <c r="P359" i="9"/>
  <c r="P365" i="9"/>
  <c r="P377" i="9"/>
  <c r="N378" i="9" s="1"/>
  <c r="P78" i="8"/>
  <c r="P90" i="8"/>
  <c r="P119" i="8"/>
  <c r="M120" i="8" s="1"/>
  <c r="P131" i="8"/>
  <c r="G132" i="8" s="1"/>
  <c r="P143" i="8"/>
  <c r="K144" i="8" s="1"/>
  <c r="P155" i="8"/>
  <c r="M156" i="8" s="1"/>
  <c r="P167" i="8"/>
  <c r="M168" i="8" s="1"/>
  <c r="P179" i="8"/>
  <c r="E180" i="8" s="1"/>
  <c r="P191" i="8"/>
  <c r="M192" i="8" s="1"/>
  <c r="P203" i="8"/>
  <c r="I204" i="8" s="1"/>
  <c r="P215" i="8"/>
  <c r="K216" i="8" s="1"/>
  <c r="P227" i="8"/>
  <c r="G228" i="8" s="1"/>
  <c r="P39" i="8"/>
  <c r="N40" i="8" s="1"/>
  <c r="D233" i="8"/>
  <c r="J233" i="8"/>
  <c r="P17" i="8"/>
  <c r="P23" i="8"/>
  <c r="P29" i="8"/>
  <c r="P35" i="8"/>
  <c r="P47" i="8"/>
  <c r="P53" i="8"/>
  <c r="O54" i="8" s="1"/>
  <c r="P59" i="8"/>
  <c r="L60" i="8" s="1"/>
  <c r="P65" i="8"/>
  <c r="P71" i="8"/>
  <c r="P77" i="8"/>
  <c r="P83" i="8"/>
  <c r="P89" i="8"/>
  <c r="P95" i="8"/>
  <c r="M96" i="8" s="1"/>
  <c r="P101" i="8"/>
  <c r="F102" i="8" s="1"/>
  <c r="P107" i="8"/>
  <c r="L108" i="8" s="1"/>
  <c r="P113" i="8"/>
  <c r="K114" i="8" s="1"/>
  <c r="P125" i="8"/>
  <c r="K126" i="8" s="1"/>
  <c r="P137" i="8"/>
  <c r="M138" i="8" s="1"/>
  <c r="P149" i="8"/>
  <c r="I150" i="8" s="1"/>
  <c r="P161" i="8"/>
  <c r="I162" i="8" s="1"/>
  <c r="P173" i="8"/>
  <c r="L174" i="8" s="1"/>
  <c r="P185" i="8"/>
  <c r="P197" i="8"/>
  <c r="K198" i="8" s="1"/>
  <c r="P209" i="8"/>
  <c r="G210" i="8" s="1"/>
  <c r="P221" i="8"/>
  <c r="I222" i="8" s="1"/>
  <c r="P239" i="8"/>
  <c r="M240" i="8" s="1"/>
  <c r="P188" i="8"/>
  <c r="F305" i="8"/>
  <c r="L305" i="8"/>
  <c r="P244" i="8"/>
  <c r="P246" i="8"/>
  <c r="P262" i="8"/>
  <c r="P264" i="8"/>
  <c r="P280" i="8"/>
  <c r="P282" i="8"/>
  <c r="P320" i="8"/>
  <c r="P338" i="8"/>
  <c r="P350" i="8"/>
  <c r="P229" i="8"/>
  <c r="M230" i="8" s="1"/>
  <c r="P324" i="8"/>
  <c r="P342" i="8"/>
  <c r="P354" i="8"/>
  <c r="P256" i="8"/>
  <c r="P274" i="8"/>
  <c r="P276" i="8"/>
  <c r="P292" i="8"/>
  <c r="P294" i="8"/>
  <c r="P301" i="8"/>
  <c r="P356" i="8"/>
  <c r="P231" i="8"/>
  <c r="J232" i="8" s="1"/>
  <c r="P232" i="8" s="1"/>
  <c r="P360" i="8"/>
  <c r="P250" i="8"/>
  <c r="P268" i="8"/>
  <c r="P270" i="8"/>
  <c r="P286" i="8"/>
  <c r="P288" i="8"/>
  <c r="P308" i="8"/>
  <c r="P326" i="8"/>
  <c r="P344" i="8"/>
  <c r="P303" i="8"/>
  <c r="P245" i="8"/>
  <c r="P251" i="8"/>
  <c r="M252" i="8" s="1"/>
  <c r="P252" i="8" s="1"/>
  <c r="P257" i="8"/>
  <c r="K258" i="8" s="1"/>
  <c r="P263" i="8"/>
  <c r="P269" i="8"/>
  <c r="P275" i="8"/>
  <c r="P281" i="8"/>
  <c r="P287" i="8"/>
  <c r="P293" i="8"/>
  <c r="P299" i="8"/>
  <c r="P311" i="8"/>
  <c r="P317" i="8"/>
  <c r="P323" i="8"/>
  <c r="P329" i="8"/>
  <c r="P335" i="8"/>
  <c r="P341" i="8"/>
  <c r="P347" i="8"/>
  <c r="P353" i="8"/>
  <c r="P359" i="8"/>
  <c r="P365" i="8"/>
  <c r="P377" i="8"/>
  <c r="P30" i="7"/>
  <c r="E41" i="7"/>
  <c r="K41" i="7"/>
  <c r="P143" i="7"/>
  <c r="E144" i="7" s="1"/>
  <c r="P231" i="7"/>
  <c r="N232" i="7" s="1"/>
  <c r="P106" i="7"/>
  <c r="P212" i="7"/>
  <c r="E233" i="7"/>
  <c r="E246" i="7"/>
  <c r="K233" i="7"/>
  <c r="P216" i="7"/>
  <c r="F282" i="7"/>
  <c r="F233" i="7"/>
  <c r="L282" i="7"/>
  <c r="L233" i="7"/>
  <c r="P137" i="7"/>
  <c r="I138" i="7" s="1"/>
  <c r="P149" i="7"/>
  <c r="E150" i="7" s="1"/>
  <c r="P218" i="7"/>
  <c r="H233" i="7"/>
  <c r="H234" i="7" s="1"/>
  <c r="P101" i="7"/>
  <c r="O102" i="7" s="1"/>
  <c r="P113" i="7"/>
  <c r="D114" i="7" s="1"/>
  <c r="P125" i="7"/>
  <c r="H126" i="7" s="1"/>
  <c r="P131" i="7"/>
  <c r="I132" i="7" s="1"/>
  <c r="P222" i="7"/>
  <c r="P170" i="7"/>
  <c r="I233" i="7"/>
  <c r="I234" i="7" s="1"/>
  <c r="O233" i="7"/>
  <c r="P290" i="7"/>
  <c r="P346" i="7"/>
  <c r="P364" i="7"/>
  <c r="P366" i="7"/>
  <c r="P155" i="7"/>
  <c r="M156" i="7" s="1"/>
  <c r="P161" i="7"/>
  <c r="J162" i="7" s="1"/>
  <c r="P167" i="7"/>
  <c r="J168" i="7" s="1"/>
  <c r="P173" i="7"/>
  <c r="P179" i="7"/>
  <c r="E180" i="7" s="1"/>
  <c r="P185" i="7"/>
  <c r="E186" i="7" s="1"/>
  <c r="P191" i="7"/>
  <c r="D192" i="7" s="1"/>
  <c r="P197" i="7"/>
  <c r="J198" i="7" s="1"/>
  <c r="P203" i="7"/>
  <c r="I204" i="7" s="1"/>
  <c r="P209" i="7"/>
  <c r="D210" i="7" s="1"/>
  <c r="P215" i="7"/>
  <c r="P221" i="7"/>
  <c r="P227" i="7"/>
  <c r="I228" i="7" s="1"/>
  <c r="P276" i="7"/>
  <c r="P294" i="7"/>
  <c r="G369" i="7"/>
  <c r="M369" i="7"/>
  <c r="P242" i="7"/>
  <c r="P254" i="7"/>
  <c r="P266" i="7"/>
  <c r="P229" i="7"/>
  <c r="E230" i="7" s="1"/>
  <c r="P301" i="7"/>
  <c r="I369" i="7"/>
  <c r="O369" i="7"/>
  <c r="P338" i="7"/>
  <c r="H369" i="7"/>
  <c r="P270" i="7"/>
  <c r="P284" i="7"/>
  <c r="D369" i="7"/>
  <c r="J369" i="7"/>
  <c r="P340" i="7"/>
  <c r="P342" i="7"/>
  <c r="N369" i="7"/>
  <c r="P303" i="7"/>
  <c r="E369" i="7"/>
  <c r="K369" i="7"/>
  <c r="P263" i="7"/>
  <c r="L264" i="7" s="1"/>
  <c r="P269" i="7"/>
  <c r="P275" i="7"/>
  <c r="P281" i="7"/>
  <c r="P287" i="7"/>
  <c r="P293" i="7"/>
  <c r="P299" i="7"/>
  <c r="P311" i="7"/>
  <c r="P317" i="7"/>
  <c r="P323" i="7"/>
  <c r="P329" i="7"/>
  <c r="P335" i="7"/>
  <c r="P341" i="7"/>
  <c r="P347" i="7"/>
  <c r="P353" i="7"/>
  <c r="P359" i="7"/>
  <c r="P365" i="7"/>
  <c r="F369" i="7"/>
  <c r="L369" i="7"/>
  <c r="P377" i="7"/>
  <c r="D378" i="7" s="1"/>
  <c r="E40" i="5"/>
  <c r="D41" i="5"/>
  <c r="P77" i="5"/>
  <c r="P95" i="5"/>
  <c r="P113" i="5"/>
  <c r="P131" i="5"/>
  <c r="P149" i="5"/>
  <c r="P238" i="5"/>
  <c r="P240" i="5"/>
  <c r="D369" i="5"/>
  <c r="J369" i="5"/>
  <c r="P303" i="5"/>
  <c r="F305" i="5"/>
  <c r="L305" i="5"/>
  <c r="I41" i="5"/>
  <c r="P252" i="5"/>
  <c r="P256" i="5"/>
  <c r="P258" i="5"/>
  <c r="P257" i="5"/>
  <c r="P288" i="5"/>
  <c r="P292" i="5"/>
  <c r="P294" i="5"/>
  <c r="P293" i="5"/>
  <c r="P125" i="5"/>
  <c r="P143" i="5"/>
  <c r="L144" i="5" s="1"/>
  <c r="P190" i="5"/>
  <c r="P192" i="5"/>
  <c r="P204" i="5"/>
  <c r="P228" i="5"/>
  <c r="J246" i="5"/>
  <c r="P156" i="5"/>
  <c r="P155" i="5"/>
  <c r="P174" i="5"/>
  <c r="P231" i="5"/>
  <c r="P232" i="5"/>
  <c r="P264" i="5"/>
  <c r="P268" i="5"/>
  <c r="P270" i="5"/>
  <c r="P269" i="5"/>
  <c r="P161" i="5"/>
  <c r="G367" i="5"/>
  <c r="M367" i="5"/>
  <c r="D233" i="5"/>
  <c r="D246" i="5"/>
  <c r="P245" i="5"/>
  <c r="P282" i="5"/>
  <c r="P281" i="5"/>
  <c r="H233" i="5"/>
  <c r="H234" i="5" s="1"/>
  <c r="P248" i="5"/>
  <c r="P260" i="5"/>
  <c r="P272" i="5"/>
  <c r="P284" i="5"/>
  <c r="H367" i="5"/>
  <c r="N367" i="5"/>
  <c r="E369" i="5"/>
  <c r="K369" i="5"/>
  <c r="D305" i="5"/>
  <c r="J305" i="5"/>
  <c r="I367" i="5"/>
  <c r="O367" i="5"/>
  <c r="F369" i="5"/>
  <c r="L369" i="5"/>
  <c r="P167" i="5"/>
  <c r="P173" i="5"/>
  <c r="P179" i="5"/>
  <c r="P185" i="5"/>
  <c r="P191" i="5"/>
  <c r="P197" i="5"/>
  <c r="P203" i="5"/>
  <c r="P209" i="5"/>
  <c r="P215" i="5"/>
  <c r="P221" i="5"/>
  <c r="P227" i="5"/>
  <c r="P239" i="5"/>
  <c r="P251" i="5"/>
  <c r="P263" i="5"/>
  <c r="P275" i="5"/>
  <c r="P287" i="5"/>
  <c r="P299" i="5"/>
  <c r="P301" i="5"/>
  <c r="G369" i="5"/>
  <c r="M369" i="5"/>
  <c r="P308" i="5"/>
  <c r="P242" i="5"/>
  <c r="P254" i="5"/>
  <c r="P266" i="5"/>
  <c r="P278" i="5"/>
  <c r="P290" i="5"/>
  <c r="E367" i="5"/>
  <c r="K367" i="5"/>
  <c r="P311" i="5"/>
  <c r="H369" i="5"/>
  <c r="F367" i="5"/>
  <c r="L367" i="5"/>
  <c r="I369" i="5"/>
  <c r="O369" i="5"/>
  <c r="P364" i="5"/>
  <c r="P366" i="5"/>
  <c r="D367" i="5"/>
  <c r="N369" i="5"/>
  <c r="P365" i="5"/>
  <c r="P377" i="5"/>
  <c r="P138" i="4"/>
  <c r="P174" i="4"/>
  <c r="P186" i="4"/>
  <c r="P30" i="4"/>
  <c r="P36" i="4"/>
  <c r="D10" i="4"/>
  <c r="P10" i="4" s="1"/>
  <c r="P119" i="4"/>
  <c r="K120" i="4" s="1"/>
  <c r="P197" i="4"/>
  <c r="P198" i="4"/>
  <c r="I233" i="4"/>
  <c r="P274" i="4"/>
  <c r="P89" i="4"/>
  <c r="N90" i="4" s="1"/>
  <c r="P161" i="4"/>
  <c r="J162" i="4" s="1"/>
  <c r="P170" i="4"/>
  <c r="P179" i="4"/>
  <c r="H180" i="4" s="1"/>
  <c r="P244" i="4"/>
  <c r="P280" i="4"/>
  <c r="H369" i="4"/>
  <c r="N369" i="4"/>
  <c r="P39" i="4"/>
  <c r="F40" i="4" s="1"/>
  <c r="P101" i="4"/>
  <c r="L102" i="4" s="1"/>
  <c r="P137" i="4"/>
  <c r="P155" i="4"/>
  <c r="J156" i="4" s="1"/>
  <c r="P173" i="4"/>
  <c r="P182" i="4"/>
  <c r="P191" i="4"/>
  <c r="H192" i="4" s="1"/>
  <c r="P203" i="4"/>
  <c r="J204" i="4" s="1"/>
  <c r="P215" i="4"/>
  <c r="K216" i="4" s="1"/>
  <c r="P227" i="4"/>
  <c r="O228" i="4" s="1"/>
  <c r="P231" i="4"/>
  <c r="N232" i="4" s="1"/>
  <c r="O233" i="4"/>
  <c r="F246" i="4"/>
  <c r="F233" i="4"/>
  <c r="F234" i="4" s="1"/>
  <c r="L246" i="4"/>
  <c r="L233" i="4"/>
  <c r="P107" i="4"/>
  <c r="H108" i="4" s="1"/>
  <c r="P194" i="4"/>
  <c r="P83" i="4"/>
  <c r="L84" i="4" s="1"/>
  <c r="D84" i="4"/>
  <c r="P113" i="4"/>
  <c r="N114" i="4" s="1"/>
  <c r="P149" i="4"/>
  <c r="P167" i="4"/>
  <c r="J168" i="4" s="1"/>
  <c r="P185" i="4"/>
  <c r="P239" i="4"/>
  <c r="O240" i="4" s="1"/>
  <c r="P268" i="4"/>
  <c r="P312" i="4"/>
  <c r="P311" i="4"/>
  <c r="D233" i="4"/>
  <c r="J233" i="4"/>
  <c r="H246" i="4"/>
  <c r="I369" i="4"/>
  <c r="O369" i="4"/>
  <c r="P328" i="4"/>
  <c r="P330" i="4"/>
  <c r="P346" i="4"/>
  <c r="P348" i="4"/>
  <c r="P364" i="4"/>
  <c r="P242" i="4"/>
  <c r="P248" i="4"/>
  <c r="P254" i="4"/>
  <c r="P260" i="4"/>
  <c r="P266" i="4"/>
  <c r="P272" i="4"/>
  <c r="P284" i="4"/>
  <c r="P290" i="4"/>
  <c r="D369" i="4"/>
  <c r="J369" i="4"/>
  <c r="P229" i="4"/>
  <c r="O230" i="4" s="1"/>
  <c r="E369" i="4"/>
  <c r="K369" i="4"/>
  <c r="P317" i="4"/>
  <c r="P352" i="4"/>
  <c r="P354" i="4"/>
  <c r="P245" i="4"/>
  <c r="P252" i="4"/>
  <c r="P251" i="4"/>
  <c r="P257" i="4"/>
  <c r="P264" i="4"/>
  <c r="P263" i="4"/>
  <c r="P270" i="4"/>
  <c r="P269" i="4"/>
  <c r="P276" i="4"/>
  <c r="P275" i="4"/>
  <c r="P281" i="4"/>
  <c r="K282" i="4" s="1"/>
  <c r="P288" i="4"/>
  <c r="P287" i="4"/>
  <c r="P294" i="4"/>
  <c r="P293" i="4"/>
  <c r="P299" i="4"/>
  <c r="F369" i="4"/>
  <c r="L369" i="4"/>
  <c r="P320" i="4"/>
  <c r="P338" i="4"/>
  <c r="P356" i="4"/>
  <c r="N233" i="4"/>
  <c r="G369" i="4"/>
  <c r="M369" i="4"/>
  <c r="P308" i="4"/>
  <c r="P322" i="4"/>
  <c r="P324" i="4"/>
  <c r="P340" i="4"/>
  <c r="P342" i="4"/>
  <c r="P358" i="4"/>
  <c r="P360" i="4"/>
  <c r="P323" i="4"/>
  <c r="P329" i="4"/>
  <c r="P335" i="4"/>
  <c r="P341" i="4"/>
  <c r="P347" i="4"/>
  <c r="P353" i="4"/>
  <c r="P359" i="4"/>
  <c r="P365" i="4"/>
  <c r="P377" i="4"/>
  <c r="L216" i="12" l="1"/>
  <c r="G150" i="12"/>
  <c r="F84" i="12"/>
  <c r="E84" i="12"/>
  <c r="I144" i="9"/>
  <c r="P270" i="9"/>
  <c r="M264" i="9"/>
  <c r="P264" i="9"/>
  <c r="L264" i="9"/>
  <c r="L258" i="9"/>
  <c r="N371" i="9"/>
  <c r="I258" i="9"/>
  <c r="D371" i="9"/>
  <c r="K252" i="9"/>
  <c r="M252" i="9"/>
  <c r="L371" i="9"/>
  <c r="I371" i="9"/>
  <c r="P200" i="9"/>
  <c r="K48" i="9"/>
  <c r="I186" i="8"/>
  <c r="E228" i="8"/>
  <c r="P194" i="8"/>
  <c r="M174" i="8"/>
  <c r="P124" i="8"/>
  <c r="D24" i="13"/>
  <c r="E24" i="13"/>
  <c r="K8" i="5"/>
  <c r="D8" i="13"/>
  <c r="J8" i="5"/>
  <c r="D8" i="14"/>
  <c r="G24" i="5"/>
  <c r="I8" i="14"/>
  <c r="N24" i="5"/>
  <c r="E24" i="5"/>
  <c r="M8" i="13"/>
  <c r="L8" i="5"/>
  <c r="O24" i="10"/>
  <c r="F24" i="5"/>
  <c r="K24" i="13"/>
  <c r="L24" i="9"/>
  <c r="J8" i="14"/>
  <c r="L24" i="10"/>
  <c r="H24" i="13"/>
  <c r="N8" i="5"/>
  <c r="O8" i="13"/>
  <c r="H24" i="4"/>
  <c r="K24" i="4"/>
  <c r="E24" i="4"/>
  <c r="F24" i="4"/>
  <c r="D24" i="4"/>
  <c r="I24" i="4"/>
  <c r="E8" i="13"/>
  <c r="M24" i="14"/>
  <c r="F8" i="13"/>
  <c r="D24" i="9"/>
  <c r="K8" i="14"/>
  <c r="K24" i="9"/>
  <c r="I24" i="13"/>
  <c r="D24" i="10"/>
  <c r="O8" i="5"/>
  <c r="H8" i="13"/>
  <c r="F8" i="5"/>
  <c r="G8" i="13"/>
  <c r="F24" i="11"/>
  <c r="E24" i="11"/>
  <c r="D24" i="11"/>
  <c r="G24" i="11"/>
  <c r="O24" i="11"/>
  <c r="G24" i="10"/>
  <c r="N24" i="14"/>
  <c r="H24" i="10"/>
  <c r="M8" i="14"/>
  <c r="M24" i="9"/>
  <c r="G24" i="9"/>
  <c r="I24" i="5"/>
  <c r="J24" i="13"/>
  <c r="H24" i="5"/>
  <c r="G8" i="5"/>
  <c r="K24" i="10"/>
  <c r="H24" i="14"/>
  <c r="J24" i="10"/>
  <c r="M8" i="5"/>
  <c r="O24" i="14"/>
  <c r="F24" i="14"/>
  <c r="N24" i="9"/>
  <c r="E8" i="14"/>
  <c r="E24" i="9"/>
  <c r="L24" i="14"/>
  <c r="K8" i="13"/>
  <c r="I8" i="5"/>
  <c r="I8" i="13"/>
  <c r="G8" i="14"/>
  <c r="E8" i="5"/>
  <c r="O8" i="14"/>
  <c r="E24" i="14"/>
  <c r="N8" i="14"/>
  <c r="F24" i="9"/>
  <c r="L24" i="13"/>
  <c r="D24" i="14"/>
  <c r="N24" i="10"/>
  <c r="G24" i="14"/>
  <c r="J8" i="13"/>
  <c r="J24" i="9"/>
  <c r="F24" i="13"/>
  <c r="H8" i="14"/>
  <c r="H24" i="9"/>
  <c r="N24" i="13"/>
  <c r="D24" i="5"/>
  <c r="F8" i="14"/>
  <c r="K24" i="5"/>
  <c r="J24" i="5"/>
  <c r="F24" i="10"/>
  <c r="O24" i="9"/>
  <c r="M24" i="10"/>
  <c r="I24" i="10"/>
  <c r="I24" i="14"/>
  <c r="O24" i="13"/>
  <c r="N8" i="13"/>
  <c r="M24" i="13"/>
  <c r="K24" i="14"/>
  <c r="O24" i="5"/>
  <c r="M24" i="5"/>
  <c r="M144" i="13"/>
  <c r="L144" i="14"/>
  <c r="G144" i="9"/>
  <c r="M144" i="5"/>
  <c r="N144" i="14"/>
  <c r="L144" i="13"/>
  <c r="K144" i="14"/>
  <c r="J144" i="14"/>
  <c r="H144" i="9"/>
  <c r="H144" i="14"/>
  <c r="G144" i="14"/>
  <c r="N144" i="13"/>
  <c r="N144" i="12"/>
  <c r="K144" i="13"/>
  <c r="H144" i="10"/>
  <c r="M144" i="12"/>
  <c r="J144" i="13"/>
  <c r="I144" i="14"/>
  <c r="I144" i="10"/>
  <c r="L144" i="9"/>
  <c r="G144" i="10"/>
  <c r="G144" i="11"/>
  <c r="J144" i="10"/>
  <c r="M144" i="7"/>
  <c r="K144" i="9"/>
  <c r="N144" i="10"/>
  <c r="M144" i="10"/>
  <c r="K144" i="12"/>
  <c r="M144" i="9"/>
  <c r="N144" i="11"/>
  <c r="K144" i="10"/>
  <c r="N144" i="9"/>
  <c r="N144" i="7"/>
  <c r="L144" i="7"/>
  <c r="J144" i="9"/>
  <c r="M96" i="13"/>
  <c r="P182" i="13"/>
  <c r="H156" i="13"/>
  <c r="K150" i="13"/>
  <c r="P150" i="13" s="1"/>
  <c r="I144" i="13"/>
  <c r="H144" i="13"/>
  <c r="H126" i="13"/>
  <c r="M126" i="13"/>
  <c r="O126" i="13"/>
  <c r="L126" i="13"/>
  <c r="G126" i="13"/>
  <c r="K126" i="13"/>
  <c r="N126" i="13"/>
  <c r="I126" i="13"/>
  <c r="F126" i="13"/>
  <c r="N102" i="13"/>
  <c r="M102" i="13"/>
  <c r="P102" i="13" s="1"/>
  <c r="O40" i="13"/>
  <c r="O90" i="13"/>
  <c r="D78" i="13"/>
  <c r="O78" i="13"/>
  <c r="P70" i="13"/>
  <c r="K40" i="13"/>
  <c r="N150" i="11"/>
  <c r="M150" i="11"/>
  <c r="L150" i="11"/>
  <c r="J150" i="11"/>
  <c r="K150" i="11"/>
  <c r="D66" i="11"/>
  <c r="K66" i="11"/>
  <c r="I66" i="11"/>
  <c r="J66" i="11"/>
  <c r="H66" i="11"/>
  <c r="G66" i="11"/>
  <c r="F66" i="11"/>
  <c r="E66" i="11"/>
  <c r="P260" i="7"/>
  <c r="O108" i="7"/>
  <c r="P88" i="7"/>
  <c r="D72" i="7"/>
  <c r="F72" i="7"/>
  <c r="E72" i="7"/>
  <c r="P62" i="7"/>
  <c r="P358" i="7"/>
  <c r="P328" i="7"/>
  <c r="P322" i="7"/>
  <c r="P320" i="7"/>
  <c r="P128" i="5"/>
  <c r="P298" i="5"/>
  <c r="N216" i="5"/>
  <c r="H168" i="5"/>
  <c r="L150" i="5"/>
  <c r="L162" i="5"/>
  <c r="O210" i="5"/>
  <c r="K102" i="5"/>
  <c r="D302" i="5"/>
  <c r="N114" i="5"/>
  <c r="F126" i="5"/>
  <c r="J96" i="5"/>
  <c r="N78" i="5"/>
  <c r="P78" i="5" s="1"/>
  <c r="J120" i="5"/>
  <c r="M66" i="5"/>
  <c r="H180" i="5"/>
  <c r="J144" i="5"/>
  <c r="L54" i="5"/>
  <c r="O150" i="5"/>
  <c r="K144" i="5"/>
  <c r="O126" i="5"/>
  <c r="N126" i="5"/>
  <c r="M126" i="5"/>
  <c r="N54" i="5"/>
  <c r="K54" i="5"/>
  <c r="F90" i="4"/>
  <c r="P350" i="7"/>
  <c r="P296" i="5"/>
  <c r="L371" i="10"/>
  <c r="O371" i="10"/>
  <c r="P64" i="9"/>
  <c r="M371" i="10"/>
  <c r="G371" i="10"/>
  <c r="E371" i="10"/>
  <c r="D234" i="10"/>
  <c r="P234" i="10" s="1"/>
  <c r="P233" i="10"/>
  <c r="P11" i="9"/>
  <c r="G12" i="9" s="1"/>
  <c r="L210" i="5"/>
  <c r="O371" i="9"/>
  <c r="K371" i="10"/>
  <c r="J371" i="10"/>
  <c r="P124" i="11"/>
  <c r="P164" i="7"/>
  <c r="P233" i="9"/>
  <c r="O234" i="9" s="1"/>
  <c r="I371" i="10"/>
  <c r="P18" i="10"/>
  <c r="P94" i="7"/>
  <c r="P224" i="4"/>
  <c r="P326" i="14"/>
  <c r="P236" i="9"/>
  <c r="P334" i="7"/>
  <c r="P356" i="7"/>
  <c r="P344" i="7"/>
  <c r="P352" i="7"/>
  <c r="P316" i="7"/>
  <c r="P11" i="10"/>
  <c r="G12" i="10" s="1"/>
  <c r="N371" i="10"/>
  <c r="P212" i="12"/>
  <c r="P194" i="7"/>
  <c r="F371" i="9"/>
  <c r="H371" i="10"/>
  <c r="F371" i="10"/>
  <c r="P233" i="11"/>
  <c r="H234" i="11"/>
  <c r="P234" i="11" s="1"/>
  <c r="E10" i="12"/>
  <c r="N60" i="11"/>
  <c r="O54" i="11"/>
  <c r="N302" i="8"/>
  <c r="N40" i="7"/>
  <c r="N60" i="7"/>
  <c r="D60" i="7"/>
  <c r="G24" i="4"/>
  <c r="J24" i="4"/>
  <c r="D300" i="13"/>
  <c r="E302" i="14"/>
  <c r="H304" i="12"/>
  <c r="L302" i="12"/>
  <c r="P334" i="11"/>
  <c r="L222" i="4"/>
  <c r="P334" i="8"/>
  <c r="P334" i="4"/>
  <c r="P334" i="10"/>
  <c r="P332" i="11"/>
  <c r="P334" i="9"/>
  <c r="P332" i="10"/>
  <c r="P332" i="7"/>
  <c r="O336" i="9"/>
  <c r="L336" i="9"/>
  <c r="F304" i="8"/>
  <c r="G336" i="9"/>
  <c r="P305" i="9"/>
  <c r="G336" i="8"/>
  <c r="K336" i="8"/>
  <c r="O336" i="8"/>
  <c r="F336" i="8"/>
  <c r="N336" i="8"/>
  <c r="J336" i="8"/>
  <c r="E336" i="8"/>
  <c r="D336" i="8"/>
  <c r="M336" i="8"/>
  <c r="L336" i="8"/>
  <c r="I336" i="8"/>
  <c r="H336" i="8"/>
  <c r="G371" i="9"/>
  <c r="N306" i="9"/>
  <c r="M336" i="9"/>
  <c r="D336" i="9"/>
  <c r="M371" i="9"/>
  <c r="N336" i="9"/>
  <c r="E306" i="9"/>
  <c r="J336" i="9"/>
  <c r="H336" i="9"/>
  <c r="E336" i="9"/>
  <c r="J371" i="9"/>
  <c r="I306" i="9"/>
  <c r="F336" i="9"/>
  <c r="K306" i="9"/>
  <c r="H336" i="4"/>
  <c r="F336" i="4"/>
  <c r="D336" i="4"/>
  <c r="G336" i="4"/>
  <c r="L336" i="4"/>
  <c r="O336" i="4"/>
  <c r="N336" i="4"/>
  <c r="K336" i="4"/>
  <c r="J336" i="4"/>
  <c r="E336" i="4"/>
  <c r="I336" i="4"/>
  <c r="M336" i="4"/>
  <c r="O304" i="5"/>
  <c r="I336" i="9"/>
  <c r="K371" i="9"/>
  <c r="K336" i="9"/>
  <c r="H371" i="9"/>
  <c r="J300" i="5"/>
  <c r="I300" i="11"/>
  <c r="G300" i="10"/>
  <c r="H300" i="9"/>
  <c r="D300" i="8"/>
  <c r="L300" i="4"/>
  <c r="I222" i="12"/>
  <c r="K204" i="12"/>
  <c r="J84" i="12"/>
  <c r="K78" i="12"/>
  <c r="J60" i="12"/>
  <c r="O54" i="12"/>
  <c r="K228" i="11"/>
  <c r="L204" i="11"/>
  <c r="O90" i="11"/>
  <c r="G378" i="8"/>
  <c r="I84" i="8"/>
  <c r="I72" i="8"/>
  <c r="O66" i="8"/>
  <c r="L48" i="8"/>
  <c r="I378" i="5"/>
  <c r="G132" i="5"/>
  <c r="F144" i="5"/>
  <c r="L378" i="4"/>
  <c r="D210" i="5"/>
  <c r="K210" i="5"/>
  <c r="E210" i="5"/>
  <c r="M210" i="5"/>
  <c r="J66" i="5"/>
  <c r="N300" i="5"/>
  <c r="I300" i="5"/>
  <c r="F300" i="5"/>
  <c r="L300" i="5"/>
  <c r="D300" i="5"/>
  <c r="H300" i="5"/>
  <c r="K300" i="5"/>
  <c r="M300" i="5"/>
  <c r="O300" i="5"/>
  <c r="E300" i="5"/>
  <c r="G300" i="5"/>
  <c r="O216" i="5"/>
  <c r="E216" i="5"/>
  <c r="D216" i="5"/>
  <c r="N210" i="5"/>
  <c r="M54" i="5"/>
  <c r="P433" i="17"/>
  <c r="J13" i="17"/>
  <c r="I13" i="17"/>
  <c r="H13" i="17"/>
  <c r="O13" i="17"/>
  <c r="G13" i="17"/>
  <c r="N13" i="17"/>
  <c r="F13" i="17"/>
  <c r="M13" i="17"/>
  <c r="E13" i="17"/>
  <c r="L13" i="17"/>
  <c r="K13" i="17"/>
  <c r="D13" i="17"/>
  <c r="J330" i="14"/>
  <c r="N330" i="14"/>
  <c r="G330" i="14"/>
  <c r="O330" i="14"/>
  <c r="L330" i="14"/>
  <c r="E330" i="14"/>
  <c r="F330" i="14"/>
  <c r="K330" i="14"/>
  <c r="H330" i="14"/>
  <c r="M330" i="14"/>
  <c r="D330" i="14"/>
  <c r="I330" i="14"/>
  <c r="P356" i="14"/>
  <c r="G186" i="13"/>
  <c r="N186" i="13"/>
  <c r="M186" i="13"/>
  <c r="L186" i="13"/>
  <c r="K186" i="13"/>
  <c r="I186" i="13"/>
  <c r="H186" i="13"/>
  <c r="N108" i="13"/>
  <c r="P96" i="13"/>
  <c r="N90" i="13"/>
  <c r="L54" i="13"/>
  <c r="P18" i="13"/>
  <c r="J138" i="12"/>
  <c r="G138" i="12"/>
  <c r="D126" i="12"/>
  <c r="P94" i="12"/>
  <c r="J186" i="11"/>
  <c r="P376" i="9"/>
  <c r="P374" i="9"/>
  <c r="I168" i="9"/>
  <c r="N168" i="9"/>
  <c r="M114" i="9"/>
  <c r="J114" i="9"/>
  <c r="L114" i="9"/>
  <c r="P92" i="9"/>
  <c r="P315" i="17"/>
  <c r="D378" i="8"/>
  <c r="N204" i="8"/>
  <c r="I192" i="8"/>
  <c r="H192" i="8"/>
  <c r="L192" i="8"/>
  <c r="G192" i="8"/>
  <c r="K192" i="8"/>
  <c r="J192" i="8"/>
  <c r="G150" i="8"/>
  <c r="O144" i="8"/>
  <c r="N60" i="8"/>
  <c r="L232" i="7"/>
  <c r="K232" i="7"/>
  <c r="K264" i="7"/>
  <c r="K230" i="7"/>
  <c r="M232" i="7"/>
  <c r="D230" i="7"/>
  <c r="F240" i="7"/>
  <c r="G240" i="7"/>
  <c r="G230" i="7"/>
  <c r="F230" i="7"/>
  <c r="M198" i="7"/>
  <c r="J186" i="7"/>
  <c r="I162" i="7"/>
  <c r="O156" i="7"/>
  <c r="G156" i="7"/>
  <c r="O150" i="7"/>
  <c r="D150" i="7"/>
  <c r="D144" i="7"/>
  <c r="O138" i="7"/>
  <c r="P138" i="7" s="1"/>
  <c r="P92" i="7"/>
  <c r="H90" i="7"/>
  <c r="G84" i="7"/>
  <c r="G72" i="7"/>
  <c r="F60" i="7"/>
  <c r="E60" i="7"/>
  <c r="P310" i="7"/>
  <c r="P308" i="7"/>
  <c r="P296" i="7"/>
  <c r="I192" i="4"/>
  <c r="P94" i="4"/>
  <c r="P178" i="7"/>
  <c r="P146" i="7"/>
  <c r="D427" i="17"/>
  <c r="H427" i="17"/>
  <c r="L427" i="17"/>
  <c r="N427" i="17"/>
  <c r="K427" i="17"/>
  <c r="E427" i="17"/>
  <c r="J427" i="17"/>
  <c r="F427" i="17"/>
  <c r="G427" i="17"/>
  <c r="I427" i="17"/>
  <c r="O427" i="17"/>
  <c r="M427" i="17"/>
  <c r="D373" i="17"/>
  <c r="H373" i="17"/>
  <c r="L373" i="17"/>
  <c r="E373" i="17"/>
  <c r="I373" i="17"/>
  <c r="M373" i="17"/>
  <c r="K373" i="17"/>
  <c r="J373" i="17"/>
  <c r="N373" i="17"/>
  <c r="F373" i="17"/>
  <c r="O373" i="17"/>
  <c r="G373" i="17"/>
  <c r="E415" i="17"/>
  <c r="I415" i="17"/>
  <c r="M415" i="17"/>
  <c r="D415" i="17"/>
  <c r="N415" i="17"/>
  <c r="K415" i="17"/>
  <c r="J415" i="17"/>
  <c r="H415" i="17"/>
  <c r="F415" i="17"/>
  <c r="L415" i="17"/>
  <c r="G415" i="17"/>
  <c r="O415" i="17"/>
  <c r="I421" i="17"/>
  <c r="K421" i="17"/>
  <c r="O421" i="17"/>
  <c r="G421" i="17"/>
  <c r="D421" i="17"/>
  <c r="E421" i="17"/>
  <c r="M421" i="17"/>
  <c r="N421" i="17"/>
  <c r="J421" i="17"/>
  <c r="L421" i="17"/>
  <c r="F421" i="17"/>
  <c r="H421" i="17"/>
  <c r="D391" i="17"/>
  <c r="H391" i="17"/>
  <c r="L391" i="17"/>
  <c r="E391" i="17"/>
  <c r="I391" i="17"/>
  <c r="M391" i="17"/>
  <c r="K391" i="17"/>
  <c r="N391" i="17"/>
  <c r="O391" i="17"/>
  <c r="J391" i="17"/>
  <c r="G391" i="17"/>
  <c r="F391" i="17"/>
  <c r="D379" i="17"/>
  <c r="H379" i="17"/>
  <c r="L379" i="17"/>
  <c r="E379" i="17"/>
  <c r="I379" i="17"/>
  <c r="M379" i="17"/>
  <c r="K379" i="17"/>
  <c r="J379" i="17"/>
  <c r="F379" i="17"/>
  <c r="O379" i="17"/>
  <c r="G379" i="17"/>
  <c r="N379" i="17"/>
  <c r="D385" i="17"/>
  <c r="H385" i="17"/>
  <c r="L385" i="17"/>
  <c r="E385" i="17"/>
  <c r="I385" i="17"/>
  <c r="M385" i="17"/>
  <c r="K385" i="17"/>
  <c r="N385" i="17"/>
  <c r="J385" i="17"/>
  <c r="O385" i="17"/>
  <c r="G385" i="17"/>
  <c r="F385" i="17"/>
  <c r="D61" i="17"/>
  <c r="H61" i="17"/>
  <c r="L61" i="17"/>
  <c r="G61" i="17"/>
  <c r="E61" i="17"/>
  <c r="I61" i="17"/>
  <c r="M61" i="17"/>
  <c r="K61" i="17"/>
  <c r="F61" i="17"/>
  <c r="J61" i="17"/>
  <c r="N61" i="17"/>
  <c r="O61" i="17"/>
  <c r="D55" i="17"/>
  <c r="H55" i="17"/>
  <c r="L55" i="17"/>
  <c r="E55" i="17"/>
  <c r="I55" i="17"/>
  <c r="M55" i="17"/>
  <c r="K55" i="17"/>
  <c r="O55" i="17"/>
  <c r="F55" i="17"/>
  <c r="J55" i="17"/>
  <c r="N55" i="17"/>
  <c r="G55" i="17"/>
  <c r="D360" i="7"/>
  <c r="M360" i="7"/>
  <c r="N360" i="7"/>
  <c r="L360" i="7"/>
  <c r="E360" i="7"/>
  <c r="I360" i="7"/>
  <c r="H360" i="7"/>
  <c r="G360" i="7"/>
  <c r="F360" i="7"/>
  <c r="K360" i="7"/>
  <c r="J360" i="7"/>
  <c r="O360" i="7"/>
  <c r="H336" i="7"/>
  <c r="E336" i="7"/>
  <c r="J336" i="7"/>
  <c r="I336" i="7"/>
  <c r="D336" i="7"/>
  <c r="N336" i="7"/>
  <c r="L336" i="7"/>
  <c r="F336" i="7"/>
  <c r="G336" i="7"/>
  <c r="K336" i="7"/>
  <c r="O336" i="7"/>
  <c r="M336" i="7"/>
  <c r="H312" i="7"/>
  <c r="L312" i="7"/>
  <c r="J312" i="7"/>
  <c r="N312" i="7"/>
  <c r="D312" i="7"/>
  <c r="I312" i="7"/>
  <c r="M312" i="7"/>
  <c r="G312" i="7"/>
  <c r="E312" i="7"/>
  <c r="K312" i="7"/>
  <c r="F312" i="7"/>
  <c r="O312" i="7"/>
  <c r="H318" i="7"/>
  <c r="D318" i="7"/>
  <c r="M318" i="7"/>
  <c r="F318" i="7"/>
  <c r="K318" i="7"/>
  <c r="N318" i="7"/>
  <c r="L318" i="7"/>
  <c r="J318" i="7"/>
  <c r="I318" i="7"/>
  <c r="O318" i="7"/>
  <c r="E318" i="7"/>
  <c r="G318" i="7"/>
  <c r="H302" i="7"/>
  <c r="M302" i="7"/>
  <c r="N302" i="7"/>
  <c r="K302" i="7"/>
  <c r="O302" i="7"/>
  <c r="D302" i="7"/>
  <c r="E302" i="7"/>
  <c r="G302" i="7"/>
  <c r="I302" i="7"/>
  <c r="L302" i="7"/>
  <c r="F302" i="7"/>
  <c r="J302" i="7"/>
  <c r="I354" i="7"/>
  <c r="J354" i="7"/>
  <c r="O354" i="7"/>
  <c r="G354" i="7"/>
  <c r="F354" i="7"/>
  <c r="K354" i="7"/>
  <c r="M354" i="7"/>
  <c r="D354" i="7"/>
  <c r="N354" i="7"/>
  <c r="H354" i="7"/>
  <c r="L354" i="7"/>
  <c r="E354" i="7"/>
  <c r="L330" i="7"/>
  <c r="O330" i="7"/>
  <c r="I330" i="7"/>
  <c r="H330" i="7"/>
  <c r="F330" i="7"/>
  <c r="N330" i="7"/>
  <c r="D330" i="7"/>
  <c r="M330" i="7"/>
  <c r="G330" i="7"/>
  <c r="J330" i="7"/>
  <c r="K330" i="7"/>
  <c r="E330" i="7"/>
  <c r="L300" i="7"/>
  <c r="I300" i="7"/>
  <c r="N300" i="7"/>
  <c r="G300" i="7"/>
  <c r="D300" i="7"/>
  <c r="O300" i="7"/>
  <c r="H300" i="7"/>
  <c r="E300" i="7"/>
  <c r="M300" i="7"/>
  <c r="K300" i="7"/>
  <c r="F300" i="7"/>
  <c r="J300" i="7"/>
  <c r="H348" i="7"/>
  <c r="D348" i="7"/>
  <c r="F348" i="7"/>
  <c r="M348" i="7"/>
  <c r="G348" i="7"/>
  <c r="O348" i="7"/>
  <c r="E348" i="7"/>
  <c r="L348" i="7"/>
  <c r="I348" i="7"/>
  <c r="J348" i="7"/>
  <c r="K348" i="7"/>
  <c r="N348" i="7"/>
  <c r="L324" i="7"/>
  <c r="I324" i="7"/>
  <c r="N324" i="7"/>
  <c r="G324" i="7"/>
  <c r="K324" i="7"/>
  <c r="F324" i="7"/>
  <c r="E324" i="7"/>
  <c r="J324" i="7"/>
  <c r="D324" i="7"/>
  <c r="M324" i="7"/>
  <c r="O324" i="7"/>
  <c r="H324" i="7"/>
  <c r="L304" i="7"/>
  <c r="H304" i="7"/>
  <c r="I304" i="7"/>
  <c r="K304" i="7"/>
  <c r="F304" i="7"/>
  <c r="O304" i="7"/>
  <c r="E304" i="7"/>
  <c r="J304" i="7"/>
  <c r="G304" i="7"/>
  <c r="M304" i="7"/>
  <c r="N304" i="7"/>
  <c r="D304" i="7"/>
  <c r="P64" i="7"/>
  <c r="P202" i="7"/>
  <c r="P82" i="7"/>
  <c r="P86" i="7"/>
  <c r="P148" i="7"/>
  <c r="P158" i="7"/>
  <c r="P182" i="7"/>
  <c r="P104" i="7"/>
  <c r="P104" i="8"/>
  <c r="P376" i="7"/>
  <c r="O378" i="7"/>
  <c r="N378" i="7"/>
  <c r="M378" i="7"/>
  <c r="L378" i="7"/>
  <c r="K378" i="7"/>
  <c r="J378" i="7"/>
  <c r="I378" i="7"/>
  <c r="H378" i="7"/>
  <c r="P374" i="7"/>
  <c r="G378" i="7"/>
  <c r="F378" i="7"/>
  <c r="E378" i="7"/>
  <c r="N264" i="7"/>
  <c r="M264" i="7"/>
  <c r="O230" i="7"/>
  <c r="O232" i="7"/>
  <c r="P236" i="7"/>
  <c r="O240" i="7"/>
  <c r="L240" i="7"/>
  <c r="N240" i="7"/>
  <c r="M240" i="7"/>
  <c r="N230" i="7"/>
  <c r="M230" i="7"/>
  <c r="L230" i="7"/>
  <c r="P226" i="7"/>
  <c r="N228" i="7"/>
  <c r="M228" i="7"/>
  <c r="L228" i="7"/>
  <c r="G228" i="7"/>
  <c r="F228" i="7"/>
  <c r="E228" i="7"/>
  <c r="D228" i="7"/>
  <c r="P208" i="7"/>
  <c r="O210" i="7"/>
  <c r="N210" i="7"/>
  <c r="M210" i="7"/>
  <c r="L210" i="7"/>
  <c r="K210" i="7"/>
  <c r="J210" i="7"/>
  <c r="I210" i="7"/>
  <c r="P206" i="7"/>
  <c r="H210" i="7"/>
  <c r="G210" i="7"/>
  <c r="F210" i="7"/>
  <c r="E210" i="7"/>
  <c r="N204" i="7"/>
  <c r="P200" i="7"/>
  <c r="M204" i="7"/>
  <c r="L204" i="7"/>
  <c r="K204" i="7"/>
  <c r="J204" i="7"/>
  <c r="L198" i="7"/>
  <c r="K198" i="7"/>
  <c r="P190" i="7"/>
  <c r="O192" i="7"/>
  <c r="N192" i="7"/>
  <c r="M192" i="7"/>
  <c r="L192" i="7"/>
  <c r="P188" i="7"/>
  <c r="K192" i="7"/>
  <c r="J192" i="7"/>
  <c r="I192" i="7"/>
  <c r="H192" i="7"/>
  <c r="G192" i="7"/>
  <c r="F192" i="7"/>
  <c r="E192" i="7"/>
  <c r="O186" i="7"/>
  <c r="N186" i="7"/>
  <c r="I186" i="7"/>
  <c r="H186" i="7"/>
  <c r="N180" i="7"/>
  <c r="M180" i="7"/>
  <c r="L180" i="7"/>
  <c r="K180" i="7"/>
  <c r="J180" i="7"/>
  <c r="I180" i="7"/>
  <c r="P176" i="7"/>
  <c r="H180" i="7"/>
  <c r="G180" i="7"/>
  <c r="F180" i="7"/>
  <c r="G186" i="7"/>
  <c r="F186" i="7"/>
  <c r="M168" i="7"/>
  <c r="L168" i="7"/>
  <c r="K168" i="7"/>
  <c r="N162" i="7"/>
  <c r="M162" i="7"/>
  <c r="L162" i="7"/>
  <c r="K162" i="7"/>
  <c r="N150" i="7"/>
  <c r="M150" i="7"/>
  <c r="L150" i="7"/>
  <c r="K150" i="7"/>
  <c r="J150" i="7"/>
  <c r="I150" i="7"/>
  <c r="H150" i="7"/>
  <c r="G150" i="7"/>
  <c r="F150" i="7"/>
  <c r="O144" i="7"/>
  <c r="P140" i="7"/>
  <c r="K144" i="7"/>
  <c r="J144" i="7"/>
  <c r="I144" i="7"/>
  <c r="H144" i="7"/>
  <c r="G144" i="7"/>
  <c r="P130" i="7"/>
  <c r="F132" i="7"/>
  <c r="E132" i="7"/>
  <c r="D132" i="7"/>
  <c r="O126" i="7"/>
  <c r="E126" i="7"/>
  <c r="D126" i="7"/>
  <c r="P112" i="7"/>
  <c r="O114" i="7"/>
  <c r="N114" i="7"/>
  <c r="M114" i="7"/>
  <c r="P110" i="7"/>
  <c r="L114" i="7"/>
  <c r="K114" i="7"/>
  <c r="J114" i="7"/>
  <c r="I114" i="7"/>
  <c r="H114" i="7"/>
  <c r="G114" i="7"/>
  <c r="F114" i="7"/>
  <c r="N108" i="7"/>
  <c r="M108" i="7"/>
  <c r="J108" i="7"/>
  <c r="I108" i="7"/>
  <c r="O96" i="7"/>
  <c r="I96" i="7"/>
  <c r="H96" i="7"/>
  <c r="M90" i="7"/>
  <c r="O90" i="7"/>
  <c r="N90" i="7"/>
  <c r="G90" i="7"/>
  <c r="P80" i="7"/>
  <c r="O84" i="7"/>
  <c r="N84" i="7"/>
  <c r="D84" i="7"/>
  <c r="M84" i="7"/>
  <c r="L84" i="7"/>
  <c r="K84" i="7"/>
  <c r="J84" i="7"/>
  <c r="I84" i="7"/>
  <c r="H84" i="7"/>
  <c r="F84" i="7"/>
  <c r="P78" i="7"/>
  <c r="P68" i="7"/>
  <c r="O72" i="7"/>
  <c r="I72" i="7"/>
  <c r="H72" i="7"/>
  <c r="O66" i="7"/>
  <c r="N66" i="7"/>
  <c r="M66" i="7"/>
  <c r="L66" i="7"/>
  <c r="K66" i="7"/>
  <c r="O60" i="7"/>
  <c r="P56" i="7"/>
  <c r="I60" i="7"/>
  <c r="I48" i="7"/>
  <c r="P130" i="11"/>
  <c r="H162" i="8"/>
  <c r="H138" i="8"/>
  <c r="E72" i="8"/>
  <c r="D72" i="8"/>
  <c r="D10" i="12"/>
  <c r="P206" i="13"/>
  <c r="P202" i="11"/>
  <c r="P46" i="9"/>
  <c r="N102" i="11"/>
  <c r="H84" i="11"/>
  <c r="O120" i="7"/>
  <c r="J60" i="7"/>
  <c r="J24" i="11"/>
  <c r="K24" i="11"/>
  <c r="H24" i="11"/>
  <c r="P287" i="17"/>
  <c r="M222" i="12"/>
  <c r="P222" i="12" s="1"/>
  <c r="N216" i="12"/>
  <c r="E216" i="12"/>
  <c r="P176" i="12"/>
  <c r="O144" i="12"/>
  <c r="L144" i="12"/>
  <c r="J144" i="12"/>
  <c r="P140" i="12"/>
  <c r="I144" i="12"/>
  <c r="H138" i="12"/>
  <c r="E132" i="12"/>
  <c r="H114" i="12"/>
  <c r="P92" i="12"/>
  <c r="J96" i="12"/>
  <c r="J54" i="12"/>
  <c r="P62" i="5"/>
  <c r="E180" i="12"/>
  <c r="P298" i="4"/>
  <c r="P298" i="11"/>
  <c r="P202" i="9"/>
  <c r="P236" i="8"/>
  <c r="H180" i="12"/>
  <c r="P106" i="12"/>
  <c r="K48" i="14"/>
  <c r="I210" i="13"/>
  <c r="L192" i="13"/>
  <c r="P152" i="13"/>
  <c r="D132" i="13"/>
  <c r="G90" i="13"/>
  <c r="K54" i="13"/>
  <c r="P86" i="11"/>
  <c r="M294" i="9"/>
  <c r="P294" i="9" s="1"/>
  <c r="K258" i="9"/>
  <c r="P258" i="9" s="1"/>
  <c r="N240" i="9"/>
  <c r="M240" i="9"/>
  <c r="O240" i="9"/>
  <c r="F240" i="9"/>
  <c r="E240" i="9"/>
  <c r="M132" i="9"/>
  <c r="H132" i="9"/>
  <c r="I96" i="9"/>
  <c r="L222" i="8"/>
  <c r="F216" i="8"/>
  <c r="O210" i="8"/>
  <c r="P134" i="8"/>
  <c r="N108" i="8"/>
  <c r="J108" i="8"/>
  <c r="H108" i="8"/>
  <c r="H228" i="4"/>
  <c r="J228" i="4"/>
  <c r="L210" i="4"/>
  <c r="G84" i="4"/>
  <c r="P164" i="11"/>
  <c r="K168" i="11"/>
  <c r="I168" i="11"/>
  <c r="N132" i="11"/>
  <c r="H132" i="11"/>
  <c r="O132" i="11"/>
  <c r="H102" i="11"/>
  <c r="G102" i="11"/>
  <c r="F102" i="11"/>
  <c r="P62" i="11"/>
  <c r="O378" i="12"/>
  <c r="M210" i="13"/>
  <c r="L210" i="13"/>
  <c r="K210" i="13"/>
  <c r="J210" i="13"/>
  <c r="K156" i="13"/>
  <c r="F132" i="13"/>
  <c r="J40" i="13"/>
  <c r="J66" i="13"/>
  <c r="N60" i="13"/>
  <c r="I180" i="12"/>
  <c r="M180" i="12"/>
  <c r="L180" i="12"/>
  <c r="O180" i="12"/>
  <c r="D180" i="12"/>
  <c r="G180" i="12"/>
  <c r="N180" i="12"/>
  <c r="K180" i="12"/>
  <c r="F180" i="12"/>
  <c r="M96" i="12"/>
  <c r="D84" i="12"/>
  <c r="O72" i="12"/>
  <c r="I54" i="12"/>
  <c r="H54" i="12"/>
  <c r="N228" i="11"/>
  <c r="O228" i="11"/>
  <c r="J168" i="11"/>
  <c r="G84" i="11"/>
  <c r="F84" i="11"/>
  <c r="O66" i="11"/>
  <c r="E378" i="8"/>
  <c r="O240" i="8"/>
  <c r="O230" i="8"/>
  <c r="K222" i="8"/>
  <c r="E210" i="8"/>
  <c r="I198" i="8"/>
  <c r="N168" i="8"/>
  <c r="O156" i="8"/>
  <c r="L138" i="8"/>
  <c r="E132" i="8"/>
  <c r="P116" i="8"/>
  <c r="O72" i="8"/>
  <c r="I168" i="7"/>
  <c r="O132" i="7"/>
  <c r="F126" i="7"/>
  <c r="I120" i="7"/>
  <c r="M96" i="7"/>
  <c r="I144" i="5"/>
  <c r="O66" i="5"/>
  <c r="E240" i="4"/>
  <c r="L240" i="4"/>
  <c r="D240" i="4"/>
  <c r="P236" i="4"/>
  <c r="D230" i="4"/>
  <c r="E230" i="4"/>
  <c r="L230" i="4"/>
  <c r="G228" i="4"/>
  <c r="L228" i="4"/>
  <c r="N228" i="4"/>
  <c r="D228" i="4"/>
  <c r="F228" i="4"/>
  <c r="M228" i="4"/>
  <c r="K228" i="4"/>
  <c r="E228" i="4"/>
  <c r="N162" i="4"/>
  <c r="G156" i="4"/>
  <c r="D102" i="4"/>
  <c r="N96" i="4"/>
  <c r="J378" i="9"/>
  <c r="I378" i="9"/>
  <c r="M378" i="9"/>
  <c r="L378" i="9"/>
  <c r="H378" i="9"/>
  <c r="K378" i="9"/>
  <c r="I204" i="9"/>
  <c r="M204" i="9"/>
  <c r="L204" i="9"/>
  <c r="K204" i="9"/>
  <c r="I48" i="14"/>
  <c r="J48" i="14"/>
  <c r="M72" i="14"/>
  <c r="L302" i="5"/>
  <c r="F304" i="5"/>
  <c r="K300" i="11"/>
  <c r="P140" i="5"/>
  <c r="P298" i="12"/>
  <c r="P148" i="8"/>
  <c r="P70" i="14"/>
  <c r="P98" i="8"/>
  <c r="P296" i="9"/>
  <c r="P296" i="13"/>
  <c r="P41" i="8"/>
  <c r="D42" i="8" s="1"/>
  <c r="P160" i="8"/>
  <c r="P246" i="14"/>
  <c r="P44" i="14"/>
  <c r="P56" i="13"/>
  <c r="P116" i="13"/>
  <c r="P86" i="13"/>
  <c r="P56" i="12"/>
  <c r="P154" i="12"/>
  <c r="P350" i="12"/>
  <c r="P134" i="12"/>
  <c r="P136" i="12"/>
  <c r="P296" i="12"/>
  <c r="P68" i="11"/>
  <c r="P346" i="11"/>
  <c r="P218" i="11"/>
  <c r="P364" i="11"/>
  <c r="P310" i="11"/>
  <c r="P358" i="11"/>
  <c r="P356" i="11"/>
  <c r="P296" i="11"/>
  <c r="P200" i="11"/>
  <c r="P346" i="10"/>
  <c r="P296" i="10"/>
  <c r="P166" i="8"/>
  <c r="P112" i="8"/>
  <c r="P182" i="8"/>
  <c r="P226" i="8"/>
  <c r="P154" i="8"/>
  <c r="P82" i="8"/>
  <c r="P362" i="8"/>
  <c r="P122" i="8"/>
  <c r="P172" i="8"/>
  <c r="P176" i="8"/>
  <c r="P152" i="7"/>
  <c r="P116" i="5"/>
  <c r="P296" i="4"/>
  <c r="P86" i="4"/>
  <c r="P46" i="4"/>
  <c r="P82" i="4"/>
  <c r="P70" i="4"/>
  <c r="P310" i="12"/>
  <c r="P58" i="8"/>
  <c r="P112" i="4"/>
  <c r="P154" i="4"/>
  <c r="P104" i="5"/>
  <c r="P376" i="5"/>
  <c r="P142" i="4"/>
  <c r="P218" i="4"/>
  <c r="P124" i="7"/>
  <c r="P86" i="12"/>
  <c r="P16" i="8"/>
  <c r="K300" i="8"/>
  <c r="P240" i="13"/>
  <c r="P98" i="4"/>
  <c r="P94" i="8"/>
  <c r="P202" i="8"/>
  <c r="P58" i="11"/>
  <c r="P76" i="11"/>
  <c r="P100" i="11"/>
  <c r="P76" i="12"/>
  <c r="P376" i="12"/>
  <c r="P104" i="13"/>
  <c r="P200" i="4"/>
  <c r="P160" i="5"/>
  <c r="P314" i="8"/>
  <c r="P26" i="12"/>
  <c r="P22" i="12"/>
  <c r="P346" i="14"/>
  <c r="P298" i="13"/>
  <c r="P118" i="8"/>
  <c r="P214" i="8"/>
  <c r="P220" i="11"/>
  <c r="P224" i="11"/>
  <c r="P80" i="12"/>
  <c r="P128" i="9"/>
  <c r="P16" i="11"/>
  <c r="P340" i="12"/>
  <c r="P308" i="14"/>
  <c r="P282" i="9"/>
  <c r="P312" i="9"/>
  <c r="P158" i="4"/>
  <c r="P146" i="5"/>
  <c r="P158" i="5"/>
  <c r="P118" i="7"/>
  <c r="P154" i="7"/>
  <c r="P224" i="7"/>
  <c r="P362" i="4"/>
  <c r="P338" i="10"/>
  <c r="P296" i="8"/>
  <c r="P298" i="9"/>
  <c r="D300" i="10"/>
  <c r="I361" i="17"/>
  <c r="P92" i="5"/>
  <c r="P44" i="7"/>
  <c r="P166" i="9"/>
  <c r="P224" i="9"/>
  <c r="P56" i="11"/>
  <c r="P92" i="11"/>
  <c r="P104" i="11"/>
  <c r="P70" i="12"/>
  <c r="P82" i="12"/>
  <c r="P50" i="8"/>
  <c r="P152" i="14"/>
  <c r="P22" i="11"/>
  <c r="P332" i="14"/>
  <c r="P298" i="10"/>
  <c r="P296" i="14"/>
  <c r="P364" i="12"/>
  <c r="P362" i="12"/>
  <c r="P362" i="11"/>
  <c r="P364" i="8"/>
  <c r="P358" i="14"/>
  <c r="P356" i="13"/>
  <c r="P358" i="12"/>
  <c r="P356" i="12"/>
  <c r="P352" i="14"/>
  <c r="P350" i="14"/>
  <c r="P352" i="12"/>
  <c r="P344" i="14"/>
  <c r="P346" i="12"/>
  <c r="P344" i="12"/>
  <c r="P344" i="11"/>
  <c r="P344" i="10"/>
  <c r="P340" i="14"/>
  <c r="P338" i="14"/>
  <c r="P338" i="12"/>
  <c r="P334" i="14"/>
  <c r="P334" i="12"/>
  <c r="P332" i="12"/>
  <c r="P328" i="12"/>
  <c r="J304" i="12"/>
  <c r="P328" i="10"/>
  <c r="P326" i="10"/>
  <c r="P322" i="11"/>
  <c r="P320" i="11"/>
  <c r="P316" i="14"/>
  <c r="P314" i="14"/>
  <c r="P316" i="12"/>
  <c r="P314" i="12"/>
  <c r="P318" i="9"/>
  <c r="P316" i="8"/>
  <c r="N304" i="8"/>
  <c r="L304" i="5"/>
  <c r="J304" i="5"/>
  <c r="P316" i="4"/>
  <c r="P314" i="4"/>
  <c r="P310" i="14"/>
  <c r="F302" i="14"/>
  <c r="P308" i="12"/>
  <c r="P308" i="11"/>
  <c r="H302" i="8"/>
  <c r="G302" i="8"/>
  <c r="F302" i="8"/>
  <c r="D304" i="5"/>
  <c r="P310" i="5"/>
  <c r="G304" i="5"/>
  <c r="H304" i="5"/>
  <c r="E302" i="5"/>
  <c r="L300" i="14"/>
  <c r="P298" i="14"/>
  <c r="I300" i="14"/>
  <c r="N300" i="14"/>
  <c r="H300" i="14"/>
  <c r="J300" i="14"/>
  <c r="G300" i="14"/>
  <c r="D300" i="14"/>
  <c r="K300" i="14"/>
  <c r="F300" i="14"/>
  <c r="M300" i="14"/>
  <c r="O300" i="14"/>
  <c r="G300" i="13"/>
  <c r="E300" i="13"/>
  <c r="L300" i="13"/>
  <c r="I300" i="13"/>
  <c r="N300" i="13"/>
  <c r="H300" i="13"/>
  <c r="O300" i="13"/>
  <c r="J300" i="13"/>
  <c r="K300" i="13"/>
  <c r="F300" i="13"/>
  <c r="G300" i="12"/>
  <c r="J300" i="12"/>
  <c r="F300" i="12"/>
  <c r="D300" i="12"/>
  <c r="O300" i="12"/>
  <c r="H300" i="12"/>
  <c r="M300" i="12"/>
  <c r="K300" i="12"/>
  <c r="N300" i="12"/>
  <c r="I300" i="12"/>
  <c r="L300" i="12"/>
  <c r="J300" i="11"/>
  <c r="G300" i="11"/>
  <c r="F300" i="11"/>
  <c r="D300" i="11"/>
  <c r="H300" i="11"/>
  <c r="M300" i="11"/>
  <c r="O300" i="11"/>
  <c r="N300" i="11"/>
  <c r="E300" i="11"/>
  <c r="L300" i="11"/>
  <c r="I300" i="10"/>
  <c r="N300" i="10"/>
  <c r="E300" i="10"/>
  <c r="K300" i="10"/>
  <c r="J300" i="10"/>
  <c r="O300" i="10"/>
  <c r="L300" i="10"/>
  <c r="F300" i="10"/>
  <c r="M300" i="10"/>
  <c r="H300" i="10"/>
  <c r="F300" i="9"/>
  <c r="M300" i="9"/>
  <c r="D300" i="9"/>
  <c r="O300" i="9"/>
  <c r="I300" i="9"/>
  <c r="K300" i="9"/>
  <c r="N300" i="9"/>
  <c r="E300" i="9"/>
  <c r="L300" i="9"/>
  <c r="G300" i="9"/>
  <c r="J300" i="9"/>
  <c r="L300" i="8"/>
  <c r="M300" i="8"/>
  <c r="G300" i="8"/>
  <c r="N300" i="8"/>
  <c r="I300" i="8"/>
  <c r="J300" i="8"/>
  <c r="E300" i="8"/>
  <c r="O300" i="8"/>
  <c r="F300" i="8"/>
  <c r="H300" i="8"/>
  <c r="J300" i="4"/>
  <c r="H300" i="4"/>
  <c r="O300" i="4"/>
  <c r="F300" i="4"/>
  <c r="M300" i="4"/>
  <c r="K300" i="4"/>
  <c r="I300" i="4"/>
  <c r="G300" i="4"/>
  <c r="N300" i="4"/>
  <c r="E300" i="4"/>
  <c r="D300" i="4"/>
  <c r="P36" i="13"/>
  <c r="P28" i="12"/>
  <c r="P26" i="8"/>
  <c r="P20" i="12"/>
  <c r="P22" i="8"/>
  <c r="P20" i="8"/>
  <c r="P20" i="4"/>
  <c r="P16" i="12"/>
  <c r="G10" i="12"/>
  <c r="I8" i="12"/>
  <c r="E8" i="12"/>
  <c r="P14" i="12"/>
  <c r="J8" i="12"/>
  <c r="P18" i="9"/>
  <c r="N371" i="8"/>
  <c r="K304" i="14"/>
  <c r="H304" i="14"/>
  <c r="L304" i="14"/>
  <c r="G360" i="14"/>
  <c r="F360" i="14"/>
  <c r="H360" i="14"/>
  <c r="K360" i="14"/>
  <c r="M360" i="14"/>
  <c r="L360" i="14"/>
  <c r="N360" i="14"/>
  <c r="D360" i="14"/>
  <c r="I360" i="14"/>
  <c r="J360" i="14"/>
  <c r="O360" i="14"/>
  <c r="E360" i="14"/>
  <c r="I304" i="14"/>
  <c r="O302" i="14"/>
  <c r="N302" i="14"/>
  <c r="F304" i="14"/>
  <c r="H354" i="14"/>
  <c r="I354" i="14"/>
  <c r="J354" i="14"/>
  <c r="D354" i="14"/>
  <c r="L354" i="14"/>
  <c r="N354" i="14"/>
  <c r="O354" i="14"/>
  <c r="E354" i="14"/>
  <c r="G354" i="14"/>
  <c r="K354" i="14"/>
  <c r="M354" i="14"/>
  <c r="F354" i="14"/>
  <c r="I318" i="14"/>
  <c r="E318" i="14"/>
  <c r="G318" i="14"/>
  <c r="K318" i="14"/>
  <c r="D318" i="14"/>
  <c r="O318" i="14"/>
  <c r="M318" i="14"/>
  <c r="F318" i="14"/>
  <c r="H318" i="14"/>
  <c r="L318" i="14"/>
  <c r="J318" i="14"/>
  <c r="N318" i="14"/>
  <c r="J302" i="14"/>
  <c r="I302" i="14"/>
  <c r="H302" i="14"/>
  <c r="M302" i="14"/>
  <c r="I348" i="14"/>
  <c r="O348" i="14"/>
  <c r="M348" i="14"/>
  <c r="E348" i="14"/>
  <c r="J348" i="14"/>
  <c r="G348" i="14"/>
  <c r="K348" i="14"/>
  <c r="F348" i="14"/>
  <c r="H348" i="14"/>
  <c r="L348" i="14"/>
  <c r="N348" i="14"/>
  <c r="D348" i="14"/>
  <c r="G312" i="14"/>
  <c r="F312" i="14"/>
  <c r="H312" i="14"/>
  <c r="L312" i="14"/>
  <c r="K312" i="14"/>
  <c r="M312" i="14"/>
  <c r="J312" i="14"/>
  <c r="N312" i="14"/>
  <c r="D312" i="14"/>
  <c r="I312" i="14"/>
  <c r="O312" i="14"/>
  <c r="E312" i="14"/>
  <c r="J304" i="14"/>
  <c r="D302" i="14"/>
  <c r="E304" i="14"/>
  <c r="G302" i="14"/>
  <c r="G304" i="14"/>
  <c r="G342" i="14"/>
  <c r="L342" i="14"/>
  <c r="N342" i="14"/>
  <c r="K342" i="14"/>
  <c r="J342" i="14"/>
  <c r="M342" i="14"/>
  <c r="F342" i="14"/>
  <c r="H342" i="14"/>
  <c r="I342" i="14"/>
  <c r="D342" i="14"/>
  <c r="O342" i="14"/>
  <c r="E342" i="14"/>
  <c r="L302" i="14"/>
  <c r="D304" i="14"/>
  <c r="J336" i="14"/>
  <c r="H336" i="14"/>
  <c r="O336" i="14"/>
  <c r="L336" i="14"/>
  <c r="N336" i="14"/>
  <c r="I336" i="14"/>
  <c r="E336" i="14"/>
  <c r="D336" i="14"/>
  <c r="G336" i="14"/>
  <c r="K336" i="14"/>
  <c r="M336" i="14"/>
  <c r="F336" i="14"/>
  <c r="K302" i="14"/>
  <c r="N304" i="14"/>
  <c r="M304" i="14"/>
  <c r="D360" i="13"/>
  <c r="G360" i="13"/>
  <c r="J360" i="13"/>
  <c r="M360" i="13"/>
  <c r="E360" i="13"/>
  <c r="H360" i="13"/>
  <c r="K360" i="13"/>
  <c r="N360" i="13"/>
  <c r="F360" i="13"/>
  <c r="I360" i="13"/>
  <c r="L360" i="13"/>
  <c r="O360" i="13"/>
  <c r="E312" i="13"/>
  <c r="H312" i="13"/>
  <c r="K312" i="13"/>
  <c r="N312" i="13"/>
  <c r="F312" i="13"/>
  <c r="G312" i="13"/>
  <c r="I312" i="13"/>
  <c r="L312" i="13"/>
  <c r="O312" i="13"/>
  <c r="M312" i="13"/>
  <c r="D312" i="13"/>
  <c r="J312" i="13"/>
  <c r="E354" i="13"/>
  <c r="H354" i="13"/>
  <c r="K354" i="13"/>
  <c r="L354" i="13"/>
  <c r="N354" i="13"/>
  <c r="I354" i="13"/>
  <c r="F354" i="13"/>
  <c r="O354" i="13"/>
  <c r="D354" i="13"/>
  <c r="G354" i="13"/>
  <c r="J354" i="13"/>
  <c r="M354" i="13"/>
  <c r="D318" i="13"/>
  <c r="J318" i="13"/>
  <c r="E318" i="13"/>
  <c r="H318" i="13"/>
  <c r="K318" i="13"/>
  <c r="N318" i="13"/>
  <c r="M318" i="13"/>
  <c r="F318" i="13"/>
  <c r="I318" i="13"/>
  <c r="L318" i="13"/>
  <c r="G318" i="13"/>
  <c r="O318" i="13"/>
  <c r="P350" i="13"/>
  <c r="P340" i="13"/>
  <c r="G318" i="12"/>
  <c r="M318" i="12"/>
  <c r="O318" i="12"/>
  <c r="J318" i="12"/>
  <c r="I318" i="12"/>
  <c r="D318" i="12"/>
  <c r="E318" i="12"/>
  <c r="F318" i="12"/>
  <c r="H318" i="12"/>
  <c r="K318" i="12"/>
  <c r="L318" i="12"/>
  <c r="N318" i="12"/>
  <c r="I312" i="12"/>
  <c r="O312" i="12"/>
  <c r="K312" i="12"/>
  <c r="N312" i="12"/>
  <c r="E312" i="12"/>
  <c r="D312" i="12"/>
  <c r="F312" i="12"/>
  <c r="H312" i="12"/>
  <c r="L312" i="12"/>
  <c r="G312" i="12"/>
  <c r="J312" i="12"/>
  <c r="M312" i="12"/>
  <c r="I336" i="12"/>
  <c r="K336" i="12"/>
  <c r="M336" i="12"/>
  <c r="O336" i="12"/>
  <c r="L336" i="12"/>
  <c r="E336" i="12"/>
  <c r="F336" i="12"/>
  <c r="J336" i="12"/>
  <c r="H336" i="12"/>
  <c r="N336" i="12"/>
  <c r="D336" i="12"/>
  <c r="G336" i="12"/>
  <c r="E348" i="12"/>
  <c r="F348" i="12"/>
  <c r="J348" i="12"/>
  <c r="H348" i="12"/>
  <c r="M348" i="12"/>
  <c r="O348" i="12"/>
  <c r="K348" i="12"/>
  <c r="L348" i="12"/>
  <c r="N348" i="12"/>
  <c r="G348" i="12"/>
  <c r="D348" i="12"/>
  <c r="I348" i="12"/>
  <c r="J342" i="12"/>
  <c r="G342" i="12"/>
  <c r="N342" i="12"/>
  <c r="M342" i="12"/>
  <c r="L342" i="12"/>
  <c r="I342" i="12"/>
  <c r="O342" i="12"/>
  <c r="E342" i="12"/>
  <c r="F342" i="12"/>
  <c r="H342" i="12"/>
  <c r="K342" i="12"/>
  <c r="D342" i="12"/>
  <c r="E366" i="12"/>
  <c r="F366" i="12"/>
  <c r="H366" i="12"/>
  <c r="J366" i="12"/>
  <c r="K366" i="12"/>
  <c r="L366" i="12"/>
  <c r="N366" i="12"/>
  <c r="G366" i="12"/>
  <c r="D366" i="12"/>
  <c r="M366" i="12"/>
  <c r="I366" i="12"/>
  <c r="O366" i="12"/>
  <c r="E330" i="12"/>
  <c r="F330" i="12"/>
  <c r="H330" i="12"/>
  <c r="J330" i="12"/>
  <c r="K330" i="12"/>
  <c r="L330" i="12"/>
  <c r="N330" i="12"/>
  <c r="M330" i="12"/>
  <c r="G330" i="12"/>
  <c r="O330" i="12"/>
  <c r="D330" i="12"/>
  <c r="I330" i="12"/>
  <c r="D354" i="12"/>
  <c r="I354" i="12"/>
  <c r="L354" i="12"/>
  <c r="O354" i="12"/>
  <c r="E354" i="12"/>
  <c r="F354" i="12"/>
  <c r="H354" i="12"/>
  <c r="K354" i="12"/>
  <c r="N354" i="12"/>
  <c r="G354" i="12"/>
  <c r="M354" i="12"/>
  <c r="J354" i="12"/>
  <c r="G360" i="12"/>
  <c r="J360" i="12"/>
  <c r="M360" i="12"/>
  <c r="D360" i="12"/>
  <c r="O360" i="12"/>
  <c r="N360" i="12"/>
  <c r="I360" i="12"/>
  <c r="L360" i="12"/>
  <c r="E360" i="12"/>
  <c r="F360" i="12"/>
  <c r="H360" i="12"/>
  <c r="K360" i="12"/>
  <c r="I302" i="12"/>
  <c r="H302" i="12"/>
  <c r="F302" i="12"/>
  <c r="D302" i="12"/>
  <c r="P364" i="13"/>
  <c r="P316" i="13"/>
  <c r="P308" i="13"/>
  <c r="P310" i="13"/>
  <c r="P314" i="13"/>
  <c r="P352" i="13"/>
  <c r="P320" i="13"/>
  <c r="P358" i="13"/>
  <c r="P362" i="13"/>
  <c r="G302" i="12"/>
  <c r="N302" i="12"/>
  <c r="O304" i="12"/>
  <c r="O302" i="12"/>
  <c r="I304" i="12"/>
  <c r="F304" i="12"/>
  <c r="M304" i="12"/>
  <c r="E304" i="12"/>
  <c r="K304" i="12"/>
  <c r="D304" i="12"/>
  <c r="G304" i="12"/>
  <c r="L304" i="12"/>
  <c r="N304" i="12"/>
  <c r="K302" i="12"/>
  <c r="J302" i="12"/>
  <c r="M302" i="12"/>
  <c r="E302" i="12"/>
  <c r="F8" i="12"/>
  <c r="D8" i="12"/>
  <c r="F10" i="12"/>
  <c r="M8" i="12"/>
  <c r="M24" i="12"/>
  <c r="N24" i="12"/>
  <c r="O24" i="12"/>
  <c r="J24" i="12"/>
  <c r="E24" i="12"/>
  <c r="F24" i="12"/>
  <c r="G24" i="12"/>
  <c r="H24" i="12"/>
  <c r="I24" i="12"/>
  <c r="D24" i="12"/>
  <c r="K24" i="12"/>
  <c r="L24" i="12"/>
  <c r="H30" i="12"/>
  <c r="I30" i="12"/>
  <c r="D30" i="12"/>
  <c r="E30" i="12"/>
  <c r="F30" i="12"/>
  <c r="G30" i="12"/>
  <c r="N30" i="12"/>
  <c r="O30" i="12"/>
  <c r="J30" i="12"/>
  <c r="K30" i="12"/>
  <c r="L30" i="12"/>
  <c r="M30" i="12"/>
  <c r="L8" i="12"/>
  <c r="N10" i="12"/>
  <c r="G8" i="12"/>
  <c r="E18" i="12"/>
  <c r="F18" i="12"/>
  <c r="G18" i="12"/>
  <c r="H18" i="12"/>
  <c r="I18" i="12"/>
  <c r="D18" i="12"/>
  <c r="K18" i="12"/>
  <c r="L18" i="12"/>
  <c r="M18" i="12"/>
  <c r="N18" i="12"/>
  <c r="O18" i="12"/>
  <c r="J18" i="12"/>
  <c r="O10" i="12"/>
  <c r="H10" i="12"/>
  <c r="L10" i="12"/>
  <c r="K10" i="12"/>
  <c r="I10" i="12"/>
  <c r="N8" i="12"/>
  <c r="M10" i="12"/>
  <c r="K8" i="12"/>
  <c r="J10" i="12"/>
  <c r="O8" i="12"/>
  <c r="D348" i="11"/>
  <c r="E348" i="11"/>
  <c r="F348" i="11"/>
  <c r="G348" i="11"/>
  <c r="H348" i="11"/>
  <c r="I348" i="11"/>
  <c r="J348" i="11"/>
  <c r="K348" i="11"/>
  <c r="L348" i="11"/>
  <c r="M348" i="11"/>
  <c r="N348" i="11"/>
  <c r="O348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D336" i="11"/>
  <c r="E336" i="11"/>
  <c r="F336" i="11"/>
  <c r="G336" i="11"/>
  <c r="H336" i="11"/>
  <c r="I336" i="11"/>
  <c r="J336" i="11"/>
  <c r="K336" i="11"/>
  <c r="L336" i="11"/>
  <c r="M336" i="11"/>
  <c r="N336" i="11"/>
  <c r="O33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L24" i="11"/>
  <c r="M24" i="11"/>
  <c r="N24" i="11"/>
  <c r="I24" i="11"/>
  <c r="D336" i="10"/>
  <c r="J336" i="10"/>
  <c r="E336" i="10"/>
  <c r="K336" i="10"/>
  <c r="G336" i="10"/>
  <c r="H336" i="10"/>
  <c r="I336" i="10"/>
  <c r="F336" i="10"/>
  <c r="N336" i="10"/>
  <c r="O336" i="10"/>
  <c r="L336" i="10"/>
  <c r="M336" i="10"/>
  <c r="E330" i="10"/>
  <c r="K330" i="10"/>
  <c r="G330" i="10"/>
  <c r="H330" i="10"/>
  <c r="I330" i="10"/>
  <c r="F330" i="10"/>
  <c r="M330" i="10"/>
  <c r="N330" i="10"/>
  <c r="O330" i="10"/>
  <c r="L330" i="10"/>
  <c r="D330" i="10"/>
  <c r="J330" i="10"/>
  <c r="E348" i="10"/>
  <c r="M348" i="10"/>
  <c r="G348" i="10"/>
  <c r="K348" i="10"/>
  <c r="H348" i="10"/>
  <c r="I348" i="10"/>
  <c r="F348" i="10"/>
  <c r="N348" i="10"/>
  <c r="O348" i="10"/>
  <c r="L348" i="10"/>
  <c r="D348" i="10"/>
  <c r="J348" i="10"/>
  <c r="I342" i="10"/>
  <c r="F342" i="10"/>
  <c r="N342" i="10"/>
  <c r="O342" i="10"/>
  <c r="L342" i="10"/>
  <c r="D342" i="10"/>
  <c r="J342" i="10"/>
  <c r="E342" i="10"/>
  <c r="G342" i="10"/>
  <c r="K342" i="10"/>
  <c r="M342" i="10"/>
  <c r="H342" i="10"/>
  <c r="E366" i="8"/>
  <c r="K366" i="8"/>
  <c r="N366" i="8"/>
  <c r="I366" i="8"/>
  <c r="H366" i="8"/>
  <c r="D366" i="8"/>
  <c r="G366" i="8"/>
  <c r="J366" i="8"/>
  <c r="M366" i="8"/>
  <c r="F366" i="8"/>
  <c r="L366" i="8"/>
  <c r="O366" i="8"/>
  <c r="H304" i="8"/>
  <c r="O304" i="8"/>
  <c r="K304" i="8"/>
  <c r="J304" i="8"/>
  <c r="I304" i="8"/>
  <c r="M304" i="8"/>
  <c r="L304" i="8"/>
  <c r="E304" i="8"/>
  <c r="D304" i="8"/>
  <c r="O302" i="8"/>
  <c r="E318" i="8"/>
  <c r="H318" i="8"/>
  <c r="O318" i="8"/>
  <c r="K318" i="8"/>
  <c r="N318" i="8"/>
  <c r="F318" i="8"/>
  <c r="L318" i="8"/>
  <c r="G318" i="8"/>
  <c r="D318" i="8"/>
  <c r="M318" i="8"/>
  <c r="J318" i="8"/>
  <c r="I318" i="8"/>
  <c r="G304" i="8"/>
  <c r="K302" i="8"/>
  <c r="J302" i="8"/>
  <c r="I302" i="8"/>
  <c r="M302" i="8"/>
  <c r="L302" i="8"/>
  <c r="E302" i="8"/>
  <c r="D302" i="8"/>
  <c r="D30" i="8"/>
  <c r="E30" i="8"/>
  <c r="F30" i="8"/>
  <c r="G30" i="8"/>
  <c r="H30" i="8"/>
  <c r="I30" i="8"/>
  <c r="J30" i="8"/>
  <c r="K30" i="8"/>
  <c r="L30" i="8"/>
  <c r="M30" i="8"/>
  <c r="N30" i="8"/>
  <c r="O30" i="8"/>
  <c r="D24" i="8"/>
  <c r="E24" i="8"/>
  <c r="F24" i="8"/>
  <c r="G24" i="8"/>
  <c r="H24" i="8"/>
  <c r="I24" i="8"/>
  <c r="J24" i="8"/>
  <c r="K24" i="8"/>
  <c r="L24" i="8"/>
  <c r="M24" i="8"/>
  <c r="N24" i="8"/>
  <c r="O24" i="8"/>
  <c r="E18" i="8"/>
  <c r="F18" i="8"/>
  <c r="G18" i="8"/>
  <c r="H18" i="8"/>
  <c r="I18" i="8"/>
  <c r="D18" i="8"/>
  <c r="K18" i="8"/>
  <c r="L18" i="8"/>
  <c r="M18" i="8"/>
  <c r="N18" i="8"/>
  <c r="O18" i="8"/>
  <c r="J18" i="8"/>
  <c r="P14" i="8"/>
  <c r="F312" i="5"/>
  <c r="I312" i="5"/>
  <c r="E312" i="5"/>
  <c r="L312" i="5"/>
  <c r="O312" i="5"/>
  <c r="G312" i="5"/>
  <c r="D312" i="5"/>
  <c r="N312" i="5"/>
  <c r="J312" i="5"/>
  <c r="H312" i="5"/>
  <c r="K312" i="5"/>
  <c r="M312" i="5"/>
  <c r="G302" i="5"/>
  <c r="E304" i="5"/>
  <c r="J302" i="5"/>
  <c r="F302" i="5"/>
  <c r="M304" i="5"/>
  <c r="K302" i="5"/>
  <c r="N304" i="5"/>
  <c r="I304" i="5"/>
  <c r="N302" i="5"/>
  <c r="M302" i="5"/>
  <c r="O302" i="5"/>
  <c r="H302" i="5"/>
  <c r="K304" i="5"/>
  <c r="I302" i="5"/>
  <c r="H318" i="4"/>
  <c r="J318" i="4"/>
  <c r="L318" i="4"/>
  <c r="I318" i="4"/>
  <c r="F318" i="4"/>
  <c r="O318" i="4"/>
  <c r="E318" i="4"/>
  <c r="M318" i="4"/>
  <c r="G318" i="4"/>
  <c r="K318" i="4"/>
  <c r="N318" i="4"/>
  <c r="D318" i="4"/>
  <c r="L366" i="4"/>
  <c r="M366" i="4"/>
  <c r="O24" i="4"/>
  <c r="L24" i="4"/>
  <c r="M24" i="4"/>
  <c r="N24" i="4"/>
  <c r="P355" i="17"/>
  <c r="P154" i="14"/>
  <c r="P68" i="14"/>
  <c r="P224" i="13"/>
  <c r="P188" i="13"/>
  <c r="P110" i="13"/>
  <c r="P50" i="13"/>
  <c r="P374" i="12"/>
  <c r="P226" i="12"/>
  <c r="P224" i="12"/>
  <c r="P196" i="12"/>
  <c r="P194" i="12"/>
  <c r="P182" i="12"/>
  <c r="P152" i="12"/>
  <c r="P146" i="12"/>
  <c r="P128" i="12"/>
  <c r="P122" i="12"/>
  <c r="P110" i="12"/>
  <c r="P104" i="12"/>
  <c r="P98" i="12"/>
  <c r="P88" i="12"/>
  <c r="D90" i="12"/>
  <c r="P68" i="12"/>
  <c r="P64" i="12"/>
  <c r="P62" i="12"/>
  <c r="P58" i="12"/>
  <c r="P50" i="12"/>
  <c r="P46" i="12"/>
  <c r="P376" i="11"/>
  <c r="P226" i="11"/>
  <c r="P206" i="11"/>
  <c r="P225" i="17"/>
  <c r="P184" i="11"/>
  <c r="P154" i="11"/>
  <c r="P140" i="11"/>
  <c r="P118" i="11"/>
  <c r="P88" i="11"/>
  <c r="P82" i="11"/>
  <c r="P74" i="11"/>
  <c r="P70" i="11"/>
  <c r="P64" i="11"/>
  <c r="P52" i="11"/>
  <c r="P226" i="9"/>
  <c r="P164" i="9"/>
  <c r="P160" i="9"/>
  <c r="P62" i="9"/>
  <c r="P218" i="8"/>
  <c r="P212" i="8"/>
  <c r="P200" i="8"/>
  <c r="P178" i="8"/>
  <c r="P152" i="8"/>
  <c r="P146" i="8"/>
  <c r="P136" i="8"/>
  <c r="P128" i="8"/>
  <c r="P100" i="8"/>
  <c r="P92" i="8"/>
  <c r="P56" i="8"/>
  <c r="P52" i="8"/>
  <c r="P44" i="8"/>
  <c r="P282" i="7"/>
  <c r="P246" i="7"/>
  <c r="P128" i="7"/>
  <c r="P122" i="7"/>
  <c r="P116" i="7"/>
  <c r="P70" i="7"/>
  <c r="P374" i="5"/>
  <c r="K371" i="5"/>
  <c r="P164" i="5"/>
  <c r="P148" i="5"/>
  <c r="P118" i="5"/>
  <c r="P110" i="5"/>
  <c r="P98" i="5"/>
  <c r="P46" i="5"/>
  <c r="P297" i="17"/>
  <c r="P220" i="4"/>
  <c r="P212" i="4"/>
  <c r="P206" i="4"/>
  <c r="P202" i="4"/>
  <c r="P178" i="4"/>
  <c r="P160" i="4"/>
  <c r="P152" i="4"/>
  <c r="P130" i="4"/>
  <c r="P116" i="4"/>
  <c r="P92" i="4"/>
  <c r="P88" i="4"/>
  <c r="P80" i="4"/>
  <c r="P76" i="4"/>
  <c r="P44" i="4"/>
  <c r="P323" i="17"/>
  <c r="P285" i="17"/>
  <c r="P249" i="17"/>
  <c r="P207" i="17"/>
  <c r="P305" i="12"/>
  <c r="P18" i="5"/>
  <c r="L371" i="8"/>
  <c r="P58" i="4"/>
  <c r="P74" i="4"/>
  <c r="K210" i="4"/>
  <c r="P212" i="5"/>
  <c r="P303" i="17"/>
  <c r="P100" i="7"/>
  <c r="K371" i="8"/>
  <c r="P46" i="8"/>
  <c r="P68" i="8"/>
  <c r="P130" i="8"/>
  <c r="P116" i="9"/>
  <c r="P98" i="11"/>
  <c r="P128" i="11"/>
  <c r="P202" i="12"/>
  <c r="P206" i="12"/>
  <c r="P62" i="13"/>
  <c r="P68" i="13"/>
  <c r="P389" i="17"/>
  <c r="P128" i="4"/>
  <c r="P376" i="4"/>
  <c r="P206" i="8"/>
  <c r="P158" i="12"/>
  <c r="P374" i="4"/>
  <c r="P44" i="5"/>
  <c r="P140" i="8"/>
  <c r="P176" i="9"/>
  <c r="P374" i="11"/>
  <c r="P11" i="5"/>
  <c r="D12" i="5" s="1"/>
  <c r="P56" i="4"/>
  <c r="P68" i="4"/>
  <c r="P278" i="4"/>
  <c r="P112" i="5"/>
  <c r="P158" i="8"/>
  <c r="P164" i="8"/>
  <c r="P170" i="8"/>
  <c r="P118" i="9"/>
  <c r="P122" i="9"/>
  <c r="P80" i="11"/>
  <c r="P106" i="11"/>
  <c r="P52" i="12"/>
  <c r="P74" i="12"/>
  <c r="P100" i="12"/>
  <c r="P305" i="14"/>
  <c r="P118" i="4"/>
  <c r="I210" i="4"/>
  <c r="P214" i="4"/>
  <c r="P98" i="7"/>
  <c r="P64" i="8"/>
  <c r="P158" i="9"/>
  <c r="P122" i="11"/>
  <c r="P152" i="11"/>
  <c r="P270" i="14"/>
  <c r="P46" i="14"/>
  <c r="O132" i="13"/>
  <c r="P128" i="13"/>
  <c r="P80" i="13"/>
  <c r="P200" i="12"/>
  <c r="I132" i="11"/>
  <c r="J120" i="11"/>
  <c r="I54" i="11"/>
  <c r="P50" i="11"/>
  <c r="P46" i="11"/>
  <c r="H48" i="11"/>
  <c r="P44" i="11"/>
  <c r="K126" i="9"/>
  <c r="H126" i="9"/>
  <c r="M120" i="9"/>
  <c r="P376" i="8"/>
  <c r="P374" i="8"/>
  <c r="H378" i="8"/>
  <c r="P224" i="8"/>
  <c r="I228" i="8"/>
  <c r="L228" i="8"/>
  <c r="N228" i="8"/>
  <c r="P110" i="8"/>
  <c r="P80" i="8"/>
  <c r="P62" i="8"/>
  <c r="J126" i="7"/>
  <c r="P58" i="7"/>
  <c r="P46" i="7"/>
  <c r="K48" i="7"/>
  <c r="L48" i="7"/>
  <c r="P178" i="5"/>
  <c r="P176" i="5"/>
  <c r="M114" i="5"/>
  <c r="P100" i="5"/>
  <c r="L96" i="5"/>
  <c r="K66" i="5"/>
  <c r="M210" i="4"/>
  <c r="H210" i="4"/>
  <c r="N210" i="4"/>
  <c r="P188" i="4"/>
  <c r="P176" i="4"/>
  <c r="P110" i="4"/>
  <c r="P104" i="4"/>
  <c r="J108" i="4"/>
  <c r="I371" i="14"/>
  <c r="P232" i="14"/>
  <c r="L156" i="14"/>
  <c r="J156" i="14"/>
  <c r="K156" i="14"/>
  <c r="J38" i="14"/>
  <c r="K40" i="14"/>
  <c r="J40" i="14"/>
  <c r="L40" i="14"/>
  <c r="I40" i="14"/>
  <c r="K72" i="14"/>
  <c r="I38" i="14"/>
  <c r="K38" i="14"/>
  <c r="I72" i="14"/>
  <c r="J72" i="14"/>
  <c r="J371" i="14"/>
  <c r="K371" i="14"/>
  <c r="N40" i="14"/>
  <c r="M40" i="14"/>
  <c r="G40" i="14"/>
  <c r="F40" i="14"/>
  <c r="D40" i="14"/>
  <c r="O40" i="14"/>
  <c r="O38" i="14"/>
  <c r="F48" i="14"/>
  <c r="D38" i="14"/>
  <c r="O48" i="14"/>
  <c r="E48" i="14"/>
  <c r="G38" i="14"/>
  <c r="G48" i="14"/>
  <c r="L38" i="14"/>
  <c r="L48" i="14"/>
  <c r="N38" i="14"/>
  <c r="M48" i="14"/>
  <c r="D48" i="14"/>
  <c r="N48" i="14"/>
  <c r="H38" i="14"/>
  <c r="F38" i="14"/>
  <c r="M38" i="14"/>
  <c r="N228" i="13"/>
  <c r="M228" i="13"/>
  <c r="J228" i="13"/>
  <c r="I228" i="13"/>
  <c r="G228" i="13"/>
  <c r="L228" i="13"/>
  <c r="H228" i="13"/>
  <c r="I192" i="13"/>
  <c r="J192" i="13"/>
  <c r="M156" i="13"/>
  <c r="I156" i="13"/>
  <c r="J156" i="13"/>
  <c r="L132" i="13"/>
  <c r="M132" i="13"/>
  <c r="H132" i="13"/>
  <c r="K132" i="13"/>
  <c r="N132" i="13"/>
  <c r="I132" i="13"/>
  <c r="G132" i="13"/>
  <c r="K120" i="13"/>
  <c r="J120" i="13"/>
  <c r="M114" i="13"/>
  <c r="K114" i="13"/>
  <c r="J114" i="13"/>
  <c r="H108" i="13"/>
  <c r="M108" i="13"/>
  <c r="I108" i="13"/>
  <c r="J108" i="13"/>
  <c r="L108" i="13"/>
  <c r="F90" i="13"/>
  <c r="K90" i="13"/>
  <c r="M90" i="13"/>
  <c r="J90" i="13"/>
  <c r="J84" i="13"/>
  <c r="L84" i="13"/>
  <c r="K84" i="13"/>
  <c r="I84" i="13"/>
  <c r="H84" i="13"/>
  <c r="N84" i="13"/>
  <c r="P78" i="13"/>
  <c r="I72" i="13"/>
  <c r="J72" i="13"/>
  <c r="L72" i="13"/>
  <c r="K72" i="13"/>
  <c r="M72" i="13"/>
  <c r="H72" i="13"/>
  <c r="N66" i="13"/>
  <c r="K66" i="13"/>
  <c r="P41" i="13"/>
  <c r="I42" i="13" s="1"/>
  <c r="L66" i="13"/>
  <c r="J60" i="13"/>
  <c r="K38" i="13"/>
  <c r="L60" i="13"/>
  <c r="M60" i="13"/>
  <c r="D54" i="13"/>
  <c r="G54" i="13"/>
  <c r="I54" i="13"/>
  <c r="F54" i="13"/>
  <c r="E54" i="13"/>
  <c r="H54" i="13"/>
  <c r="O54" i="13"/>
  <c r="M54" i="13"/>
  <c r="N54" i="13"/>
  <c r="M40" i="13"/>
  <c r="N40" i="13"/>
  <c r="G38" i="13"/>
  <c r="J38" i="13"/>
  <c r="D38" i="13"/>
  <c r="M38" i="13"/>
  <c r="L38" i="13"/>
  <c r="I38" i="13"/>
  <c r="H38" i="13"/>
  <c r="N38" i="13"/>
  <c r="O38" i="13"/>
  <c r="E38" i="13"/>
  <c r="J378" i="12"/>
  <c r="L378" i="12"/>
  <c r="M378" i="12"/>
  <c r="K378" i="12"/>
  <c r="J228" i="12"/>
  <c r="M228" i="12"/>
  <c r="D228" i="12"/>
  <c r="O228" i="12"/>
  <c r="F228" i="12"/>
  <c r="I228" i="12"/>
  <c r="G228" i="12"/>
  <c r="L228" i="12"/>
  <c r="K228" i="12"/>
  <c r="N228" i="12"/>
  <c r="H228" i="12"/>
  <c r="I210" i="12"/>
  <c r="L210" i="12"/>
  <c r="N210" i="12"/>
  <c r="H210" i="12"/>
  <c r="J210" i="12"/>
  <c r="G210" i="12"/>
  <c r="D210" i="12"/>
  <c r="F210" i="12"/>
  <c r="M210" i="12"/>
  <c r="O210" i="12"/>
  <c r="K210" i="12"/>
  <c r="J204" i="12"/>
  <c r="L204" i="12"/>
  <c r="F204" i="12"/>
  <c r="M204" i="12"/>
  <c r="H204" i="12"/>
  <c r="O204" i="12"/>
  <c r="I204" i="12"/>
  <c r="D204" i="12"/>
  <c r="G204" i="12"/>
  <c r="N204" i="12"/>
  <c r="E204" i="12"/>
  <c r="G198" i="12"/>
  <c r="I198" i="12"/>
  <c r="L198" i="12"/>
  <c r="N198" i="12"/>
  <c r="H198" i="12"/>
  <c r="M198" i="12"/>
  <c r="J198" i="12"/>
  <c r="D198" i="12"/>
  <c r="O198" i="12"/>
  <c r="F198" i="12"/>
  <c r="E198" i="12"/>
  <c r="G192" i="12"/>
  <c r="P192" i="12" s="1"/>
  <c r="I186" i="12"/>
  <c r="H186" i="12"/>
  <c r="N186" i="12"/>
  <c r="M186" i="12"/>
  <c r="M162" i="12"/>
  <c r="I162" i="12"/>
  <c r="N162" i="12"/>
  <c r="K162" i="12"/>
  <c r="J162" i="12"/>
  <c r="M156" i="12"/>
  <c r="I156" i="12"/>
  <c r="K156" i="12"/>
  <c r="J156" i="12"/>
  <c r="L156" i="12"/>
  <c r="H156" i="12"/>
  <c r="K150" i="12"/>
  <c r="I150" i="12"/>
  <c r="J150" i="12"/>
  <c r="L150" i="12"/>
  <c r="M150" i="12"/>
  <c r="H150" i="12"/>
  <c r="H144" i="12"/>
  <c r="K138" i="12"/>
  <c r="E138" i="12"/>
  <c r="O138" i="12"/>
  <c r="F138" i="12"/>
  <c r="L138" i="12"/>
  <c r="M138" i="12"/>
  <c r="D138" i="12"/>
  <c r="J132" i="12"/>
  <c r="F132" i="12"/>
  <c r="L132" i="12"/>
  <c r="K132" i="12"/>
  <c r="M132" i="12"/>
  <c r="G132" i="12"/>
  <c r="O132" i="12"/>
  <c r="N132" i="12"/>
  <c r="I132" i="12"/>
  <c r="H126" i="12"/>
  <c r="I126" i="12"/>
  <c r="J126" i="12"/>
  <c r="K126" i="12"/>
  <c r="F126" i="12"/>
  <c r="J114" i="12"/>
  <c r="K114" i="12"/>
  <c r="M114" i="12"/>
  <c r="L114" i="12"/>
  <c r="N114" i="12"/>
  <c r="F108" i="12"/>
  <c r="H108" i="12"/>
  <c r="D108" i="12"/>
  <c r="O108" i="12"/>
  <c r="N108" i="12"/>
  <c r="K108" i="12"/>
  <c r="M108" i="12"/>
  <c r="J108" i="12"/>
  <c r="I108" i="12"/>
  <c r="L108" i="12"/>
  <c r="O102" i="12"/>
  <c r="K102" i="12"/>
  <c r="N102" i="12"/>
  <c r="M102" i="12"/>
  <c r="L102" i="12"/>
  <c r="G102" i="12"/>
  <c r="J102" i="12"/>
  <c r="I102" i="12"/>
  <c r="K96" i="12"/>
  <c r="K90" i="12"/>
  <c r="F90" i="12"/>
  <c r="E90" i="12"/>
  <c r="G90" i="12"/>
  <c r="L90" i="12"/>
  <c r="N90" i="12"/>
  <c r="I90" i="12"/>
  <c r="O90" i="12"/>
  <c r="J90" i="12"/>
  <c r="M90" i="12"/>
  <c r="K84" i="12"/>
  <c r="L84" i="12"/>
  <c r="M84" i="12"/>
  <c r="H84" i="12"/>
  <c r="I84" i="12"/>
  <c r="N84" i="12"/>
  <c r="O84" i="12"/>
  <c r="I78" i="12"/>
  <c r="O78" i="12"/>
  <c r="N78" i="12"/>
  <c r="E78" i="12"/>
  <c r="L78" i="12"/>
  <c r="G78" i="12"/>
  <c r="J78" i="12"/>
  <c r="H78" i="12"/>
  <c r="F78" i="12"/>
  <c r="M78" i="12"/>
  <c r="D78" i="12"/>
  <c r="J72" i="12"/>
  <c r="M72" i="12"/>
  <c r="L72" i="12"/>
  <c r="K72" i="12"/>
  <c r="I72" i="12"/>
  <c r="H72" i="12"/>
  <c r="N66" i="12"/>
  <c r="L66" i="12"/>
  <c r="K66" i="12"/>
  <c r="M66" i="12"/>
  <c r="K60" i="12"/>
  <c r="M60" i="12"/>
  <c r="N60" i="12"/>
  <c r="L60" i="12"/>
  <c r="G54" i="12"/>
  <c r="L54" i="12"/>
  <c r="F54" i="12"/>
  <c r="M54" i="12"/>
  <c r="D54" i="12"/>
  <c r="E54" i="12"/>
  <c r="K54" i="12"/>
  <c r="N54" i="12"/>
  <c r="N40" i="12"/>
  <c r="E40" i="12"/>
  <c r="L40" i="12"/>
  <c r="H40" i="12"/>
  <c r="J40" i="12"/>
  <c r="D40" i="12"/>
  <c r="O40" i="12"/>
  <c r="F40" i="12"/>
  <c r="M40" i="12"/>
  <c r="K40" i="12"/>
  <c r="I40" i="12"/>
  <c r="H378" i="11"/>
  <c r="N378" i="11"/>
  <c r="M378" i="11"/>
  <c r="J378" i="11"/>
  <c r="I378" i="11"/>
  <c r="L378" i="11"/>
  <c r="J228" i="11"/>
  <c r="L228" i="11"/>
  <c r="I228" i="11"/>
  <c r="P255" i="17"/>
  <c r="M228" i="11"/>
  <c r="L222" i="11"/>
  <c r="J222" i="11"/>
  <c r="M222" i="11"/>
  <c r="M210" i="11"/>
  <c r="N210" i="11"/>
  <c r="J210" i="11"/>
  <c r="L210" i="11"/>
  <c r="M204" i="11"/>
  <c r="K204" i="11"/>
  <c r="J204" i="11"/>
  <c r="K186" i="11"/>
  <c r="M186" i="11"/>
  <c r="L186" i="11"/>
  <c r="N156" i="11"/>
  <c r="M156" i="11"/>
  <c r="J156" i="11"/>
  <c r="I156" i="11"/>
  <c r="K156" i="11"/>
  <c r="H144" i="11"/>
  <c r="K144" i="11"/>
  <c r="M144" i="11"/>
  <c r="I144" i="11"/>
  <c r="J144" i="11"/>
  <c r="G132" i="11"/>
  <c r="J132" i="11"/>
  <c r="F132" i="11"/>
  <c r="M132" i="11"/>
  <c r="K132" i="11"/>
  <c r="O126" i="11"/>
  <c r="H126" i="11"/>
  <c r="J126" i="11"/>
  <c r="F126" i="11"/>
  <c r="L126" i="11"/>
  <c r="K126" i="11"/>
  <c r="D126" i="11"/>
  <c r="G126" i="11"/>
  <c r="N126" i="11"/>
  <c r="I126" i="11"/>
  <c r="M120" i="11"/>
  <c r="K120" i="11"/>
  <c r="I108" i="11"/>
  <c r="J108" i="11"/>
  <c r="N108" i="11"/>
  <c r="K108" i="11"/>
  <c r="M108" i="11"/>
  <c r="L102" i="11"/>
  <c r="J102" i="11"/>
  <c r="M102" i="11"/>
  <c r="K96" i="11"/>
  <c r="M96" i="11"/>
  <c r="N90" i="11"/>
  <c r="K90" i="11"/>
  <c r="L90" i="11"/>
  <c r="M90" i="11"/>
  <c r="J84" i="11"/>
  <c r="I84" i="11"/>
  <c r="M84" i="11"/>
  <c r="L84" i="11"/>
  <c r="O84" i="11"/>
  <c r="E84" i="11"/>
  <c r="D84" i="11"/>
  <c r="K84" i="11"/>
  <c r="K78" i="11"/>
  <c r="J78" i="11"/>
  <c r="F78" i="11"/>
  <c r="L78" i="11"/>
  <c r="G78" i="11"/>
  <c r="H78" i="11"/>
  <c r="M78" i="11"/>
  <c r="D78" i="11"/>
  <c r="I78" i="11"/>
  <c r="N78" i="11"/>
  <c r="E78" i="11"/>
  <c r="M72" i="11"/>
  <c r="L72" i="11"/>
  <c r="J72" i="11"/>
  <c r="K72" i="11"/>
  <c r="N66" i="11"/>
  <c r="L66" i="11"/>
  <c r="J60" i="11"/>
  <c r="L60" i="11"/>
  <c r="K60" i="11"/>
  <c r="M60" i="11"/>
  <c r="K54" i="11"/>
  <c r="H54" i="11"/>
  <c r="G54" i="11"/>
  <c r="N54" i="11"/>
  <c r="M54" i="11"/>
  <c r="J54" i="11"/>
  <c r="E54" i="11"/>
  <c r="F54" i="11"/>
  <c r="D54" i="11"/>
  <c r="L54" i="11"/>
  <c r="K48" i="11"/>
  <c r="F48" i="11"/>
  <c r="G48" i="11"/>
  <c r="M48" i="11"/>
  <c r="L48" i="11"/>
  <c r="I48" i="11"/>
  <c r="O48" i="11"/>
  <c r="J48" i="11"/>
  <c r="D48" i="11"/>
  <c r="E48" i="11"/>
  <c r="P276" i="10"/>
  <c r="P107" i="17"/>
  <c r="P38" i="10"/>
  <c r="P40" i="10"/>
  <c r="P246" i="9"/>
  <c r="K228" i="9"/>
  <c r="M228" i="9"/>
  <c r="L228" i="9"/>
  <c r="J228" i="9"/>
  <c r="P243" i="17"/>
  <c r="P219" i="17"/>
  <c r="K180" i="9"/>
  <c r="N180" i="9"/>
  <c r="J180" i="9"/>
  <c r="L180" i="9"/>
  <c r="H180" i="9"/>
  <c r="I180" i="9"/>
  <c r="M168" i="9"/>
  <c r="L168" i="9"/>
  <c r="K168" i="9"/>
  <c r="J162" i="9"/>
  <c r="K162" i="9"/>
  <c r="I162" i="9"/>
  <c r="L162" i="9"/>
  <c r="N162" i="9"/>
  <c r="P185" i="17"/>
  <c r="K132" i="9"/>
  <c r="L132" i="9"/>
  <c r="J132" i="9"/>
  <c r="I126" i="9"/>
  <c r="J126" i="9"/>
  <c r="L120" i="9"/>
  <c r="N120" i="9"/>
  <c r="K120" i="9"/>
  <c r="I120" i="9"/>
  <c r="L96" i="9"/>
  <c r="J96" i="9"/>
  <c r="P95" i="17"/>
  <c r="L66" i="9"/>
  <c r="M66" i="9"/>
  <c r="N66" i="9"/>
  <c r="L48" i="9"/>
  <c r="N48" i="9"/>
  <c r="M378" i="8"/>
  <c r="J378" i="8"/>
  <c r="O378" i="8"/>
  <c r="I378" i="8"/>
  <c r="K378" i="8"/>
  <c r="F378" i="8"/>
  <c r="L378" i="8"/>
  <c r="N378" i="8"/>
  <c r="H371" i="8"/>
  <c r="J230" i="8"/>
  <c r="K230" i="8"/>
  <c r="J258" i="8"/>
  <c r="P258" i="8" s="1"/>
  <c r="N230" i="8"/>
  <c r="J371" i="8"/>
  <c r="G371" i="8"/>
  <c r="P267" i="17"/>
  <c r="N240" i="8"/>
  <c r="D371" i="8"/>
  <c r="M228" i="8"/>
  <c r="J228" i="8"/>
  <c r="H228" i="8"/>
  <c r="O228" i="8"/>
  <c r="F228" i="8"/>
  <c r="K228" i="8"/>
  <c r="J222" i="8"/>
  <c r="M222" i="8"/>
  <c r="N222" i="8"/>
  <c r="L216" i="8"/>
  <c r="N216" i="8"/>
  <c r="P245" i="17"/>
  <c r="J216" i="8"/>
  <c r="M216" i="8"/>
  <c r="H216" i="8"/>
  <c r="G216" i="8"/>
  <c r="I216" i="8"/>
  <c r="M210" i="8"/>
  <c r="J210" i="8"/>
  <c r="I210" i="8"/>
  <c r="K210" i="8"/>
  <c r="N210" i="8"/>
  <c r="H210" i="8"/>
  <c r="F210" i="8"/>
  <c r="L210" i="8"/>
  <c r="K204" i="8"/>
  <c r="L204" i="8"/>
  <c r="M204" i="8"/>
  <c r="J204" i="8"/>
  <c r="L198" i="8"/>
  <c r="J198" i="8"/>
  <c r="N186" i="8"/>
  <c r="K186" i="8"/>
  <c r="P213" i="17"/>
  <c r="J186" i="8"/>
  <c r="L186" i="8"/>
  <c r="M186" i="8"/>
  <c r="H186" i="8"/>
  <c r="J180" i="8"/>
  <c r="L180" i="8"/>
  <c r="F180" i="8"/>
  <c r="M180" i="8"/>
  <c r="D180" i="8"/>
  <c r="O180" i="8"/>
  <c r="H180" i="8"/>
  <c r="K180" i="8"/>
  <c r="G180" i="8"/>
  <c r="N180" i="8"/>
  <c r="I180" i="8"/>
  <c r="J174" i="8"/>
  <c r="K174" i="8"/>
  <c r="I174" i="8"/>
  <c r="L168" i="8"/>
  <c r="J168" i="8"/>
  <c r="H168" i="8"/>
  <c r="K168" i="8"/>
  <c r="I168" i="8"/>
  <c r="N162" i="8"/>
  <c r="J162" i="8"/>
  <c r="L162" i="8"/>
  <c r="K162" i="8"/>
  <c r="M162" i="8"/>
  <c r="N156" i="8"/>
  <c r="J156" i="8"/>
  <c r="L156" i="8"/>
  <c r="K156" i="8"/>
  <c r="I156" i="8"/>
  <c r="J150" i="8"/>
  <c r="L150" i="8"/>
  <c r="H150" i="8"/>
  <c r="M150" i="8"/>
  <c r="K150" i="8"/>
  <c r="N150" i="8"/>
  <c r="N144" i="8"/>
  <c r="M144" i="8"/>
  <c r="L144" i="8"/>
  <c r="J144" i="8"/>
  <c r="G144" i="8"/>
  <c r="H144" i="8"/>
  <c r="I144" i="8"/>
  <c r="D138" i="8"/>
  <c r="E138" i="8"/>
  <c r="N138" i="8"/>
  <c r="O138" i="8"/>
  <c r="N132" i="8"/>
  <c r="O132" i="8"/>
  <c r="J132" i="8"/>
  <c r="L132" i="8"/>
  <c r="K132" i="8"/>
  <c r="F132" i="8"/>
  <c r="I132" i="8"/>
  <c r="H132" i="8"/>
  <c r="M132" i="8"/>
  <c r="L126" i="8"/>
  <c r="O126" i="8"/>
  <c r="I126" i="8"/>
  <c r="H126" i="8"/>
  <c r="G126" i="8"/>
  <c r="J126" i="8"/>
  <c r="E126" i="8"/>
  <c r="D126" i="8"/>
  <c r="F126" i="8"/>
  <c r="N120" i="8"/>
  <c r="J120" i="8"/>
  <c r="L120" i="8"/>
  <c r="H120" i="8"/>
  <c r="I120" i="8"/>
  <c r="K120" i="8"/>
  <c r="M114" i="8"/>
  <c r="L114" i="8"/>
  <c r="I114" i="8"/>
  <c r="H114" i="8"/>
  <c r="N114" i="8"/>
  <c r="J114" i="8"/>
  <c r="M108" i="8"/>
  <c r="K108" i="8"/>
  <c r="E102" i="8"/>
  <c r="H102" i="8"/>
  <c r="O102" i="8"/>
  <c r="D102" i="8"/>
  <c r="K102" i="8"/>
  <c r="N102" i="8"/>
  <c r="L102" i="8"/>
  <c r="G102" i="8"/>
  <c r="J102" i="8"/>
  <c r="M102" i="8"/>
  <c r="I102" i="8"/>
  <c r="I96" i="8"/>
  <c r="J96" i="8"/>
  <c r="K96" i="8"/>
  <c r="L96" i="8"/>
  <c r="N84" i="8"/>
  <c r="O84" i="8"/>
  <c r="F84" i="8"/>
  <c r="M84" i="8"/>
  <c r="J84" i="8"/>
  <c r="D84" i="8"/>
  <c r="E84" i="8"/>
  <c r="H84" i="8"/>
  <c r="K84" i="8"/>
  <c r="G84" i="8"/>
  <c r="L84" i="8"/>
  <c r="K40" i="8"/>
  <c r="J72" i="8"/>
  <c r="K72" i="8"/>
  <c r="L72" i="8"/>
  <c r="M72" i="8"/>
  <c r="H72" i="8"/>
  <c r="N72" i="8"/>
  <c r="D66" i="8"/>
  <c r="N66" i="8"/>
  <c r="L66" i="8"/>
  <c r="J66" i="8"/>
  <c r="K66" i="8"/>
  <c r="F66" i="8"/>
  <c r="M66" i="8"/>
  <c r="M60" i="8"/>
  <c r="K60" i="8"/>
  <c r="J60" i="8"/>
  <c r="J38" i="8"/>
  <c r="D38" i="8"/>
  <c r="J40" i="8"/>
  <c r="I40" i="8"/>
  <c r="L54" i="8"/>
  <c r="G54" i="8"/>
  <c r="N54" i="8"/>
  <c r="H54" i="8"/>
  <c r="J54" i="8"/>
  <c r="D54" i="8"/>
  <c r="F54" i="8"/>
  <c r="M54" i="8"/>
  <c r="H38" i="8"/>
  <c r="K54" i="8"/>
  <c r="E54" i="8"/>
  <c r="I54" i="8"/>
  <c r="L40" i="8"/>
  <c r="E40" i="8"/>
  <c r="D40" i="8"/>
  <c r="H40" i="8"/>
  <c r="F40" i="8"/>
  <c r="O40" i="8"/>
  <c r="M40" i="8"/>
  <c r="G40" i="8"/>
  <c r="F48" i="8"/>
  <c r="E48" i="8"/>
  <c r="K48" i="8"/>
  <c r="N38" i="8"/>
  <c r="G38" i="8"/>
  <c r="M38" i="8"/>
  <c r="L38" i="8"/>
  <c r="O48" i="8"/>
  <c r="I48" i="8"/>
  <c r="H48" i="8"/>
  <c r="G48" i="8"/>
  <c r="F38" i="8"/>
  <c r="N48" i="8"/>
  <c r="I38" i="8"/>
  <c r="D48" i="8"/>
  <c r="M371" i="8"/>
  <c r="M48" i="8"/>
  <c r="J48" i="8"/>
  <c r="E38" i="8"/>
  <c r="K38" i="8"/>
  <c r="P273" i="17"/>
  <c r="P233" i="7"/>
  <c r="E234" i="7" s="1"/>
  <c r="H228" i="7"/>
  <c r="J228" i="7"/>
  <c r="K228" i="7"/>
  <c r="I40" i="7"/>
  <c r="I156" i="7"/>
  <c r="L156" i="7"/>
  <c r="N156" i="7"/>
  <c r="J156" i="7"/>
  <c r="K156" i="7"/>
  <c r="P179" i="17"/>
  <c r="P167" i="17"/>
  <c r="L132" i="7"/>
  <c r="K132" i="7"/>
  <c r="N132" i="7"/>
  <c r="M132" i="7"/>
  <c r="H132" i="7"/>
  <c r="G132" i="7"/>
  <c r="J132" i="7"/>
  <c r="K126" i="7"/>
  <c r="G126" i="7"/>
  <c r="L126" i="7"/>
  <c r="I126" i="7"/>
  <c r="P149" i="17"/>
  <c r="K120" i="7"/>
  <c r="L120" i="7"/>
  <c r="N120" i="7"/>
  <c r="J120" i="7"/>
  <c r="N102" i="7"/>
  <c r="H38" i="7"/>
  <c r="I102" i="7"/>
  <c r="J102" i="7"/>
  <c r="L102" i="7"/>
  <c r="M102" i="7"/>
  <c r="I38" i="7"/>
  <c r="G102" i="7"/>
  <c r="E102" i="7"/>
  <c r="F102" i="7"/>
  <c r="H102" i="7"/>
  <c r="D102" i="7"/>
  <c r="G38" i="7"/>
  <c r="K102" i="7"/>
  <c r="L96" i="7"/>
  <c r="J96" i="7"/>
  <c r="P113" i="17"/>
  <c r="J40" i="7"/>
  <c r="K72" i="7"/>
  <c r="M72" i="7"/>
  <c r="N72" i="7"/>
  <c r="J72" i="7"/>
  <c r="O40" i="7"/>
  <c r="L60" i="7"/>
  <c r="K60" i="7"/>
  <c r="M60" i="7"/>
  <c r="F40" i="7"/>
  <c r="D40" i="7"/>
  <c r="M48" i="7"/>
  <c r="F48" i="7"/>
  <c r="M40" i="7"/>
  <c r="L40" i="7"/>
  <c r="E40" i="7"/>
  <c r="G40" i="7"/>
  <c r="O48" i="7"/>
  <c r="H40" i="7"/>
  <c r="H48" i="7"/>
  <c r="G48" i="7"/>
  <c r="K40" i="7"/>
  <c r="N38" i="7"/>
  <c r="M38" i="7"/>
  <c r="J38" i="7"/>
  <c r="D48" i="7"/>
  <c r="E48" i="7"/>
  <c r="E38" i="7"/>
  <c r="F38" i="7"/>
  <c r="O38" i="7"/>
  <c r="K38" i="7"/>
  <c r="D38" i="7"/>
  <c r="N48" i="7"/>
  <c r="P321" i="17"/>
  <c r="P161" i="17"/>
  <c r="P125" i="17"/>
  <c r="P77" i="17"/>
  <c r="H378" i="5"/>
  <c r="K378" i="5"/>
  <c r="M378" i="5"/>
  <c r="D378" i="5"/>
  <c r="G378" i="5"/>
  <c r="N378" i="5"/>
  <c r="E378" i="5"/>
  <c r="L378" i="5"/>
  <c r="J378" i="5"/>
  <c r="F378" i="5"/>
  <c r="O378" i="5"/>
  <c r="P309" i="17"/>
  <c r="P291" i="17"/>
  <c r="P279" i="17"/>
  <c r="M371" i="5"/>
  <c r="N371" i="5"/>
  <c r="J216" i="5"/>
  <c r="K216" i="5"/>
  <c r="L216" i="5"/>
  <c r="M216" i="5"/>
  <c r="P231" i="17"/>
  <c r="O180" i="5"/>
  <c r="N180" i="5"/>
  <c r="J180" i="5"/>
  <c r="L180" i="5"/>
  <c r="K180" i="5"/>
  <c r="F180" i="5"/>
  <c r="I180" i="5"/>
  <c r="D180" i="5"/>
  <c r="G180" i="5"/>
  <c r="M180" i="5"/>
  <c r="E180" i="5"/>
  <c r="P201" i="17"/>
  <c r="J168" i="5"/>
  <c r="I168" i="5"/>
  <c r="K168" i="5"/>
  <c r="J162" i="5"/>
  <c r="I162" i="5"/>
  <c r="N162" i="5"/>
  <c r="H162" i="5"/>
  <c r="K162" i="5"/>
  <c r="M162" i="5"/>
  <c r="N150" i="5"/>
  <c r="M150" i="5"/>
  <c r="K150" i="5"/>
  <c r="E144" i="5"/>
  <c r="D144" i="5"/>
  <c r="D38" i="5"/>
  <c r="N144" i="5"/>
  <c r="G144" i="5"/>
  <c r="O144" i="5"/>
  <c r="H144" i="5"/>
  <c r="E38" i="5"/>
  <c r="M132" i="5"/>
  <c r="L132" i="5"/>
  <c r="J132" i="5"/>
  <c r="I132" i="5"/>
  <c r="K132" i="5"/>
  <c r="N132" i="5"/>
  <c r="H132" i="5"/>
  <c r="F132" i="5"/>
  <c r="E132" i="5"/>
  <c r="D132" i="5"/>
  <c r="O132" i="5"/>
  <c r="G126" i="5"/>
  <c r="K126" i="5"/>
  <c r="L126" i="5"/>
  <c r="I126" i="5"/>
  <c r="F38" i="5"/>
  <c r="H126" i="5"/>
  <c r="J126" i="5"/>
  <c r="I120" i="5"/>
  <c r="M120" i="5"/>
  <c r="L120" i="5"/>
  <c r="K120" i="5"/>
  <c r="N120" i="5"/>
  <c r="H120" i="5"/>
  <c r="G38" i="5"/>
  <c r="I114" i="5"/>
  <c r="K114" i="5"/>
  <c r="H40" i="5"/>
  <c r="J114" i="5"/>
  <c r="L114" i="5"/>
  <c r="H114" i="5"/>
  <c r="D371" i="5"/>
  <c r="P137" i="17"/>
  <c r="I40" i="5"/>
  <c r="J40" i="5"/>
  <c r="O40" i="5"/>
  <c r="O102" i="5"/>
  <c r="L102" i="5"/>
  <c r="I102" i="5"/>
  <c r="H102" i="5"/>
  <c r="N102" i="5"/>
  <c r="H38" i="5"/>
  <c r="O38" i="5"/>
  <c r="G102" i="5"/>
  <c r="J102" i="5"/>
  <c r="M102" i="5"/>
  <c r="I38" i="5"/>
  <c r="K96" i="5"/>
  <c r="G371" i="5"/>
  <c r="J38" i="5"/>
  <c r="P101" i="17"/>
  <c r="O371" i="5"/>
  <c r="L66" i="5"/>
  <c r="I371" i="5"/>
  <c r="P83" i="17"/>
  <c r="M40" i="5"/>
  <c r="K40" i="5"/>
  <c r="L40" i="5"/>
  <c r="L38" i="5"/>
  <c r="L48" i="5"/>
  <c r="K48" i="5"/>
  <c r="E371" i="5"/>
  <c r="M38" i="5"/>
  <c r="N48" i="5"/>
  <c r="K38" i="5"/>
  <c r="H371" i="5"/>
  <c r="G378" i="4"/>
  <c r="D378" i="4"/>
  <c r="F378" i="4"/>
  <c r="E378" i="4"/>
  <c r="H378" i="4"/>
  <c r="K378" i="4"/>
  <c r="M378" i="4"/>
  <c r="N378" i="4"/>
  <c r="I378" i="4"/>
  <c r="O378" i="4"/>
  <c r="J378" i="4"/>
  <c r="K230" i="4"/>
  <c r="J282" i="4"/>
  <c r="J230" i="4"/>
  <c r="I282" i="4"/>
  <c r="I230" i="4"/>
  <c r="P246" i="4"/>
  <c r="O232" i="4"/>
  <c r="P269" i="17"/>
  <c r="N240" i="4"/>
  <c r="M232" i="4"/>
  <c r="M230" i="4"/>
  <c r="N230" i="4"/>
  <c r="M240" i="4"/>
  <c r="M222" i="4"/>
  <c r="I222" i="4"/>
  <c r="O222" i="4"/>
  <c r="N222" i="4"/>
  <c r="J222" i="4"/>
  <c r="K222" i="4"/>
  <c r="H222" i="4"/>
  <c r="J216" i="4"/>
  <c r="L216" i="4"/>
  <c r="F216" i="4"/>
  <c r="D216" i="4"/>
  <c r="G216" i="4"/>
  <c r="E216" i="4"/>
  <c r="M216" i="4"/>
  <c r="O216" i="4"/>
  <c r="H216" i="4"/>
  <c r="N216" i="4"/>
  <c r="I216" i="4"/>
  <c r="M204" i="4"/>
  <c r="L204" i="4"/>
  <c r="K204" i="4"/>
  <c r="N192" i="4"/>
  <c r="M192" i="4"/>
  <c r="F192" i="4"/>
  <c r="L192" i="4"/>
  <c r="O192" i="4"/>
  <c r="E192" i="4"/>
  <c r="D192" i="4"/>
  <c r="K192" i="4"/>
  <c r="G192" i="4"/>
  <c r="K180" i="4"/>
  <c r="M180" i="4"/>
  <c r="F180" i="4"/>
  <c r="I180" i="4"/>
  <c r="G180" i="4"/>
  <c r="N180" i="4"/>
  <c r="E180" i="4"/>
  <c r="L180" i="4"/>
  <c r="J180" i="4"/>
  <c r="D180" i="4"/>
  <c r="O180" i="4"/>
  <c r="H168" i="4"/>
  <c r="M168" i="4"/>
  <c r="L168" i="4"/>
  <c r="N168" i="4"/>
  <c r="I168" i="4"/>
  <c r="K168" i="4"/>
  <c r="L162" i="4"/>
  <c r="I162" i="4"/>
  <c r="K162" i="4"/>
  <c r="M162" i="4"/>
  <c r="M156" i="4"/>
  <c r="L156" i="4"/>
  <c r="N156" i="4"/>
  <c r="I156" i="4"/>
  <c r="O156" i="4"/>
  <c r="H156" i="4"/>
  <c r="K156" i="4"/>
  <c r="P173" i="17"/>
  <c r="J144" i="4"/>
  <c r="F144" i="4"/>
  <c r="M144" i="4"/>
  <c r="D144" i="4"/>
  <c r="I144" i="4"/>
  <c r="L144" i="4"/>
  <c r="O144" i="4"/>
  <c r="K144" i="4"/>
  <c r="P140" i="4"/>
  <c r="N144" i="4"/>
  <c r="G144" i="4"/>
  <c r="E132" i="4"/>
  <c r="N132" i="4"/>
  <c r="D132" i="4"/>
  <c r="G132" i="4"/>
  <c r="F132" i="4"/>
  <c r="H132" i="4"/>
  <c r="O132" i="4"/>
  <c r="M132" i="4"/>
  <c r="K132" i="4"/>
  <c r="L132" i="4"/>
  <c r="I132" i="4"/>
  <c r="P155" i="17"/>
  <c r="H120" i="4"/>
  <c r="I120" i="4"/>
  <c r="N120" i="4"/>
  <c r="J120" i="4"/>
  <c r="M120" i="4"/>
  <c r="L120" i="4"/>
  <c r="P143" i="17"/>
  <c r="L114" i="4"/>
  <c r="J114" i="4"/>
  <c r="M114" i="4"/>
  <c r="K114" i="4"/>
  <c r="F114" i="4"/>
  <c r="I114" i="4"/>
  <c r="H114" i="4"/>
  <c r="G114" i="4"/>
  <c r="E114" i="4"/>
  <c r="O108" i="4"/>
  <c r="M108" i="4"/>
  <c r="L108" i="4"/>
  <c r="K108" i="4"/>
  <c r="I108" i="4"/>
  <c r="N108" i="4"/>
  <c r="I102" i="4"/>
  <c r="O102" i="4"/>
  <c r="E102" i="4"/>
  <c r="H102" i="4"/>
  <c r="K102" i="4"/>
  <c r="J102" i="4"/>
  <c r="G102" i="4"/>
  <c r="N102" i="4"/>
  <c r="F102" i="4"/>
  <c r="M102" i="4"/>
  <c r="K96" i="4"/>
  <c r="L96" i="4"/>
  <c r="J96" i="4"/>
  <c r="I96" i="4"/>
  <c r="E90" i="4"/>
  <c r="I90" i="4"/>
  <c r="D90" i="4"/>
  <c r="O90" i="4"/>
  <c r="L90" i="4"/>
  <c r="M90" i="4"/>
  <c r="J90" i="4"/>
  <c r="H90" i="4"/>
  <c r="G90" i="4"/>
  <c r="M84" i="4"/>
  <c r="I84" i="4"/>
  <c r="J84" i="4"/>
  <c r="H84" i="4"/>
  <c r="K84" i="4"/>
  <c r="O84" i="4"/>
  <c r="N84" i="4"/>
  <c r="N78" i="4"/>
  <c r="I78" i="4"/>
  <c r="O78" i="4"/>
  <c r="H78" i="4"/>
  <c r="F78" i="4"/>
  <c r="E78" i="4"/>
  <c r="K78" i="4"/>
  <c r="D78" i="4"/>
  <c r="L78" i="4"/>
  <c r="G78" i="4"/>
  <c r="M72" i="4"/>
  <c r="K72" i="4"/>
  <c r="L72" i="4"/>
  <c r="I40" i="4"/>
  <c r="K60" i="4"/>
  <c r="L60" i="4"/>
  <c r="M60" i="4"/>
  <c r="D40" i="4"/>
  <c r="J40" i="4"/>
  <c r="O40" i="4"/>
  <c r="L40" i="4"/>
  <c r="H40" i="4"/>
  <c r="K40" i="4"/>
  <c r="D48" i="4"/>
  <c r="G40" i="4"/>
  <c r="N40" i="4"/>
  <c r="M40" i="4"/>
  <c r="E40" i="4"/>
  <c r="G48" i="4"/>
  <c r="F48" i="4"/>
  <c r="M48" i="4"/>
  <c r="I48" i="4"/>
  <c r="L48" i="4"/>
  <c r="O48" i="4"/>
  <c r="E48" i="4"/>
  <c r="H48" i="4"/>
  <c r="K48" i="4"/>
  <c r="N48" i="4"/>
  <c r="P237" i="17"/>
  <c r="P131" i="17"/>
  <c r="P191" i="17"/>
  <c r="P417" i="17"/>
  <c r="P257" i="17"/>
  <c r="P423" i="17"/>
  <c r="D361" i="17"/>
  <c r="P337" i="17"/>
  <c r="P331" i="17"/>
  <c r="P147" i="17"/>
  <c r="P183" i="17"/>
  <c r="P377" i="17"/>
  <c r="P99" i="17"/>
  <c r="P31" i="17"/>
  <c r="P9" i="17"/>
  <c r="P401" i="17"/>
  <c r="P209" i="17"/>
  <c r="P195" i="17"/>
  <c r="P443" i="17"/>
  <c r="P411" i="17"/>
  <c r="P197" i="17"/>
  <c r="P419" i="17"/>
  <c r="P159" i="17"/>
  <c r="P233" i="17"/>
  <c r="P383" i="17"/>
  <c r="P281" i="17"/>
  <c r="P51" i="17"/>
  <c r="P57" i="17"/>
  <c r="P215" i="17"/>
  <c r="P239" i="17"/>
  <c r="P371" i="17"/>
  <c r="P105" i="17"/>
  <c r="P123" i="17"/>
  <c r="P93" i="17"/>
  <c r="P135" i="17"/>
  <c r="P221" i="17"/>
  <c r="P203" i="17"/>
  <c r="P177" i="17"/>
  <c r="M361" i="17"/>
  <c r="J361" i="17"/>
  <c r="E361" i="17"/>
  <c r="L361" i="17"/>
  <c r="K361" i="17"/>
  <c r="G361" i="17"/>
  <c r="H361" i="17"/>
  <c r="F361" i="17"/>
  <c r="N361" i="17"/>
  <c r="O361" i="17"/>
  <c r="P425" i="17"/>
  <c r="P227" i="17"/>
  <c r="P251" i="17"/>
  <c r="P87" i="17"/>
  <c r="P129" i="17"/>
  <c r="P141" i="17"/>
  <c r="P293" i="17"/>
  <c r="P369" i="17"/>
  <c r="P189" i="17"/>
  <c r="P381" i="17"/>
  <c r="P11" i="17"/>
  <c r="P67" i="17"/>
  <c r="P165" i="17"/>
  <c r="P441" i="17"/>
  <c r="P387" i="17"/>
  <c r="P81" i="17"/>
  <c r="P111" i="17"/>
  <c r="P413" i="17"/>
  <c r="P171" i="17"/>
  <c r="M371" i="14"/>
  <c r="G371" i="14"/>
  <c r="E371" i="14"/>
  <c r="L371" i="14"/>
  <c r="P234" i="14"/>
  <c r="P11" i="14"/>
  <c r="H12" i="14" s="1"/>
  <c r="H371" i="14"/>
  <c r="D371" i="14"/>
  <c r="P264" i="13"/>
  <c r="P11" i="13"/>
  <c r="D12" i="13" s="1"/>
  <c r="P246" i="12"/>
  <c r="P246" i="11"/>
  <c r="P282" i="11"/>
  <c r="P246" i="10"/>
  <c r="P270" i="10"/>
  <c r="F371" i="8"/>
  <c r="O371" i="8"/>
  <c r="I371" i="8"/>
  <c r="P305" i="8"/>
  <c r="E371" i="8"/>
  <c r="P305" i="7"/>
  <c r="P41" i="7"/>
  <c r="J371" i="5"/>
  <c r="P367" i="14"/>
  <c r="F371" i="14"/>
  <c r="O371" i="14"/>
  <c r="N371" i="14"/>
  <c r="P233" i="14"/>
  <c r="P369" i="14"/>
  <c r="E370" i="14" s="1"/>
  <c r="P41" i="14"/>
  <c r="P246" i="13"/>
  <c r="D234" i="13"/>
  <c r="P234" i="13" s="1"/>
  <c r="P233" i="13"/>
  <c r="P11" i="12"/>
  <c r="L12" i="12" s="1"/>
  <c r="D234" i="12"/>
  <c r="P234" i="12" s="1"/>
  <c r="P233" i="12"/>
  <c r="P369" i="12"/>
  <c r="D42" i="10"/>
  <c r="P42" i="10" s="1"/>
  <c r="P41" i="10"/>
  <c r="P367" i="8"/>
  <c r="P369" i="8"/>
  <c r="D234" i="8"/>
  <c r="P233" i="8"/>
  <c r="N234" i="8" s="1"/>
  <c r="P369" i="7"/>
  <c r="P305" i="5"/>
  <c r="P369" i="5"/>
  <c r="P367" i="5"/>
  <c r="F371" i="5"/>
  <c r="P41" i="5"/>
  <c r="M42" i="5" s="1"/>
  <c r="P246" i="5"/>
  <c r="D234" i="5"/>
  <c r="P234" i="5" s="1"/>
  <c r="P233" i="5"/>
  <c r="L371" i="5"/>
  <c r="P233" i="4"/>
  <c r="N234" i="4" s="1"/>
  <c r="P369" i="4"/>
  <c r="P144" i="9" l="1"/>
  <c r="I234" i="9"/>
  <c r="P252" i="9"/>
  <c r="N234" i="9"/>
  <c r="F234" i="9"/>
  <c r="K234" i="9"/>
  <c r="J234" i="9"/>
  <c r="E234" i="9"/>
  <c r="L234" i="9"/>
  <c r="M234" i="9"/>
  <c r="K12" i="9"/>
  <c r="F12" i="9"/>
  <c r="G12" i="13"/>
  <c r="L12" i="9"/>
  <c r="N12" i="10"/>
  <c r="I12" i="5"/>
  <c r="I12" i="14"/>
  <c r="D12" i="10"/>
  <c r="D12" i="9"/>
  <c r="H12" i="10"/>
  <c r="M12" i="14"/>
  <c r="M12" i="10"/>
  <c r="P24" i="10"/>
  <c r="I12" i="9"/>
  <c r="O12" i="9"/>
  <c r="J12" i="5"/>
  <c r="E12" i="10"/>
  <c r="N12" i="13"/>
  <c r="O12" i="14"/>
  <c r="L12" i="14"/>
  <c r="H12" i="5"/>
  <c r="F12" i="5"/>
  <c r="J12" i="9"/>
  <c r="M12" i="5"/>
  <c r="M12" i="9"/>
  <c r="E12" i="14"/>
  <c r="P24" i="14"/>
  <c r="M12" i="13"/>
  <c r="J12" i="14"/>
  <c r="P24" i="9"/>
  <c r="H12" i="13"/>
  <c r="E12" i="13"/>
  <c r="O12" i="10"/>
  <c r="K12" i="5"/>
  <c r="H12" i="9"/>
  <c r="P24" i="5"/>
  <c r="G12" i="14"/>
  <c r="K12" i="14"/>
  <c r="F12" i="14"/>
  <c r="K12" i="13"/>
  <c r="E12" i="9"/>
  <c r="N12" i="14"/>
  <c r="J12" i="13"/>
  <c r="P8" i="5"/>
  <c r="D12" i="14"/>
  <c r="F12" i="10"/>
  <c r="L12" i="13"/>
  <c r="N12" i="5"/>
  <c r="E12" i="5"/>
  <c r="P8" i="14"/>
  <c r="J12" i="10"/>
  <c r="O12" i="13"/>
  <c r="F12" i="13"/>
  <c r="N12" i="9"/>
  <c r="G12" i="5"/>
  <c r="L12" i="10"/>
  <c r="P24" i="13"/>
  <c r="I12" i="10"/>
  <c r="K12" i="10"/>
  <c r="I12" i="13"/>
  <c r="P8" i="13"/>
  <c r="L12" i="5"/>
  <c r="O12" i="5"/>
  <c r="P144" i="10"/>
  <c r="P144" i="14"/>
  <c r="P144" i="13"/>
  <c r="P126" i="13"/>
  <c r="P150" i="11"/>
  <c r="P371" i="10"/>
  <c r="I372" i="10" s="1"/>
  <c r="P324" i="7"/>
  <c r="P54" i="5"/>
  <c r="N372" i="10"/>
  <c r="L372" i="10"/>
  <c r="E372" i="10"/>
  <c r="K372" i="10"/>
  <c r="M372" i="10"/>
  <c r="H372" i="10"/>
  <c r="O372" i="10"/>
  <c r="J372" i="10"/>
  <c r="P108" i="7"/>
  <c r="P232" i="7"/>
  <c r="G372" i="10"/>
  <c r="P240" i="8"/>
  <c r="P210" i="5"/>
  <c r="I42" i="7"/>
  <c r="L306" i="14"/>
  <c r="M368" i="14"/>
  <c r="J370" i="12"/>
  <c r="N306" i="12"/>
  <c r="D306" i="9"/>
  <c r="P371" i="9"/>
  <c r="M372" i="9" s="1"/>
  <c r="M306" i="9"/>
  <c r="G306" i="9"/>
  <c r="H306" i="9"/>
  <c r="P336" i="4"/>
  <c r="L306" i="9"/>
  <c r="F306" i="9"/>
  <c r="J306" i="9"/>
  <c r="O306" i="9"/>
  <c r="P336" i="9"/>
  <c r="M306" i="5"/>
  <c r="P336" i="8"/>
  <c r="M370" i="4"/>
  <c r="K370" i="5"/>
  <c r="L370" i="7"/>
  <c r="F370" i="8"/>
  <c r="G368" i="8"/>
  <c r="L368" i="5"/>
  <c r="P300" i="5"/>
  <c r="P330" i="14"/>
  <c r="P186" i="13"/>
  <c r="P96" i="12"/>
  <c r="P144" i="12"/>
  <c r="P114" i="9"/>
  <c r="P240" i="9"/>
  <c r="P192" i="8"/>
  <c r="K234" i="7"/>
  <c r="D234" i="7"/>
  <c r="G234" i="7"/>
  <c r="F234" i="7"/>
  <c r="P318" i="7"/>
  <c r="P312" i="7"/>
  <c r="P264" i="7"/>
  <c r="P216" i="12"/>
  <c r="P198" i="7"/>
  <c r="P162" i="7"/>
  <c r="P304" i="7"/>
  <c r="P354" i="7"/>
  <c r="P330" i="7"/>
  <c r="P348" i="7"/>
  <c r="P302" i="7"/>
  <c r="E306" i="7"/>
  <c r="N306" i="7"/>
  <c r="L306" i="7"/>
  <c r="K306" i="7"/>
  <c r="I306" i="7"/>
  <c r="D306" i="7"/>
  <c r="O306" i="7"/>
  <c r="M306" i="7"/>
  <c r="F306" i="7"/>
  <c r="G306" i="7"/>
  <c r="J306" i="7"/>
  <c r="H306" i="7"/>
  <c r="P300" i="7"/>
  <c r="P336" i="7"/>
  <c r="P360" i="7"/>
  <c r="P378" i="7"/>
  <c r="P240" i="7"/>
  <c r="O234" i="7"/>
  <c r="N234" i="7"/>
  <c r="P230" i="7"/>
  <c r="M234" i="7"/>
  <c r="L234" i="7"/>
  <c r="P210" i="7"/>
  <c r="P204" i="7"/>
  <c r="P192" i="7"/>
  <c r="P180" i="7"/>
  <c r="P186" i="7"/>
  <c r="P168" i="7"/>
  <c r="P150" i="7"/>
  <c r="P144" i="7"/>
  <c r="P114" i="7"/>
  <c r="P90" i="7"/>
  <c r="P84" i="7"/>
  <c r="P66" i="7"/>
  <c r="P168" i="11"/>
  <c r="P204" i="9"/>
  <c r="P210" i="13"/>
  <c r="P180" i="12"/>
  <c r="O234" i="8"/>
  <c r="D234" i="4"/>
  <c r="E234" i="4"/>
  <c r="L234" i="4"/>
  <c r="P228" i="4"/>
  <c r="P378" i="9"/>
  <c r="P108" i="8"/>
  <c r="P421" i="17"/>
  <c r="P385" i="17"/>
  <c r="P210" i="4"/>
  <c r="P366" i="4"/>
  <c r="P348" i="12"/>
  <c r="P348" i="10"/>
  <c r="P330" i="10"/>
  <c r="P302" i="14"/>
  <c r="F306" i="12"/>
  <c r="P318" i="4"/>
  <c r="D306" i="14"/>
  <c r="F306" i="14"/>
  <c r="M306" i="14"/>
  <c r="J306" i="14"/>
  <c r="G306" i="14"/>
  <c r="P304" i="5"/>
  <c r="F306" i="5"/>
  <c r="H306" i="5"/>
  <c r="J306" i="5"/>
  <c r="P312" i="5"/>
  <c r="P300" i="14"/>
  <c r="P300" i="13"/>
  <c r="P300" i="12"/>
  <c r="P300" i="11"/>
  <c r="P300" i="10"/>
  <c r="P300" i="9"/>
  <c r="P300" i="8"/>
  <c r="P300" i="4"/>
  <c r="P10" i="12"/>
  <c r="H370" i="14"/>
  <c r="I306" i="14"/>
  <c r="H306" i="14"/>
  <c r="K306" i="14"/>
  <c r="N306" i="14"/>
  <c r="O306" i="14"/>
  <c r="E306" i="14"/>
  <c r="P348" i="14"/>
  <c r="P318" i="14"/>
  <c r="P354" i="14"/>
  <c r="P336" i="14"/>
  <c r="P342" i="14"/>
  <c r="P312" i="14"/>
  <c r="P304" i="14"/>
  <c r="P360" i="14"/>
  <c r="P360" i="13"/>
  <c r="P354" i="13"/>
  <c r="P304" i="12"/>
  <c r="P366" i="13"/>
  <c r="P312" i="13"/>
  <c r="P318" i="13"/>
  <c r="P324" i="13"/>
  <c r="O306" i="12"/>
  <c r="P302" i="12"/>
  <c r="L306" i="12"/>
  <c r="P366" i="12"/>
  <c r="P312" i="12"/>
  <c r="J306" i="12"/>
  <c r="D306" i="12"/>
  <c r="E306" i="12"/>
  <c r="P330" i="12"/>
  <c r="H306" i="12"/>
  <c r="P342" i="12"/>
  <c r="K306" i="12"/>
  <c r="P336" i="12"/>
  <c r="I306" i="12"/>
  <c r="P318" i="12"/>
  <c r="M306" i="12"/>
  <c r="P354" i="12"/>
  <c r="G306" i="12"/>
  <c r="P360" i="12"/>
  <c r="J12" i="12"/>
  <c r="H12" i="12"/>
  <c r="O12" i="12"/>
  <c r="M12" i="12"/>
  <c r="K12" i="12"/>
  <c r="D12" i="12"/>
  <c r="I12" i="12"/>
  <c r="P18" i="12"/>
  <c r="G12" i="12"/>
  <c r="N12" i="12"/>
  <c r="E12" i="12"/>
  <c r="P30" i="12"/>
  <c r="P24" i="12"/>
  <c r="F12" i="12"/>
  <c r="P8" i="12"/>
  <c r="P336" i="11"/>
  <c r="P312" i="11"/>
  <c r="P348" i="11"/>
  <c r="P324" i="11"/>
  <c r="P360" i="11"/>
  <c r="P366" i="11"/>
  <c r="P24" i="11"/>
  <c r="P342" i="10"/>
  <c r="P336" i="10"/>
  <c r="J306" i="8"/>
  <c r="M306" i="8"/>
  <c r="H306" i="8"/>
  <c r="E306" i="8"/>
  <c r="P304" i="8"/>
  <c r="O306" i="8"/>
  <c r="P302" i="8"/>
  <c r="K306" i="8"/>
  <c r="L306" i="8"/>
  <c r="P318" i="8"/>
  <c r="F306" i="8"/>
  <c r="P366" i="8"/>
  <c r="D306" i="8"/>
  <c r="G306" i="8"/>
  <c r="N306" i="8"/>
  <c r="I306" i="8"/>
  <c r="P18" i="8"/>
  <c r="P24" i="8"/>
  <c r="P30" i="8"/>
  <c r="I306" i="5"/>
  <c r="G306" i="5"/>
  <c r="O306" i="5"/>
  <c r="F370" i="5"/>
  <c r="L306" i="5"/>
  <c r="D306" i="5"/>
  <c r="N306" i="5"/>
  <c r="P302" i="5"/>
  <c r="G370" i="5"/>
  <c r="E370" i="5"/>
  <c r="D370" i="5"/>
  <c r="E306" i="5"/>
  <c r="K306" i="5"/>
  <c r="P24" i="4"/>
  <c r="P228" i="11"/>
  <c r="P204" i="11"/>
  <c r="P78" i="11"/>
  <c r="P132" i="9"/>
  <c r="P96" i="9"/>
  <c r="P96" i="5"/>
  <c r="P66" i="5"/>
  <c r="P114" i="5"/>
  <c r="P162" i="4"/>
  <c r="P96" i="7"/>
  <c r="P60" i="8"/>
  <c r="P174" i="8"/>
  <c r="P120" i="9"/>
  <c r="P228" i="9"/>
  <c r="P156" i="7"/>
  <c r="P108" i="13"/>
  <c r="P126" i="9"/>
  <c r="P198" i="8"/>
  <c r="P192" i="13"/>
  <c r="P120" i="13"/>
  <c r="P114" i="13"/>
  <c r="P84" i="12"/>
  <c r="P66" i="12"/>
  <c r="P156" i="11"/>
  <c r="P120" i="11"/>
  <c r="P96" i="11"/>
  <c r="P66" i="11"/>
  <c r="P168" i="9"/>
  <c r="P204" i="8"/>
  <c r="P126" i="8"/>
  <c r="P120" i="8"/>
  <c r="P114" i="8"/>
  <c r="P72" i="7"/>
  <c r="P60" i="7"/>
  <c r="P48" i="7"/>
  <c r="P150" i="5"/>
  <c r="P216" i="4"/>
  <c r="P204" i="4"/>
  <c r="P180" i="4"/>
  <c r="P120" i="4"/>
  <c r="P96" i="4"/>
  <c r="P84" i="4"/>
  <c r="P78" i="4"/>
  <c r="P156" i="14"/>
  <c r="I370" i="14"/>
  <c r="J370" i="14"/>
  <c r="K370" i="14"/>
  <c r="J368" i="14"/>
  <c r="I368" i="14"/>
  <c r="P72" i="14"/>
  <c r="O42" i="14"/>
  <c r="I42" i="14"/>
  <c r="J42" i="14"/>
  <c r="K368" i="14"/>
  <c r="K42" i="14"/>
  <c r="P40" i="14"/>
  <c r="D370" i="14"/>
  <c r="N370" i="14"/>
  <c r="O370" i="14"/>
  <c r="M370" i="14"/>
  <c r="F370" i="14"/>
  <c r="L370" i="14"/>
  <c r="G370" i="14"/>
  <c r="H42" i="14"/>
  <c r="L42" i="14"/>
  <c r="O368" i="14"/>
  <c r="P48" i="14"/>
  <c r="E368" i="14"/>
  <c r="G42" i="14"/>
  <c r="G368" i="14"/>
  <c r="N42" i="14"/>
  <c r="H368" i="14"/>
  <c r="N368" i="14"/>
  <c r="F368" i="14"/>
  <c r="F42" i="14"/>
  <c r="D42" i="14"/>
  <c r="D368" i="14"/>
  <c r="L368" i="14"/>
  <c r="E42" i="14"/>
  <c r="M42" i="14"/>
  <c r="P38" i="14"/>
  <c r="P228" i="13"/>
  <c r="P156" i="13"/>
  <c r="P132" i="13"/>
  <c r="P90" i="13"/>
  <c r="P84" i="13"/>
  <c r="M42" i="13"/>
  <c r="F42" i="13"/>
  <c r="E42" i="13"/>
  <c r="D42" i="13"/>
  <c r="O42" i="13"/>
  <c r="N42" i="13"/>
  <c r="L42" i="13"/>
  <c r="J42" i="13"/>
  <c r="P72" i="13"/>
  <c r="P66" i="13"/>
  <c r="G42" i="13"/>
  <c r="H42" i="13"/>
  <c r="K42" i="13"/>
  <c r="P60" i="13"/>
  <c r="P40" i="13"/>
  <c r="P54" i="13"/>
  <c r="P38" i="13"/>
  <c r="P378" i="12"/>
  <c r="P228" i="12"/>
  <c r="P210" i="12"/>
  <c r="P204" i="12"/>
  <c r="P198" i="12"/>
  <c r="P186" i="12"/>
  <c r="P162" i="12"/>
  <c r="P156" i="12"/>
  <c r="P150" i="12"/>
  <c r="P138" i="12"/>
  <c r="P132" i="12"/>
  <c r="P126" i="12"/>
  <c r="P114" i="12"/>
  <c r="P108" i="12"/>
  <c r="P102" i="12"/>
  <c r="P90" i="12"/>
  <c r="P78" i="12"/>
  <c r="P72" i="12"/>
  <c r="P60" i="12"/>
  <c r="P54" i="12"/>
  <c r="L370" i="12"/>
  <c r="H370" i="12"/>
  <c r="F370" i="12"/>
  <c r="O370" i="12"/>
  <c r="N370" i="12"/>
  <c r="P40" i="12"/>
  <c r="M370" i="12"/>
  <c r="D370" i="12"/>
  <c r="E370" i="12"/>
  <c r="I370" i="12"/>
  <c r="K370" i="12"/>
  <c r="G370" i="12"/>
  <c r="P378" i="11"/>
  <c r="P222" i="11"/>
  <c r="P210" i="11"/>
  <c r="P186" i="11"/>
  <c r="P144" i="11"/>
  <c r="P132" i="11"/>
  <c r="P126" i="11"/>
  <c r="P108" i="11"/>
  <c r="P102" i="11"/>
  <c r="P90" i="11"/>
  <c r="P84" i="11"/>
  <c r="P72" i="11"/>
  <c r="P60" i="11"/>
  <c r="P54" i="11"/>
  <c r="P48" i="11"/>
  <c r="P180" i="9"/>
  <c r="P162" i="9"/>
  <c r="P66" i="9"/>
  <c r="P48" i="9"/>
  <c r="P378" i="8"/>
  <c r="P230" i="8"/>
  <c r="J234" i="8"/>
  <c r="K234" i="8"/>
  <c r="M234" i="8"/>
  <c r="P228" i="8"/>
  <c r="P222" i="8"/>
  <c r="P216" i="8"/>
  <c r="P210" i="8"/>
  <c r="P186" i="8"/>
  <c r="P180" i="8"/>
  <c r="P168" i="8"/>
  <c r="P162" i="8"/>
  <c r="P156" i="8"/>
  <c r="P150" i="8"/>
  <c r="P144" i="8"/>
  <c r="P138" i="8"/>
  <c r="P132" i="8"/>
  <c r="P102" i="8"/>
  <c r="P96" i="8"/>
  <c r="P84" i="8"/>
  <c r="P72" i="8"/>
  <c r="P66" i="8"/>
  <c r="N370" i="8"/>
  <c r="E370" i="8"/>
  <c r="D370" i="8"/>
  <c r="P40" i="8"/>
  <c r="P38" i="8"/>
  <c r="P54" i="8"/>
  <c r="K42" i="8"/>
  <c r="I370" i="8"/>
  <c r="H370" i="8"/>
  <c r="G370" i="8"/>
  <c r="L42" i="8"/>
  <c r="N42" i="8"/>
  <c r="K370" i="8"/>
  <c r="O370" i="8"/>
  <c r="J370" i="8"/>
  <c r="L370" i="8"/>
  <c r="M370" i="8"/>
  <c r="I368" i="8"/>
  <c r="G42" i="8"/>
  <c r="O368" i="8"/>
  <c r="O42" i="8"/>
  <c r="E368" i="8"/>
  <c r="J368" i="8"/>
  <c r="D368" i="8"/>
  <c r="E42" i="8"/>
  <c r="H42" i="8"/>
  <c r="F42" i="8"/>
  <c r="N368" i="8"/>
  <c r="J42" i="8"/>
  <c r="M368" i="8"/>
  <c r="F368" i="8"/>
  <c r="H368" i="8"/>
  <c r="P371" i="8"/>
  <c r="K368" i="8"/>
  <c r="P48" i="8"/>
  <c r="I42" i="8"/>
  <c r="L368" i="8"/>
  <c r="M42" i="8"/>
  <c r="P228" i="7"/>
  <c r="I370" i="7"/>
  <c r="P132" i="7"/>
  <c r="P126" i="7"/>
  <c r="P120" i="7"/>
  <c r="P102" i="7"/>
  <c r="J370" i="7"/>
  <c r="D370" i="7"/>
  <c r="E370" i="7"/>
  <c r="G370" i="7"/>
  <c r="M370" i="7"/>
  <c r="P38" i="7"/>
  <c r="O370" i="7"/>
  <c r="P40" i="7"/>
  <c r="N370" i="7"/>
  <c r="H370" i="7"/>
  <c r="N42" i="7"/>
  <c r="H42" i="7"/>
  <c r="K370" i="7"/>
  <c r="F370" i="7"/>
  <c r="G42" i="7"/>
  <c r="O42" i="7"/>
  <c r="M42" i="7"/>
  <c r="J42" i="7"/>
  <c r="L42" i="7"/>
  <c r="F42" i="7"/>
  <c r="K42" i="7"/>
  <c r="D42" i="7"/>
  <c r="E42" i="7"/>
  <c r="P378" i="5"/>
  <c r="P216" i="5"/>
  <c r="P180" i="5"/>
  <c r="P168" i="5"/>
  <c r="P162" i="5"/>
  <c r="P144" i="5"/>
  <c r="D42" i="5"/>
  <c r="P132" i="5"/>
  <c r="D368" i="5"/>
  <c r="E368" i="5"/>
  <c r="E42" i="5"/>
  <c r="P126" i="5"/>
  <c r="F42" i="5"/>
  <c r="F368" i="5"/>
  <c r="H370" i="5"/>
  <c r="J368" i="5"/>
  <c r="O368" i="5"/>
  <c r="P120" i="5"/>
  <c r="G368" i="5"/>
  <c r="O370" i="5"/>
  <c r="J370" i="5"/>
  <c r="I370" i="5"/>
  <c r="H42" i="5"/>
  <c r="H368" i="5"/>
  <c r="I42" i="5"/>
  <c r="P102" i="5"/>
  <c r="G42" i="5"/>
  <c r="O42" i="5"/>
  <c r="I368" i="5"/>
  <c r="J42" i="5"/>
  <c r="P40" i="5"/>
  <c r="N370" i="5"/>
  <c r="P38" i="5"/>
  <c r="K368" i="5"/>
  <c r="N368" i="5"/>
  <c r="M370" i="5"/>
  <c r="K42" i="5"/>
  <c r="L370" i="5"/>
  <c r="N42" i="5"/>
  <c r="P48" i="5"/>
  <c r="L42" i="5"/>
  <c r="M368" i="5"/>
  <c r="P378" i="4"/>
  <c r="J234" i="4"/>
  <c r="P282" i="4"/>
  <c r="K234" i="4"/>
  <c r="I234" i="4"/>
  <c r="P232" i="4"/>
  <c r="P240" i="4"/>
  <c r="O234" i="4"/>
  <c r="M234" i="4"/>
  <c r="P230" i="4"/>
  <c r="P222" i="4"/>
  <c r="P192" i="4"/>
  <c r="P168" i="4"/>
  <c r="P156" i="4"/>
  <c r="P144" i="4"/>
  <c r="P132" i="4"/>
  <c r="P114" i="4"/>
  <c r="P108" i="4"/>
  <c r="P102" i="4"/>
  <c r="P90" i="4"/>
  <c r="P72" i="4"/>
  <c r="P60" i="4"/>
  <c r="P40" i="4"/>
  <c r="J370" i="4"/>
  <c r="O370" i="4"/>
  <c r="F370" i="4"/>
  <c r="E370" i="4"/>
  <c r="D370" i="4"/>
  <c r="K370" i="4"/>
  <c r="G370" i="4"/>
  <c r="L370" i="4"/>
  <c r="I370" i="4"/>
  <c r="N370" i="4"/>
  <c r="H370" i="4"/>
  <c r="P48" i="4"/>
  <c r="P13" i="17"/>
  <c r="P427" i="17"/>
  <c r="P415" i="17"/>
  <c r="P373" i="17"/>
  <c r="P361" i="17"/>
  <c r="P379" i="17"/>
  <c r="P61" i="17"/>
  <c r="P391" i="17"/>
  <c r="P55" i="17"/>
  <c r="P371" i="14"/>
  <c r="P371" i="5"/>
  <c r="P234" i="9" l="1"/>
  <c r="P12" i="14"/>
  <c r="P12" i="5"/>
  <c r="F372" i="10"/>
  <c r="D372" i="10"/>
  <c r="P372" i="10" s="1"/>
  <c r="P12" i="9"/>
  <c r="P12" i="13"/>
  <c r="P12" i="10"/>
  <c r="E338" i="13"/>
  <c r="K406" i="17"/>
  <c r="M341" i="13"/>
  <c r="I406" i="17"/>
  <c r="F398" i="17"/>
  <c r="E404" i="17"/>
  <c r="N341" i="13"/>
  <c r="K392" i="17"/>
  <c r="H406" i="17"/>
  <c r="H346" i="13"/>
  <c r="I404" i="17"/>
  <c r="I344" i="13"/>
  <c r="J394" i="17"/>
  <c r="J334" i="13"/>
  <c r="F303" i="13"/>
  <c r="M398" i="17"/>
  <c r="M338" i="13"/>
  <c r="F394" i="17"/>
  <c r="F334" i="13"/>
  <c r="E406" i="17"/>
  <c r="E347" i="13"/>
  <c r="E346" i="13"/>
  <c r="F335" i="13"/>
  <c r="D347" i="13"/>
  <c r="D406" i="17"/>
  <c r="D346" i="13"/>
  <c r="L406" i="17"/>
  <c r="L346" i="13"/>
  <c r="L347" i="13"/>
  <c r="J335" i="13"/>
  <c r="K372" i="9"/>
  <c r="J372" i="14"/>
  <c r="E372" i="9"/>
  <c r="D372" i="9"/>
  <c r="L372" i="9"/>
  <c r="F372" i="9"/>
  <c r="N372" i="9"/>
  <c r="I372" i="9"/>
  <c r="O372" i="9"/>
  <c r="P306" i="9"/>
  <c r="J372" i="9"/>
  <c r="G372" i="9"/>
  <c r="H372" i="9"/>
  <c r="I372" i="8"/>
  <c r="J372" i="5"/>
  <c r="P306" i="7"/>
  <c r="P234" i="7"/>
  <c r="P306" i="14"/>
  <c r="P306" i="5"/>
  <c r="P306" i="12"/>
  <c r="P12" i="12"/>
  <c r="P306" i="8"/>
  <c r="P234" i="4"/>
  <c r="K372" i="14"/>
  <c r="F372" i="14"/>
  <c r="I372" i="14"/>
  <c r="P370" i="14"/>
  <c r="P42" i="14"/>
  <c r="N372" i="14"/>
  <c r="L372" i="14"/>
  <c r="E372" i="14"/>
  <c r="O372" i="14"/>
  <c r="H372" i="14"/>
  <c r="M372" i="14"/>
  <c r="G372" i="14"/>
  <c r="P368" i="14"/>
  <c r="D372" i="14"/>
  <c r="P42" i="13"/>
  <c r="P370" i="12"/>
  <c r="P234" i="8"/>
  <c r="O372" i="8"/>
  <c r="P370" i="8"/>
  <c r="E372" i="8"/>
  <c r="J372" i="8"/>
  <c r="N372" i="8"/>
  <c r="D372" i="8"/>
  <c r="L372" i="8"/>
  <c r="K372" i="8"/>
  <c r="G372" i="8"/>
  <c r="H372" i="8"/>
  <c r="P368" i="8"/>
  <c r="P42" i="8"/>
  <c r="F372" i="8"/>
  <c r="M372" i="8"/>
  <c r="P370" i="7"/>
  <c r="P42" i="7"/>
  <c r="D372" i="5"/>
  <c r="F372" i="5"/>
  <c r="E372" i="5"/>
  <c r="I372" i="5"/>
  <c r="H372" i="5"/>
  <c r="O372" i="5"/>
  <c r="G372" i="5"/>
  <c r="P370" i="5"/>
  <c r="P368" i="5"/>
  <c r="P42" i="5"/>
  <c r="N372" i="5"/>
  <c r="K372" i="5"/>
  <c r="M372" i="5"/>
  <c r="L372" i="5"/>
  <c r="P370" i="4"/>
  <c r="O377" i="3"/>
  <c r="O378" i="3" s="1"/>
  <c r="N377" i="3"/>
  <c r="M377" i="3"/>
  <c r="L377" i="3"/>
  <c r="K377" i="3"/>
  <c r="J377" i="3"/>
  <c r="I377" i="3"/>
  <c r="H377" i="3"/>
  <c r="H378" i="3" s="1"/>
  <c r="G377" i="3"/>
  <c r="G378" i="3" s="1"/>
  <c r="F377" i="3"/>
  <c r="F378" i="3" s="1"/>
  <c r="E377" i="3"/>
  <c r="E378" i="3" s="1"/>
  <c r="D377" i="3"/>
  <c r="O376" i="3"/>
  <c r="H376" i="3"/>
  <c r="G376" i="3"/>
  <c r="F376" i="3"/>
  <c r="E376" i="3"/>
  <c r="D376" i="3"/>
  <c r="P375" i="3"/>
  <c r="M376" i="3" s="1"/>
  <c r="P373" i="3"/>
  <c r="P363" i="3"/>
  <c r="P361" i="3"/>
  <c r="P357" i="3"/>
  <c r="P355" i="3"/>
  <c r="P351" i="3"/>
  <c r="P349" i="3"/>
  <c r="P345" i="3"/>
  <c r="P343" i="3"/>
  <c r="P339" i="3"/>
  <c r="P337" i="3"/>
  <c r="P327" i="3"/>
  <c r="P325" i="3"/>
  <c r="P321" i="3"/>
  <c r="P319" i="3"/>
  <c r="P315" i="3"/>
  <c r="P313" i="3"/>
  <c r="P309" i="3"/>
  <c r="P307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O298" i="3"/>
  <c r="N298" i="3"/>
  <c r="M298" i="3"/>
  <c r="L298" i="3"/>
  <c r="I298" i="3"/>
  <c r="H298" i="3"/>
  <c r="G298" i="3"/>
  <c r="F298" i="3"/>
  <c r="E298" i="3"/>
  <c r="D298" i="3"/>
  <c r="P297" i="3"/>
  <c r="J296" i="3"/>
  <c r="I296" i="3"/>
  <c r="P295" i="3"/>
  <c r="O293" i="3"/>
  <c r="N293" i="3"/>
  <c r="N324" i="17" s="1"/>
  <c r="M293" i="3"/>
  <c r="L293" i="3"/>
  <c r="K293" i="3"/>
  <c r="K324" i="17" s="1"/>
  <c r="J293" i="3"/>
  <c r="J324" i="17" s="1"/>
  <c r="I293" i="3"/>
  <c r="H293" i="3"/>
  <c r="G293" i="3"/>
  <c r="F293" i="3"/>
  <c r="E293" i="3"/>
  <c r="D293" i="3"/>
  <c r="O292" i="3"/>
  <c r="M292" i="3"/>
  <c r="L292" i="3"/>
  <c r="K292" i="3"/>
  <c r="J292" i="3"/>
  <c r="I292" i="3"/>
  <c r="H292" i="3"/>
  <c r="G292" i="3"/>
  <c r="F292" i="3"/>
  <c r="E292" i="3"/>
  <c r="D292" i="3"/>
  <c r="P291" i="3"/>
  <c r="N292" i="3" s="1"/>
  <c r="O290" i="3"/>
  <c r="M290" i="3"/>
  <c r="L290" i="3"/>
  <c r="I290" i="3"/>
  <c r="H290" i="3"/>
  <c r="G290" i="3"/>
  <c r="F290" i="3"/>
  <c r="E290" i="3"/>
  <c r="D290" i="3"/>
  <c r="P289" i="3"/>
  <c r="K290" i="3" s="1"/>
  <c r="O287" i="3"/>
  <c r="O288" i="3" s="1"/>
  <c r="N287" i="3"/>
  <c r="N288" i="3" s="1"/>
  <c r="M287" i="3"/>
  <c r="M288" i="3" s="1"/>
  <c r="L287" i="3"/>
  <c r="K287" i="3"/>
  <c r="J287" i="3"/>
  <c r="J288" i="3" s="1"/>
  <c r="I287" i="3"/>
  <c r="I288" i="3" s="1"/>
  <c r="H287" i="3"/>
  <c r="H288" i="3" s="1"/>
  <c r="G287" i="3"/>
  <c r="G288" i="3" s="1"/>
  <c r="F287" i="3"/>
  <c r="F288" i="3" s="1"/>
  <c r="E287" i="3"/>
  <c r="E288" i="3" s="1"/>
  <c r="D287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P285" i="3"/>
  <c r="O284" i="3"/>
  <c r="N284" i="3"/>
  <c r="M284" i="3"/>
  <c r="J284" i="3"/>
  <c r="I284" i="3"/>
  <c r="H284" i="3"/>
  <c r="G284" i="3"/>
  <c r="F284" i="3"/>
  <c r="E284" i="3"/>
  <c r="D284" i="3"/>
  <c r="P283" i="3"/>
  <c r="L284" i="3" s="1"/>
  <c r="O281" i="3"/>
  <c r="O282" i="3" s="1"/>
  <c r="N281" i="3"/>
  <c r="N282" i="3" s="1"/>
  <c r="M281" i="3"/>
  <c r="M282" i="3" s="1"/>
  <c r="L281" i="3"/>
  <c r="K281" i="3"/>
  <c r="J281" i="3"/>
  <c r="I281" i="3"/>
  <c r="I282" i="3" s="1"/>
  <c r="H281" i="3"/>
  <c r="H282" i="3" s="1"/>
  <c r="G281" i="3"/>
  <c r="G282" i="3" s="1"/>
  <c r="F281" i="3"/>
  <c r="F282" i="3" s="1"/>
  <c r="E281" i="3"/>
  <c r="E282" i="3" s="1"/>
  <c r="D281" i="3"/>
  <c r="D282" i="3" s="1"/>
  <c r="O280" i="3"/>
  <c r="N280" i="3"/>
  <c r="M280" i="3"/>
  <c r="L280" i="3"/>
  <c r="K280" i="3"/>
  <c r="J280" i="3"/>
  <c r="I280" i="3"/>
  <c r="H280" i="3"/>
  <c r="G280" i="3"/>
  <c r="F280" i="3"/>
  <c r="E280" i="3"/>
  <c r="D280" i="3"/>
  <c r="P279" i="3"/>
  <c r="O278" i="3"/>
  <c r="N278" i="3"/>
  <c r="M278" i="3"/>
  <c r="J278" i="3"/>
  <c r="I278" i="3"/>
  <c r="H278" i="3"/>
  <c r="G278" i="3"/>
  <c r="F278" i="3"/>
  <c r="E278" i="3"/>
  <c r="D278" i="3"/>
  <c r="P277" i="3"/>
  <c r="K278" i="3" s="1"/>
  <c r="O275" i="3"/>
  <c r="O276" i="3" s="1"/>
  <c r="N275" i="3"/>
  <c r="N276" i="3" s="1"/>
  <c r="M275" i="3"/>
  <c r="M276" i="3" s="1"/>
  <c r="L275" i="3"/>
  <c r="K275" i="3"/>
  <c r="J275" i="3"/>
  <c r="I275" i="3"/>
  <c r="H275" i="3"/>
  <c r="G275" i="3"/>
  <c r="F275" i="3"/>
  <c r="F276" i="3" s="1"/>
  <c r="E275" i="3"/>
  <c r="E276" i="3" s="1"/>
  <c r="D275" i="3"/>
  <c r="O274" i="3"/>
  <c r="N274" i="3"/>
  <c r="M274" i="3"/>
  <c r="L274" i="3"/>
  <c r="J274" i="3"/>
  <c r="I274" i="3"/>
  <c r="H274" i="3"/>
  <c r="G274" i="3"/>
  <c r="F274" i="3"/>
  <c r="E274" i="3"/>
  <c r="D274" i="3"/>
  <c r="P273" i="3"/>
  <c r="K274" i="3" s="1"/>
  <c r="O272" i="3"/>
  <c r="N272" i="3"/>
  <c r="M272" i="3"/>
  <c r="F272" i="3"/>
  <c r="E272" i="3"/>
  <c r="P271" i="3"/>
  <c r="O269" i="3"/>
  <c r="O270" i="3" s="1"/>
  <c r="N269" i="3"/>
  <c r="N270" i="3" s="1"/>
  <c r="M269" i="3"/>
  <c r="M270" i="3" s="1"/>
  <c r="L269" i="3"/>
  <c r="K269" i="3"/>
  <c r="J269" i="3"/>
  <c r="I269" i="3"/>
  <c r="I270" i="3" s="1"/>
  <c r="H269" i="3"/>
  <c r="H270" i="3" s="1"/>
  <c r="G269" i="3"/>
  <c r="G270" i="3" s="1"/>
  <c r="F269" i="3"/>
  <c r="F270" i="3" s="1"/>
  <c r="E269" i="3"/>
  <c r="E270" i="3" s="1"/>
  <c r="D269" i="3"/>
  <c r="D270" i="3" s="1"/>
  <c r="O268" i="3"/>
  <c r="N268" i="3"/>
  <c r="M268" i="3"/>
  <c r="L268" i="3"/>
  <c r="K268" i="3"/>
  <c r="J268" i="3"/>
  <c r="I268" i="3"/>
  <c r="H268" i="3"/>
  <c r="G268" i="3"/>
  <c r="F268" i="3"/>
  <c r="E268" i="3"/>
  <c r="D268" i="3"/>
  <c r="P267" i="3"/>
  <c r="O266" i="3"/>
  <c r="N266" i="3"/>
  <c r="M266" i="3"/>
  <c r="I266" i="3"/>
  <c r="H266" i="3"/>
  <c r="G266" i="3"/>
  <c r="F266" i="3"/>
  <c r="E266" i="3"/>
  <c r="D266" i="3"/>
  <c r="P265" i="3"/>
  <c r="O263" i="3"/>
  <c r="O264" i="3" s="1"/>
  <c r="N263" i="3"/>
  <c r="M263" i="3"/>
  <c r="L263" i="3"/>
  <c r="K263" i="3"/>
  <c r="J263" i="3"/>
  <c r="I263" i="3"/>
  <c r="H263" i="3"/>
  <c r="H264" i="3" s="1"/>
  <c r="G263" i="3"/>
  <c r="G264" i="3" s="1"/>
  <c r="F263" i="3"/>
  <c r="F264" i="3" s="1"/>
  <c r="E263" i="3"/>
  <c r="E264" i="3" s="1"/>
  <c r="D263" i="3"/>
  <c r="O262" i="3"/>
  <c r="N262" i="3"/>
  <c r="I262" i="3"/>
  <c r="H262" i="3"/>
  <c r="G262" i="3"/>
  <c r="F262" i="3"/>
  <c r="E262" i="3"/>
  <c r="D262" i="3"/>
  <c r="P261" i="3"/>
  <c r="J262" i="3" s="1"/>
  <c r="O260" i="3"/>
  <c r="I260" i="3"/>
  <c r="H260" i="3"/>
  <c r="G260" i="3"/>
  <c r="F260" i="3"/>
  <c r="E260" i="3"/>
  <c r="P259" i="3"/>
  <c r="O257" i="3"/>
  <c r="O258" i="3" s="1"/>
  <c r="N257" i="3"/>
  <c r="N258" i="3" s="1"/>
  <c r="M257" i="3"/>
  <c r="M258" i="3" s="1"/>
  <c r="L257" i="3"/>
  <c r="K257" i="3"/>
  <c r="J257" i="3"/>
  <c r="I257" i="3"/>
  <c r="H257" i="3"/>
  <c r="H258" i="3" s="1"/>
  <c r="G257" i="3"/>
  <c r="G258" i="3" s="1"/>
  <c r="F257" i="3"/>
  <c r="F258" i="3" s="1"/>
  <c r="E257" i="3"/>
  <c r="E258" i="3" s="1"/>
  <c r="D257" i="3"/>
  <c r="D258" i="3" s="1"/>
  <c r="O256" i="3"/>
  <c r="N256" i="3"/>
  <c r="M256" i="3"/>
  <c r="L256" i="3"/>
  <c r="H256" i="3"/>
  <c r="G256" i="3"/>
  <c r="F256" i="3"/>
  <c r="E256" i="3"/>
  <c r="D256" i="3"/>
  <c r="P255" i="3"/>
  <c r="K256" i="3" s="1"/>
  <c r="O254" i="3"/>
  <c r="N254" i="3"/>
  <c r="M254" i="3"/>
  <c r="L254" i="3"/>
  <c r="H254" i="3"/>
  <c r="G254" i="3"/>
  <c r="F254" i="3"/>
  <c r="E254" i="3"/>
  <c r="D254" i="3"/>
  <c r="P253" i="3"/>
  <c r="O251" i="3"/>
  <c r="N251" i="3"/>
  <c r="M251" i="3"/>
  <c r="L251" i="3"/>
  <c r="K251" i="3"/>
  <c r="J251" i="3"/>
  <c r="J252" i="3" s="1"/>
  <c r="I251" i="3"/>
  <c r="I252" i="3" s="1"/>
  <c r="H251" i="3"/>
  <c r="H252" i="3" s="1"/>
  <c r="G251" i="3"/>
  <c r="G252" i="3" s="1"/>
  <c r="F251" i="3"/>
  <c r="F252" i="3" s="1"/>
  <c r="E251" i="3"/>
  <c r="E252" i="3" s="1"/>
  <c r="D251" i="3"/>
  <c r="O250" i="3"/>
  <c r="K250" i="3"/>
  <c r="J250" i="3"/>
  <c r="I250" i="3"/>
  <c r="H250" i="3"/>
  <c r="G250" i="3"/>
  <c r="F250" i="3"/>
  <c r="E250" i="3"/>
  <c r="D250" i="3"/>
  <c r="P249" i="3"/>
  <c r="J248" i="3"/>
  <c r="I248" i="3"/>
  <c r="H248" i="3"/>
  <c r="G248" i="3"/>
  <c r="F248" i="3"/>
  <c r="E248" i="3"/>
  <c r="P247" i="3"/>
  <c r="O245" i="3"/>
  <c r="N245" i="3"/>
  <c r="M245" i="3"/>
  <c r="L245" i="3"/>
  <c r="K245" i="3"/>
  <c r="J245" i="3"/>
  <c r="I245" i="3"/>
  <c r="I246" i="3" s="1"/>
  <c r="H245" i="3"/>
  <c r="H246" i="3" s="1"/>
  <c r="G245" i="3"/>
  <c r="G246" i="3" s="1"/>
  <c r="F245" i="3"/>
  <c r="F246" i="3" s="1"/>
  <c r="E245" i="3"/>
  <c r="E246" i="3" s="1"/>
  <c r="D245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P243" i="3"/>
  <c r="I242" i="3"/>
  <c r="H242" i="3"/>
  <c r="G242" i="3"/>
  <c r="F242" i="3"/>
  <c r="E242" i="3"/>
  <c r="D242" i="3"/>
  <c r="P241" i="3"/>
  <c r="O239" i="3"/>
  <c r="O270" i="17" s="1"/>
  <c r="N239" i="3"/>
  <c r="N270" i="17" s="1"/>
  <c r="M239" i="3"/>
  <c r="L239" i="3"/>
  <c r="K239" i="3"/>
  <c r="K270" i="17" s="1"/>
  <c r="J239" i="3"/>
  <c r="J240" i="3" s="1"/>
  <c r="I239" i="3"/>
  <c r="I270" i="17" s="1"/>
  <c r="I271" i="17" s="1"/>
  <c r="H239" i="3"/>
  <c r="H270" i="17" s="1"/>
  <c r="H271" i="17" s="1"/>
  <c r="G239" i="3"/>
  <c r="G270" i="17" s="1"/>
  <c r="F239" i="3"/>
  <c r="F270" i="17" s="1"/>
  <c r="E239" i="3"/>
  <c r="D239" i="3"/>
  <c r="O238" i="3"/>
  <c r="K238" i="3"/>
  <c r="J238" i="3"/>
  <c r="I238" i="3"/>
  <c r="H238" i="3"/>
  <c r="G238" i="3"/>
  <c r="F238" i="3"/>
  <c r="E238" i="3"/>
  <c r="D238" i="3"/>
  <c r="P237" i="3"/>
  <c r="J236" i="3"/>
  <c r="I236" i="3"/>
  <c r="H236" i="3"/>
  <c r="P235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O229" i="3"/>
  <c r="N229" i="3"/>
  <c r="M229" i="3"/>
  <c r="L229" i="3"/>
  <c r="K229" i="3"/>
  <c r="J229" i="3"/>
  <c r="I229" i="3"/>
  <c r="H229" i="3"/>
  <c r="G229" i="3"/>
  <c r="F229" i="3"/>
  <c r="E229" i="3"/>
  <c r="N258" i="17"/>
  <c r="M258" i="17"/>
  <c r="M234" i="17"/>
  <c r="K210" i="17"/>
  <c r="J210" i="17"/>
  <c r="N198" i="17"/>
  <c r="J198" i="17"/>
  <c r="K192" i="17"/>
  <c r="I192" i="17"/>
  <c r="H192" i="17"/>
  <c r="N186" i="17"/>
  <c r="J186" i="17"/>
  <c r="M180" i="17"/>
  <c r="J180" i="17"/>
  <c r="N168" i="17"/>
  <c r="M168" i="17"/>
  <c r="O39" i="3"/>
  <c r="N39" i="3"/>
  <c r="M39" i="3"/>
  <c r="L39" i="3"/>
  <c r="K39" i="3"/>
  <c r="J39" i="3"/>
  <c r="I39" i="3"/>
  <c r="H39" i="3"/>
  <c r="G39" i="3"/>
  <c r="F39" i="3"/>
  <c r="E39" i="3"/>
  <c r="D39" i="3"/>
  <c r="O37" i="3"/>
  <c r="N37" i="3"/>
  <c r="M37" i="3"/>
  <c r="L37" i="3"/>
  <c r="K37" i="3"/>
  <c r="J37" i="3"/>
  <c r="I37" i="3"/>
  <c r="H37" i="3"/>
  <c r="G37" i="3"/>
  <c r="F37" i="3"/>
  <c r="E37" i="3"/>
  <c r="D37" i="3"/>
  <c r="P33" i="3"/>
  <c r="P32" i="3"/>
  <c r="P31" i="3"/>
  <c r="P27" i="3"/>
  <c r="P25" i="3"/>
  <c r="P21" i="3"/>
  <c r="P19" i="3"/>
  <c r="P15" i="3"/>
  <c r="P13" i="3"/>
  <c r="O9" i="3"/>
  <c r="N9" i="3"/>
  <c r="M9" i="3"/>
  <c r="L9" i="3"/>
  <c r="K9" i="3"/>
  <c r="J9" i="3"/>
  <c r="I9" i="3"/>
  <c r="H9" i="3"/>
  <c r="G9" i="3"/>
  <c r="F9" i="3"/>
  <c r="E9" i="3"/>
  <c r="D9" i="3"/>
  <c r="O7" i="3"/>
  <c r="N7" i="3"/>
  <c r="M7" i="3"/>
  <c r="L7" i="3"/>
  <c r="K7" i="3"/>
  <c r="J7" i="3"/>
  <c r="I7" i="3"/>
  <c r="H7" i="3"/>
  <c r="G7" i="3"/>
  <c r="F7" i="3"/>
  <c r="E7" i="3"/>
  <c r="D7" i="3"/>
  <c r="O377" i="2"/>
  <c r="N377" i="2"/>
  <c r="M377" i="2"/>
  <c r="M444" i="17" s="1"/>
  <c r="L377" i="2"/>
  <c r="L444" i="17" s="1"/>
  <c r="K377" i="2"/>
  <c r="K444" i="17" s="1"/>
  <c r="J377" i="2"/>
  <c r="J444" i="17" s="1"/>
  <c r="I377" i="2"/>
  <c r="I444" i="17" s="1"/>
  <c r="H377" i="2"/>
  <c r="G377" i="2"/>
  <c r="F377" i="2"/>
  <c r="E377" i="2"/>
  <c r="E444" i="17" s="1"/>
  <c r="D377" i="2"/>
  <c r="D444" i="17" s="1"/>
  <c r="P375" i="2"/>
  <c r="N376" i="2" s="1"/>
  <c r="P373" i="2"/>
  <c r="O374" i="2" s="1"/>
  <c r="P363" i="2"/>
  <c r="P361" i="2"/>
  <c r="P357" i="2"/>
  <c r="P355" i="2"/>
  <c r="P351" i="2"/>
  <c r="P349" i="2"/>
  <c r="P345" i="2"/>
  <c r="P339" i="2"/>
  <c r="P337" i="2"/>
  <c r="P321" i="2"/>
  <c r="P319" i="2"/>
  <c r="P315" i="2"/>
  <c r="P313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P297" i="2"/>
  <c r="P295" i="2"/>
  <c r="L258" i="17"/>
  <c r="K258" i="17"/>
  <c r="J258" i="17"/>
  <c r="I258" i="17"/>
  <c r="H258" i="17"/>
  <c r="P223" i="2"/>
  <c r="N240" i="17"/>
  <c r="M240" i="17"/>
  <c r="L240" i="17"/>
  <c r="K240" i="17"/>
  <c r="J240" i="17"/>
  <c r="I240" i="17"/>
  <c r="F240" i="17"/>
  <c r="D240" i="17"/>
  <c r="P207" i="2"/>
  <c r="P205" i="2"/>
  <c r="L234" i="17"/>
  <c r="K234" i="17"/>
  <c r="J234" i="17"/>
  <c r="I234" i="17"/>
  <c r="P201" i="2"/>
  <c r="P199" i="2"/>
  <c r="P195" i="2"/>
  <c r="P193" i="2"/>
  <c r="P189" i="2"/>
  <c r="P187" i="2"/>
  <c r="N216" i="17"/>
  <c r="K216" i="17"/>
  <c r="J216" i="17"/>
  <c r="I216" i="17"/>
  <c r="P183" i="2"/>
  <c r="P181" i="2"/>
  <c r="M210" i="17"/>
  <c r="L210" i="17"/>
  <c r="I210" i="17"/>
  <c r="H210" i="17"/>
  <c r="P177" i="2"/>
  <c r="P175" i="2"/>
  <c r="P171" i="2"/>
  <c r="P169" i="2"/>
  <c r="M198" i="17"/>
  <c r="L198" i="17"/>
  <c r="K198" i="17"/>
  <c r="P165" i="2"/>
  <c r="P163" i="2"/>
  <c r="N192" i="17"/>
  <c r="M192" i="17"/>
  <c r="L192" i="17"/>
  <c r="J192" i="17"/>
  <c r="P159" i="2"/>
  <c r="P157" i="2"/>
  <c r="M186" i="17"/>
  <c r="L186" i="17"/>
  <c r="K186" i="17"/>
  <c r="I186" i="17"/>
  <c r="P153" i="2"/>
  <c r="P151" i="2"/>
  <c r="L180" i="17"/>
  <c r="K180" i="17"/>
  <c r="I180" i="17"/>
  <c r="P147" i="2"/>
  <c r="P145" i="2"/>
  <c r="N174" i="17"/>
  <c r="M174" i="17"/>
  <c r="L174" i="17"/>
  <c r="K174" i="17"/>
  <c r="J174" i="17"/>
  <c r="G174" i="17"/>
  <c r="F174" i="17"/>
  <c r="P141" i="2"/>
  <c r="P139" i="2"/>
  <c r="O168" i="17"/>
  <c r="P135" i="2"/>
  <c r="P133" i="2"/>
  <c r="N162" i="17"/>
  <c r="M162" i="17"/>
  <c r="L162" i="17"/>
  <c r="K162" i="17"/>
  <c r="J162" i="17"/>
  <c r="I162" i="17"/>
  <c r="P129" i="2"/>
  <c r="P121" i="2"/>
  <c r="O119" i="2"/>
  <c r="N119" i="2"/>
  <c r="N150" i="17" s="1"/>
  <c r="M119" i="2"/>
  <c r="M150" i="17" s="1"/>
  <c r="L119" i="2"/>
  <c r="L150" i="17" s="1"/>
  <c r="K119" i="2"/>
  <c r="K150" i="17" s="1"/>
  <c r="J119" i="2"/>
  <c r="J150" i="17" s="1"/>
  <c r="I119" i="2"/>
  <c r="H119" i="2"/>
  <c r="G119" i="2"/>
  <c r="F119" i="2"/>
  <c r="E119" i="2"/>
  <c r="D119" i="2"/>
  <c r="O118" i="2"/>
  <c r="H118" i="2"/>
  <c r="G118" i="2"/>
  <c r="F118" i="2"/>
  <c r="E118" i="2"/>
  <c r="D118" i="2"/>
  <c r="P117" i="2"/>
  <c r="N118" i="2" s="1"/>
  <c r="O116" i="2"/>
  <c r="H116" i="2"/>
  <c r="G116" i="2"/>
  <c r="F116" i="2"/>
  <c r="E116" i="2"/>
  <c r="D116" i="2"/>
  <c r="P115" i="2"/>
  <c r="N116" i="2" s="1"/>
  <c r="O113" i="2"/>
  <c r="N113" i="2"/>
  <c r="N144" i="17" s="1"/>
  <c r="M113" i="2"/>
  <c r="L113" i="2"/>
  <c r="L144" i="17" s="1"/>
  <c r="K113" i="2"/>
  <c r="K144" i="17" s="1"/>
  <c r="J113" i="2"/>
  <c r="I113" i="2"/>
  <c r="H113" i="2"/>
  <c r="G113" i="2"/>
  <c r="F113" i="2"/>
  <c r="E113" i="2"/>
  <c r="D113" i="2"/>
  <c r="D144" i="17" s="1"/>
  <c r="O112" i="2"/>
  <c r="N112" i="2"/>
  <c r="I112" i="2"/>
  <c r="H112" i="2"/>
  <c r="G112" i="2"/>
  <c r="F112" i="2"/>
  <c r="E112" i="2"/>
  <c r="D112" i="2"/>
  <c r="P111" i="2"/>
  <c r="K112" i="2" s="1"/>
  <c r="O110" i="2"/>
  <c r="I110" i="2"/>
  <c r="H110" i="2"/>
  <c r="G110" i="2"/>
  <c r="F110" i="2"/>
  <c r="E110" i="2"/>
  <c r="D110" i="2"/>
  <c r="P109" i="2"/>
  <c r="M110" i="2" s="1"/>
  <c r="O107" i="2"/>
  <c r="O138" i="17" s="1"/>
  <c r="N107" i="2"/>
  <c r="N138" i="17" s="1"/>
  <c r="M107" i="2"/>
  <c r="M138" i="17" s="1"/>
  <c r="L107" i="2"/>
  <c r="L138" i="17" s="1"/>
  <c r="K107" i="2"/>
  <c r="K138" i="17" s="1"/>
  <c r="J107" i="2"/>
  <c r="I107" i="2"/>
  <c r="H107" i="2"/>
  <c r="G107" i="2"/>
  <c r="F107" i="2"/>
  <c r="E107" i="2"/>
  <c r="D107" i="2"/>
  <c r="D138" i="17" s="1"/>
  <c r="D139" i="17" s="1"/>
  <c r="O106" i="2"/>
  <c r="H106" i="2"/>
  <c r="G106" i="2"/>
  <c r="F106" i="2"/>
  <c r="E106" i="2"/>
  <c r="D106" i="2"/>
  <c r="P105" i="2"/>
  <c r="N106" i="2" s="1"/>
  <c r="H104" i="2"/>
  <c r="G104" i="2"/>
  <c r="F104" i="2"/>
  <c r="E104" i="2"/>
  <c r="D104" i="2"/>
  <c r="P103" i="2"/>
  <c r="L104" i="2" s="1"/>
  <c r="O101" i="2"/>
  <c r="O132" i="17" s="1"/>
  <c r="N101" i="2"/>
  <c r="N132" i="17" s="1"/>
  <c r="M101" i="2"/>
  <c r="M132" i="17" s="1"/>
  <c r="L101" i="2"/>
  <c r="K101" i="2"/>
  <c r="J101" i="2"/>
  <c r="J132" i="17" s="1"/>
  <c r="I101" i="2"/>
  <c r="H101" i="2"/>
  <c r="H102" i="2" s="1"/>
  <c r="G101" i="2"/>
  <c r="G102" i="2" s="1"/>
  <c r="F101" i="2"/>
  <c r="F102" i="2" s="1"/>
  <c r="E101" i="2"/>
  <c r="E102" i="2" s="1"/>
  <c r="D101" i="2"/>
  <c r="O100" i="2"/>
  <c r="J100" i="2"/>
  <c r="I100" i="2"/>
  <c r="H100" i="2"/>
  <c r="G100" i="2"/>
  <c r="F100" i="2"/>
  <c r="E100" i="2"/>
  <c r="D100" i="2"/>
  <c r="P99" i="2"/>
  <c r="M100" i="2" s="1"/>
  <c r="H98" i="2"/>
  <c r="G98" i="2"/>
  <c r="F98" i="2"/>
  <c r="E98" i="2"/>
  <c r="P97" i="2"/>
  <c r="O98" i="2" s="1"/>
  <c r="O95" i="2"/>
  <c r="O96" i="2" s="1"/>
  <c r="N95" i="2"/>
  <c r="N96" i="2" s="1"/>
  <c r="M95" i="2"/>
  <c r="L95" i="2"/>
  <c r="K95" i="2"/>
  <c r="K126" i="17" s="1"/>
  <c r="J95" i="2"/>
  <c r="I95" i="2"/>
  <c r="I96" i="2" s="1"/>
  <c r="H95" i="2"/>
  <c r="H96" i="2" s="1"/>
  <c r="G95" i="2"/>
  <c r="G96" i="2" s="1"/>
  <c r="F95" i="2"/>
  <c r="F96" i="2" s="1"/>
  <c r="E95" i="2"/>
  <c r="E96" i="2" s="1"/>
  <c r="D95" i="2"/>
  <c r="O94" i="2"/>
  <c r="N94" i="2"/>
  <c r="M94" i="2"/>
  <c r="I94" i="2"/>
  <c r="H94" i="2"/>
  <c r="G94" i="2"/>
  <c r="F94" i="2"/>
  <c r="E94" i="2"/>
  <c r="D94" i="2"/>
  <c r="P93" i="2"/>
  <c r="L94" i="2" s="1"/>
  <c r="O92" i="2"/>
  <c r="N92" i="2"/>
  <c r="I92" i="2"/>
  <c r="H92" i="2"/>
  <c r="G92" i="2"/>
  <c r="F92" i="2"/>
  <c r="E92" i="2"/>
  <c r="D92" i="2"/>
  <c r="P91" i="2"/>
  <c r="M92" i="2" s="1"/>
  <c r="O89" i="2"/>
  <c r="O120" i="17" s="1"/>
  <c r="N89" i="2"/>
  <c r="N120" i="17" s="1"/>
  <c r="M89" i="2"/>
  <c r="L89" i="2"/>
  <c r="L120" i="17" s="1"/>
  <c r="K89" i="2"/>
  <c r="J89" i="2"/>
  <c r="I89" i="2"/>
  <c r="I120" i="17" s="1"/>
  <c r="H89" i="2"/>
  <c r="H120" i="17" s="1"/>
  <c r="G89" i="2"/>
  <c r="G120" i="17" s="1"/>
  <c r="F89" i="2"/>
  <c r="F120" i="17" s="1"/>
  <c r="E89" i="2"/>
  <c r="D89" i="2"/>
  <c r="D120" i="17" s="1"/>
  <c r="O88" i="2"/>
  <c r="N88" i="2"/>
  <c r="M88" i="2"/>
  <c r="L88" i="2"/>
  <c r="K88" i="2"/>
  <c r="J88" i="2"/>
  <c r="I88" i="2"/>
  <c r="H88" i="2"/>
  <c r="G88" i="2"/>
  <c r="F88" i="2"/>
  <c r="E88" i="2"/>
  <c r="D88" i="2"/>
  <c r="P87" i="2"/>
  <c r="K86" i="2"/>
  <c r="J86" i="2"/>
  <c r="P85" i="2"/>
  <c r="O83" i="2"/>
  <c r="O114" i="17" s="1"/>
  <c r="N83" i="2"/>
  <c r="N114" i="17" s="1"/>
  <c r="M83" i="2"/>
  <c r="L83" i="2"/>
  <c r="K83" i="2"/>
  <c r="K114" i="17" s="1"/>
  <c r="J83" i="2"/>
  <c r="J114" i="17" s="1"/>
  <c r="I83" i="2"/>
  <c r="H83" i="2"/>
  <c r="H84" i="2" s="1"/>
  <c r="G83" i="2"/>
  <c r="G84" i="2" s="1"/>
  <c r="F83" i="2"/>
  <c r="F114" i="17" s="1"/>
  <c r="E83" i="2"/>
  <c r="E114" i="17" s="1"/>
  <c r="D83" i="2"/>
  <c r="P81" i="2"/>
  <c r="I82" i="2" s="1"/>
  <c r="H80" i="2"/>
  <c r="G80" i="2"/>
  <c r="D80" i="2"/>
  <c r="P79" i="2"/>
  <c r="O77" i="2"/>
  <c r="N77" i="2"/>
  <c r="N108" i="17" s="1"/>
  <c r="M77" i="2"/>
  <c r="L77" i="2"/>
  <c r="L108" i="17" s="1"/>
  <c r="K77" i="2"/>
  <c r="K108" i="17" s="1"/>
  <c r="J77" i="2"/>
  <c r="I77" i="2"/>
  <c r="I108" i="17" s="1"/>
  <c r="H77" i="2"/>
  <c r="H108" i="17" s="1"/>
  <c r="G77" i="2"/>
  <c r="G108" i="17" s="1"/>
  <c r="F77" i="2"/>
  <c r="E77" i="2"/>
  <c r="D77" i="2"/>
  <c r="D108" i="17" s="1"/>
  <c r="N76" i="2"/>
  <c r="M76" i="2"/>
  <c r="L76" i="2"/>
  <c r="J76" i="2"/>
  <c r="I76" i="2"/>
  <c r="H76" i="2"/>
  <c r="G76" i="2"/>
  <c r="F76" i="2"/>
  <c r="E76" i="2"/>
  <c r="D76" i="2"/>
  <c r="P75" i="2"/>
  <c r="O76" i="2" s="1"/>
  <c r="P73" i="2"/>
  <c r="H74" i="2" s="1"/>
  <c r="O71" i="2"/>
  <c r="N71" i="2"/>
  <c r="N102" i="17" s="1"/>
  <c r="M71" i="2"/>
  <c r="M102" i="17" s="1"/>
  <c r="L71" i="2"/>
  <c r="K71" i="2"/>
  <c r="J71" i="2"/>
  <c r="J102" i="17" s="1"/>
  <c r="I71" i="2"/>
  <c r="I102" i="17" s="1"/>
  <c r="H71" i="2"/>
  <c r="H72" i="2" s="1"/>
  <c r="G71" i="2"/>
  <c r="G72" i="2" s="1"/>
  <c r="F71" i="2"/>
  <c r="F72" i="2" s="1"/>
  <c r="E71" i="2"/>
  <c r="E72" i="2" s="1"/>
  <c r="D71" i="2"/>
  <c r="D102" i="17" s="1"/>
  <c r="O70" i="2"/>
  <c r="H70" i="2"/>
  <c r="G70" i="2"/>
  <c r="F70" i="2"/>
  <c r="E70" i="2"/>
  <c r="D70" i="2"/>
  <c r="P69" i="2"/>
  <c r="H68" i="2"/>
  <c r="G68" i="2"/>
  <c r="F68" i="2"/>
  <c r="E68" i="2"/>
  <c r="D68" i="2"/>
  <c r="P67" i="2"/>
  <c r="O65" i="2"/>
  <c r="N65" i="2"/>
  <c r="N96" i="17" s="1"/>
  <c r="M65" i="2"/>
  <c r="L65" i="2"/>
  <c r="L96" i="17" s="1"/>
  <c r="K65" i="2"/>
  <c r="J65" i="2"/>
  <c r="I65" i="2"/>
  <c r="I66" i="2" s="1"/>
  <c r="H65" i="2"/>
  <c r="H66" i="2" s="1"/>
  <c r="G65" i="2"/>
  <c r="G66" i="2" s="1"/>
  <c r="F65" i="2"/>
  <c r="F66" i="2" s="1"/>
  <c r="E65" i="2"/>
  <c r="E66" i="2" s="1"/>
  <c r="D65" i="2"/>
  <c r="D96" i="17" s="1"/>
  <c r="J64" i="2"/>
  <c r="I64" i="2"/>
  <c r="H64" i="2"/>
  <c r="G64" i="2"/>
  <c r="F64" i="2"/>
  <c r="E64" i="2"/>
  <c r="D64" i="2"/>
  <c r="P63" i="2"/>
  <c r="I62" i="2"/>
  <c r="H62" i="2"/>
  <c r="G62" i="2"/>
  <c r="F62" i="2"/>
  <c r="E62" i="2"/>
  <c r="D62" i="2"/>
  <c r="P61" i="2"/>
  <c r="O59" i="2"/>
  <c r="O90" i="17" s="1"/>
  <c r="N59" i="2"/>
  <c r="N90" i="17" s="1"/>
  <c r="M59" i="2"/>
  <c r="M90" i="17" s="1"/>
  <c r="L59" i="2"/>
  <c r="K59" i="2"/>
  <c r="K90" i="17" s="1"/>
  <c r="J59" i="2"/>
  <c r="J90" i="17" s="1"/>
  <c r="I59" i="2"/>
  <c r="I60" i="2" s="1"/>
  <c r="H59" i="2"/>
  <c r="H90" i="17" s="1"/>
  <c r="G59" i="2"/>
  <c r="G90" i="17" s="1"/>
  <c r="F59" i="2"/>
  <c r="F90" i="17" s="1"/>
  <c r="E59" i="2"/>
  <c r="E90" i="17" s="1"/>
  <c r="D59" i="2"/>
  <c r="I58" i="2"/>
  <c r="H58" i="2"/>
  <c r="G58" i="2"/>
  <c r="F58" i="2"/>
  <c r="E58" i="2"/>
  <c r="P57" i="2"/>
  <c r="L58" i="2" s="1"/>
  <c r="I56" i="2"/>
  <c r="E56" i="2"/>
  <c r="D56" i="2"/>
  <c r="P55" i="2"/>
  <c r="O56" i="2" s="1"/>
  <c r="O53" i="2"/>
  <c r="O84" i="17" s="1"/>
  <c r="N53" i="2"/>
  <c r="N84" i="17" s="1"/>
  <c r="M53" i="2"/>
  <c r="L53" i="2"/>
  <c r="L84" i="17" s="1"/>
  <c r="K53" i="2"/>
  <c r="J53" i="2"/>
  <c r="J84" i="17" s="1"/>
  <c r="I53" i="2"/>
  <c r="H53" i="2"/>
  <c r="G53" i="2"/>
  <c r="F53" i="2"/>
  <c r="F84" i="17" s="1"/>
  <c r="E53" i="2"/>
  <c r="D53" i="2"/>
  <c r="D84" i="17" s="1"/>
  <c r="I52" i="2"/>
  <c r="H52" i="2"/>
  <c r="G52" i="2"/>
  <c r="P51" i="2"/>
  <c r="O52" i="2" s="1"/>
  <c r="P49" i="2"/>
  <c r="O50" i="2" s="1"/>
  <c r="O47" i="2"/>
  <c r="N47" i="2"/>
  <c r="M47" i="2"/>
  <c r="L47" i="2"/>
  <c r="K47" i="2"/>
  <c r="J47" i="2"/>
  <c r="I47" i="2"/>
  <c r="H47" i="2"/>
  <c r="G47" i="2"/>
  <c r="F47" i="2"/>
  <c r="E47" i="2"/>
  <c r="D47" i="2"/>
  <c r="P45" i="2"/>
  <c r="L46" i="2" s="1"/>
  <c r="P43" i="2"/>
  <c r="D44" i="2" s="1"/>
  <c r="P33" i="2"/>
  <c r="P31" i="2"/>
  <c r="P25" i="2"/>
  <c r="P21" i="2"/>
  <c r="P19" i="2"/>
  <c r="P15" i="2"/>
  <c r="O9" i="2"/>
  <c r="N9" i="2"/>
  <c r="M9" i="2"/>
  <c r="L9" i="2"/>
  <c r="K9" i="2"/>
  <c r="J9" i="2"/>
  <c r="I9" i="2"/>
  <c r="H9" i="2"/>
  <c r="G9" i="2"/>
  <c r="F9" i="2"/>
  <c r="E9" i="2"/>
  <c r="H444" i="17"/>
  <c r="P375" i="1"/>
  <c r="P363" i="1"/>
  <c r="P361" i="1"/>
  <c r="P357" i="1"/>
  <c r="P355" i="1"/>
  <c r="P351" i="1"/>
  <c r="P349" i="1"/>
  <c r="P345" i="1"/>
  <c r="P343" i="1"/>
  <c r="P339" i="1"/>
  <c r="P337" i="1"/>
  <c r="P333" i="1"/>
  <c r="P331" i="1"/>
  <c r="P327" i="1"/>
  <c r="P325" i="1"/>
  <c r="P321" i="1"/>
  <c r="P319" i="1"/>
  <c r="P315" i="1"/>
  <c r="P313" i="1"/>
  <c r="P309" i="1"/>
  <c r="P307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P297" i="1"/>
  <c r="P295" i="1"/>
  <c r="D324" i="17"/>
  <c r="D325" i="17" s="1"/>
  <c r="P291" i="1"/>
  <c r="J292" i="1" s="1"/>
  <c r="P292" i="1" s="1"/>
  <c r="P289" i="1"/>
  <c r="O287" i="1"/>
  <c r="N287" i="1"/>
  <c r="M287" i="1"/>
  <c r="L287" i="1"/>
  <c r="K287" i="1"/>
  <c r="K288" i="1" s="1"/>
  <c r="J287" i="1"/>
  <c r="I287" i="1"/>
  <c r="H287" i="1"/>
  <c r="G287" i="1"/>
  <c r="G288" i="1" s="1"/>
  <c r="F287" i="1"/>
  <c r="E287" i="1"/>
  <c r="D287" i="1"/>
  <c r="P285" i="1"/>
  <c r="P283" i="1"/>
  <c r="O312" i="17"/>
  <c r="N312" i="17"/>
  <c r="N313" i="17" s="1"/>
  <c r="K312" i="17"/>
  <c r="J312" i="17"/>
  <c r="I312" i="17"/>
  <c r="H312" i="17"/>
  <c r="H313" i="17" s="1"/>
  <c r="G312" i="17"/>
  <c r="F312" i="17"/>
  <c r="F313" i="17" s="1"/>
  <c r="P279" i="1"/>
  <c r="P277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P273" i="1"/>
  <c r="P271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P267" i="1"/>
  <c r="P265" i="1"/>
  <c r="O263" i="1"/>
  <c r="N263" i="1"/>
  <c r="M263" i="1"/>
  <c r="L263" i="1"/>
  <c r="K263" i="1"/>
  <c r="J263" i="1"/>
  <c r="I263" i="1"/>
  <c r="H263" i="1"/>
  <c r="H264" i="1" s="1"/>
  <c r="G263" i="1"/>
  <c r="F263" i="1"/>
  <c r="E263" i="1"/>
  <c r="D263" i="1"/>
  <c r="P261" i="1"/>
  <c r="P259" i="1"/>
  <c r="O257" i="1"/>
  <c r="N257" i="1"/>
  <c r="N258" i="1" s="1"/>
  <c r="M257" i="1"/>
  <c r="M258" i="1" s="1"/>
  <c r="L257" i="1"/>
  <c r="K257" i="1"/>
  <c r="J257" i="1"/>
  <c r="I257" i="1"/>
  <c r="H257" i="1"/>
  <c r="G257" i="1"/>
  <c r="F257" i="1"/>
  <c r="F258" i="1" s="1"/>
  <c r="E257" i="1"/>
  <c r="E258" i="1" s="1"/>
  <c r="D257" i="1"/>
  <c r="P255" i="1"/>
  <c r="J256" i="1" s="1"/>
  <c r="P256" i="1" s="1"/>
  <c r="P253" i="1"/>
  <c r="O251" i="1"/>
  <c r="N251" i="1"/>
  <c r="M251" i="1"/>
  <c r="L251" i="1"/>
  <c r="K251" i="1"/>
  <c r="J251" i="1"/>
  <c r="I251" i="1"/>
  <c r="H251" i="1"/>
  <c r="G251" i="1"/>
  <c r="F251" i="1"/>
  <c r="F252" i="1" s="1"/>
  <c r="E251" i="1"/>
  <c r="D251" i="1"/>
  <c r="P249" i="1"/>
  <c r="L250" i="1" s="1"/>
  <c r="P250" i="1" s="1"/>
  <c r="P247" i="1"/>
  <c r="O245" i="1"/>
  <c r="N245" i="1"/>
  <c r="M245" i="1"/>
  <c r="L245" i="1"/>
  <c r="K245" i="1"/>
  <c r="K246" i="1" s="1"/>
  <c r="J245" i="1"/>
  <c r="I245" i="1"/>
  <c r="H245" i="1"/>
  <c r="G245" i="1"/>
  <c r="F245" i="1"/>
  <c r="E245" i="1"/>
  <c r="D245" i="1"/>
  <c r="P243" i="1"/>
  <c r="P241" i="1"/>
  <c r="M270" i="17"/>
  <c r="L270" i="17"/>
  <c r="J270" i="17"/>
  <c r="J271" i="17" s="1"/>
  <c r="E270" i="17"/>
  <c r="D270" i="17"/>
  <c r="P237" i="1"/>
  <c r="P235" i="1"/>
  <c r="O231" i="1"/>
  <c r="O232" i="1" s="1"/>
  <c r="N231" i="1"/>
  <c r="N232" i="1" s="1"/>
  <c r="M231" i="1"/>
  <c r="M232" i="1" s="1"/>
  <c r="L231" i="1"/>
  <c r="K231" i="1"/>
  <c r="K232" i="1" s="1"/>
  <c r="J231" i="1"/>
  <c r="I231" i="1"/>
  <c r="I232" i="1" s="1"/>
  <c r="H231" i="1"/>
  <c r="H232" i="1" s="1"/>
  <c r="G231" i="1"/>
  <c r="G232" i="1" s="1"/>
  <c r="F231" i="1"/>
  <c r="F232" i="1" s="1"/>
  <c r="E231" i="1"/>
  <c r="E232" i="1" s="1"/>
  <c r="D231" i="1"/>
  <c r="D232" i="1" s="1"/>
  <c r="O229" i="1"/>
  <c r="N229" i="1"/>
  <c r="M229" i="1"/>
  <c r="L229" i="1"/>
  <c r="K229" i="1"/>
  <c r="J229" i="1"/>
  <c r="I229" i="1"/>
  <c r="H229" i="1"/>
  <c r="H230" i="1" s="1"/>
  <c r="G229" i="1"/>
  <c r="G230" i="1" s="1"/>
  <c r="F229" i="1"/>
  <c r="F230" i="1" s="1"/>
  <c r="E229" i="1"/>
  <c r="E230" i="1" s="1"/>
  <c r="D229" i="1"/>
  <c r="D230" i="1" s="1"/>
  <c r="P225" i="1"/>
  <c r="P223" i="1"/>
  <c r="P219" i="1"/>
  <c r="P217" i="1"/>
  <c r="P213" i="1"/>
  <c r="P211" i="1"/>
  <c r="P207" i="1"/>
  <c r="P205" i="1"/>
  <c r="P201" i="1"/>
  <c r="P199" i="1"/>
  <c r="P195" i="1"/>
  <c r="P193" i="1"/>
  <c r="P189" i="1"/>
  <c r="P187" i="1"/>
  <c r="P183" i="1"/>
  <c r="P181" i="1"/>
  <c r="P177" i="1"/>
  <c r="I178" i="1" s="1"/>
  <c r="P175" i="1"/>
  <c r="P171" i="1"/>
  <c r="P169" i="1"/>
  <c r="P165" i="1"/>
  <c r="P163" i="1"/>
  <c r="P159" i="1"/>
  <c r="I160" i="1" s="1"/>
  <c r="P157" i="1"/>
  <c r="P153" i="1"/>
  <c r="N154" i="1" s="1"/>
  <c r="P151" i="1"/>
  <c r="P147" i="1"/>
  <c r="P145" i="1"/>
  <c r="P141" i="1"/>
  <c r="P139" i="1"/>
  <c r="P135" i="1"/>
  <c r="P133" i="1"/>
  <c r="K134" i="1" s="1"/>
  <c r="P129" i="1"/>
  <c r="P127" i="1"/>
  <c r="H128" i="1" s="1"/>
  <c r="P123" i="1"/>
  <c r="P121" i="1"/>
  <c r="P115" i="1"/>
  <c r="P111" i="1"/>
  <c r="I112" i="1" s="1"/>
  <c r="P109" i="1"/>
  <c r="N110" i="1" s="1"/>
  <c r="P105" i="1"/>
  <c r="P103" i="1"/>
  <c r="L132" i="17"/>
  <c r="K132" i="17"/>
  <c r="I132" i="17"/>
  <c r="D132" i="17"/>
  <c r="P99" i="1"/>
  <c r="P97" i="1"/>
  <c r="O98" i="1" s="1"/>
  <c r="N126" i="17"/>
  <c r="M126" i="17"/>
  <c r="L126" i="17"/>
  <c r="H126" i="17"/>
  <c r="F126" i="17"/>
  <c r="F127" i="17" s="1"/>
  <c r="E126" i="17"/>
  <c r="E127" i="17" s="1"/>
  <c r="D126" i="17"/>
  <c r="D127" i="17" s="1"/>
  <c r="P93" i="1"/>
  <c r="P91" i="1"/>
  <c r="P87" i="1"/>
  <c r="P85" i="1"/>
  <c r="G86" i="1" s="1"/>
  <c r="M114" i="17"/>
  <c r="L114" i="17"/>
  <c r="D114" i="17"/>
  <c r="P81" i="1"/>
  <c r="P79" i="1"/>
  <c r="O108" i="17"/>
  <c r="J108" i="17"/>
  <c r="P75" i="1"/>
  <c r="P73" i="1"/>
  <c r="O102" i="17"/>
  <c r="L102" i="17"/>
  <c r="G102" i="17"/>
  <c r="F102" i="17"/>
  <c r="P69" i="1"/>
  <c r="P67" i="1"/>
  <c r="M96" i="17"/>
  <c r="J96" i="17"/>
  <c r="P63" i="1"/>
  <c r="P61" i="1"/>
  <c r="L90" i="17"/>
  <c r="D90" i="17"/>
  <c r="P57" i="1"/>
  <c r="P55" i="1"/>
  <c r="K84" i="17"/>
  <c r="G84" i="17"/>
  <c r="P51" i="1"/>
  <c r="P49" i="1"/>
  <c r="P45" i="1"/>
  <c r="P43" i="1"/>
  <c r="O39" i="1"/>
  <c r="N39" i="1"/>
  <c r="M39" i="1"/>
  <c r="L39" i="1"/>
  <c r="K39" i="1"/>
  <c r="J39" i="1"/>
  <c r="I39" i="1"/>
  <c r="H39" i="1"/>
  <c r="G39" i="1"/>
  <c r="F39" i="1"/>
  <c r="E39" i="1"/>
  <c r="D39" i="1"/>
  <c r="O37" i="1"/>
  <c r="N37" i="1"/>
  <c r="M37" i="1"/>
  <c r="L37" i="1"/>
  <c r="K37" i="1"/>
  <c r="J37" i="1"/>
  <c r="I37" i="1"/>
  <c r="H37" i="1"/>
  <c r="G37" i="1"/>
  <c r="F37" i="1"/>
  <c r="E37" i="1"/>
  <c r="D37" i="1"/>
  <c r="P33" i="1"/>
  <c r="P31" i="1"/>
  <c r="P27" i="1"/>
  <c r="P25" i="1"/>
  <c r="P21" i="1"/>
  <c r="J272" i="3" l="1"/>
  <c r="J266" i="3"/>
  <c r="K262" i="3"/>
  <c r="K260" i="3"/>
  <c r="J256" i="3"/>
  <c r="K254" i="3"/>
  <c r="M250" i="3"/>
  <c r="M248" i="3"/>
  <c r="N242" i="3"/>
  <c r="N238" i="3"/>
  <c r="M236" i="3"/>
  <c r="D376" i="2"/>
  <c r="O68" i="2"/>
  <c r="L64" i="2"/>
  <c r="K62" i="2"/>
  <c r="E398" i="17"/>
  <c r="E402" i="17" s="1"/>
  <c r="E344" i="13"/>
  <c r="N338" i="13"/>
  <c r="E341" i="13"/>
  <c r="N398" i="17"/>
  <c r="G20" i="3"/>
  <c r="E20" i="3"/>
  <c r="D20" i="3"/>
  <c r="F20" i="3"/>
  <c r="I20" i="3"/>
  <c r="H20" i="3"/>
  <c r="M140" i="1"/>
  <c r="L140" i="1"/>
  <c r="K140" i="1"/>
  <c r="J140" i="1"/>
  <c r="I140" i="1"/>
  <c r="H140" i="1"/>
  <c r="G140" i="1"/>
  <c r="N140" i="1"/>
  <c r="N444" i="17"/>
  <c r="I126" i="17"/>
  <c r="M74" i="2"/>
  <c r="I96" i="17"/>
  <c r="G50" i="2"/>
  <c r="H50" i="2"/>
  <c r="I50" i="2"/>
  <c r="K301" i="13"/>
  <c r="K367" i="13" s="1"/>
  <c r="K346" i="13"/>
  <c r="K332" i="13"/>
  <c r="K347" i="13"/>
  <c r="I346" i="13"/>
  <c r="I347" i="13"/>
  <c r="F338" i="13"/>
  <c r="F341" i="13"/>
  <c r="O404" i="17"/>
  <c r="O344" i="13"/>
  <c r="H404" i="17"/>
  <c r="H408" i="17" s="1"/>
  <c r="H344" i="13"/>
  <c r="G394" i="17"/>
  <c r="G335" i="13"/>
  <c r="G303" i="13"/>
  <c r="G334" i="13"/>
  <c r="H394" i="17"/>
  <c r="H335" i="13"/>
  <c r="H303" i="13"/>
  <c r="H334" i="13"/>
  <c r="G406" i="17"/>
  <c r="G347" i="13"/>
  <c r="G346" i="13"/>
  <c r="E408" i="17"/>
  <c r="M392" i="17"/>
  <c r="M301" i="13"/>
  <c r="M332" i="13"/>
  <c r="L392" i="17"/>
  <c r="L301" i="13"/>
  <c r="L332" i="13"/>
  <c r="L398" i="17"/>
  <c r="L341" i="13"/>
  <c r="L338" i="13"/>
  <c r="M404" i="17"/>
  <c r="M344" i="13"/>
  <c r="E394" i="17"/>
  <c r="E335" i="13"/>
  <c r="E303" i="13"/>
  <c r="E334" i="13"/>
  <c r="H398" i="17"/>
  <c r="H341" i="13"/>
  <c r="H338" i="13"/>
  <c r="I392" i="17"/>
  <c r="I301" i="13"/>
  <c r="I332" i="13"/>
  <c r="D392" i="17"/>
  <c r="D301" i="13"/>
  <c r="D332" i="13"/>
  <c r="L404" i="17"/>
  <c r="L344" i="13"/>
  <c r="D398" i="17"/>
  <c r="D341" i="13"/>
  <c r="D338" i="13"/>
  <c r="J406" i="17"/>
  <c r="J347" i="13"/>
  <c r="J346" i="13"/>
  <c r="N404" i="17"/>
  <c r="N344" i="13"/>
  <c r="I408" i="17"/>
  <c r="I394" i="17"/>
  <c r="I335" i="13"/>
  <c r="I303" i="13"/>
  <c r="I334" i="13"/>
  <c r="F364" i="17"/>
  <c r="F369" i="13"/>
  <c r="F406" i="17"/>
  <c r="F347" i="13"/>
  <c r="F346" i="13"/>
  <c r="M406" i="17"/>
  <c r="M347" i="13"/>
  <c r="M346" i="13"/>
  <c r="M402" i="17"/>
  <c r="G404" i="17"/>
  <c r="G344" i="13"/>
  <c r="F404" i="17"/>
  <c r="F344" i="13"/>
  <c r="N392" i="17"/>
  <c r="N301" i="13"/>
  <c r="N332" i="13"/>
  <c r="K404" i="17"/>
  <c r="K344" i="13"/>
  <c r="J303" i="13"/>
  <c r="J404" i="17"/>
  <c r="J344" i="13"/>
  <c r="D404" i="17"/>
  <c r="D408" i="17" s="1"/>
  <c r="D344" i="13"/>
  <c r="N394" i="17"/>
  <c r="N335" i="13"/>
  <c r="N303" i="13"/>
  <c r="N334" i="13"/>
  <c r="K398" i="17"/>
  <c r="K341" i="13"/>
  <c r="K338" i="13"/>
  <c r="J398" i="17"/>
  <c r="J341" i="13"/>
  <c r="J338" i="13"/>
  <c r="O392" i="17"/>
  <c r="O301" i="13"/>
  <c r="O332" i="13"/>
  <c r="L394" i="17"/>
  <c r="L335" i="13"/>
  <c r="L303" i="13"/>
  <c r="L334" i="13"/>
  <c r="O398" i="17"/>
  <c r="O341" i="13"/>
  <c r="O338" i="13"/>
  <c r="N406" i="17"/>
  <c r="N347" i="13"/>
  <c r="N346" i="13"/>
  <c r="J392" i="17"/>
  <c r="J396" i="17" s="1"/>
  <c r="J301" i="13"/>
  <c r="J332" i="13"/>
  <c r="F402" i="17"/>
  <c r="O394" i="17"/>
  <c r="O335" i="13"/>
  <c r="O303" i="13"/>
  <c r="O334" i="13"/>
  <c r="E392" i="17"/>
  <c r="E301" i="13"/>
  <c r="E332" i="13"/>
  <c r="G392" i="17"/>
  <c r="G301" i="13"/>
  <c r="G332" i="13"/>
  <c r="D394" i="17"/>
  <c r="D335" i="13"/>
  <c r="D303" i="13"/>
  <c r="D334" i="13"/>
  <c r="G398" i="17"/>
  <c r="G341" i="13"/>
  <c r="G338" i="13"/>
  <c r="H347" i="13"/>
  <c r="N402" i="17"/>
  <c r="M394" i="17"/>
  <c r="M335" i="13"/>
  <c r="M303" i="13"/>
  <c r="M334" i="13"/>
  <c r="I398" i="17"/>
  <c r="I341" i="13"/>
  <c r="I338" i="13"/>
  <c r="O406" i="17"/>
  <c r="O347" i="13"/>
  <c r="O346" i="13"/>
  <c r="F392" i="17"/>
  <c r="F396" i="17" s="1"/>
  <c r="F301" i="13"/>
  <c r="F332" i="13"/>
  <c r="H392" i="17"/>
  <c r="H301" i="13"/>
  <c r="H332" i="13"/>
  <c r="K394" i="17"/>
  <c r="K335" i="13"/>
  <c r="K303" i="13"/>
  <c r="K334" i="13"/>
  <c r="J374" i="3"/>
  <c r="M374" i="3"/>
  <c r="L278" i="3"/>
  <c r="L272" i="3"/>
  <c r="M326" i="3"/>
  <c r="E326" i="3"/>
  <c r="L326" i="3"/>
  <c r="D326" i="3"/>
  <c r="K326" i="3"/>
  <c r="J326" i="3"/>
  <c r="I326" i="3"/>
  <c r="H326" i="3"/>
  <c r="O326" i="3"/>
  <c r="G326" i="3"/>
  <c r="N326" i="3"/>
  <c r="F326" i="3"/>
  <c r="I254" i="1"/>
  <c r="K254" i="1"/>
  <c r="J254" i="1"/>
  <c r="O248" i="1"/>
  <c r="N248" i="1"/>
  <c r="M248" i="1"/>
  <c r="L248" i="1"/>
  <c r="K248" i="1"/>
  <c r="J248" i="1"/>
  <c r="I248" i="1"/>
  <c r="P248" i="1" s="1"/>
  <c r="M242" i="1"/>
  <c r="L242" i="1"/>
  <c r="P242" i="1" s="1"/>
  <c r="O236" i="1"/>
  <c r="K236" i="1"/>
  <c r="O176" i="1"/>
  <c r="H176" i="1"/>
  <c r="G176" i="1"/>
  <c r="K172" i="1"/>
  <c r="J172" i="1"/>
  <c r="P172" i="1" s="1"/>
  <c r="I166" i="1"/>
  <c r="H166" i="1"/>
  <c r="N164" i="1"/>
  <c r="H164" i="1"/>
  <c r="H41" i="1"/>
  <c r="N76" i="1"/>
  <c r="O76" i="1"/>
  <c r="N74" i="1"/>
  <c r="O74" i="1"/>
  <c r="I46" i="1"/>
  <c r="O46" i="1"/>
  <c r="O44" i="1"/>
  <c r="G44" i="1"/>
  <c r="G288" i="17"/>
  <c r="G289" i="17" s="1"/>
  <c r="G258" i="1"/>
  <c r="O288" i="17"/>
  <c r="O289" i="17" s="1"/>
  <c r="O258" i="1"/>
  <c r="I294" i="17"/>
  <c r="I264" i="1"/>
  <c r="K300" i="17"/>
  <c r="K270" i="1"/>
  <c r="M306" i="17"/>
  <c r="M307" i="17" s="1"/>
  <c r="M276" i="1"/>
  <c r="H232" i="3"/>
  <c r="H369" i="3"/>
  <c r="L300" i="17"/>
  <c r="L270" i="1"/>
  <c r="G132" i="17"/>
  <c r="N106" i="1"/>
  <c r="M106" i="1"/>
  <c r="L106" i="1"/>
  <c r="K106" i="1"/>
  <c r="L236" i="1"/>
  <c r="M236" i="1"/>
  <c r="N236" i="1"/>
  <c r="E276" i="17"/>
  <c r="E277" i="17" s="1"/>
  <c r="E246" i="1"/>
  <c r="M276" i="17"/>
  <c r="G282" i="17"/>
  <c r="G283" i="17" s="1"/>
  <c r="G252" i="1"/>
  <c r="O282" i="17"/>
  <c r="I288" i="17"/>
  <c r="K294" i="17"/>
  <c r="K264" i="1"/>
  <c r="E300" i="17"/>
  <c r="E301" i="17" s="1"/>
  <c r="E270" i="1"/>
  <c r="M300" i="17"/>
  <c r="M301" i="17" s="1"/>
  <c r="M270" i="1"/>
  <c r="G306" i="17"/>
  <c r="G307" i="17" s="1"/>
  <c r="G276" i="1"/>
  <c r="O306" i="17"/>
  <c r="O307" i="17" s="1"/>
  <c r="O276" i="1"/>
  <c r="O206" i="2"/>
  <c r="G206" i="2"/>
  <c r="N206" i="2"/>
  <c r="F206" i="2"/>
  <c r="M206" i="2"/>
  <c r="E206" i="2"/>
  <c r="I206" i="2"/>
  <c r="L206" i="2"/>
  <c r="D206" i="2"/>
  <c r="K206" i="2"/>
  <c r="J206" i="2"/>
  <c r="H206" i="2"/>
  <c r="J369" i="3"/>
  <c r="H294" i="3"/>
  <c r="H324" i="17"/>
  <c r="H325" i="17" s="1"/>
  <c r="M282" i="17"/>
  <c r="E132" i="17"/>
  <c r="L276" i="17"/>
  <c r="H114" i="17"/>
  <c r="H132" i="17"/>
  <c r="L136" i="1"/>
  <c r="K136" i="1"/>
  <c r="N136" i="1"/>
  <c r="M136" i="1"/>
  <c r="F276" i="17"/>
  <c r="F277" i="17" s="1"/>
  <c r="F246" i="1"/>
  <c r="N276" i="17"/>
  <c r="N246" i="1"/>
  <c r="H282" i="17"/>
  <c r="H283" i="17" s="1"/>
  <c r="H252" i="1"/>
  <c r="J288" i="17"/>
  <c r="D294" i="17"/>
  <c r="D264" i="1"/>
  <c r="L294" i="17"/>
  <c r="L264" i="1"/>
  <c r="F300" i="17"/>
  <c r="F301" i="17" s="1"/>
  <c r="F270" i="1"/>
  <c r="N300" i="17"/>
  <c r="N301" i="17" s="1"/>
  <c r="N270" i="1"/>
  <c r="H306" i="17"/>
  <c r="H276" i="1"/>
  <c r="D318" i="17"/>
  <c r="D319" i="17" s="1"/>
  <c r="D288" i="1"/>
  <c r="L318" i="17"/>
  <c r="L288" i="1"/>
  <c r="J126" i="17"/>
  <c r="J144" i="17"/>
  <c r="K369" i="3"/>
  <c r="I294" i="3"/>
  <c r="I324" i="17"/>
  <c r="I325" i="17" s="1"/>
  <c r="E282" i="17"/>
  <c r="E283" i="17" s="1"/>
  <c r="E252" i="1"/>
  <c r="E306" i="17"/>
  <c r="E307" i="17" s="1"/>
  <c r="E276" i="1"/>
  <c r="M202" i="1"/>
  <c r="L202" i="1"/>
  <c r="K202" i="1"/>
  <c r="J202" i="1"/>
  <c r="I202" i="1"/>
  <c r="O294" i="3"/>
  <c r="O324" i="17"/>
  <c r="I90" i="17"/>
  <c r="E96" i="17"/>
  <c r="E102" i="17"/>
  <c r="G276" i="17"/>
  <c r="G277" i="17" s="1"/>
  <c r="G246" i="1"/>
  <c r="O276" i="17"/>
  <c r="O246" i="1"/>
  <c r="I282" i="17"/>
  <c r="K288" i="17"/>
  <c r="E294" i="17"/>
  <c r="E295" i="17" s="1"/>
  <c r="E264" i="1"/>
  <c r="M294" i="17"/>
  <c r="M264" i="1"/>
  <c r="G300" i="17"/>
  <c r="G301" i="17" s="1"/>
  <c r="G270" i="1"/>
  <c r="O300" i="17"/>
  <c r="O301" i="17" s="1"/>
  <c r="O270" i="1"/>
  <c r="I306" i="17"/>
  <c r="I276" i="1"/>
  <c r="E318" i="17"/>
  <c r="E319" i="17" s="1"/>
  <c r="E288" i="1"/>
  <c r="M318" i="17"/>
  <c r="M319" i="17" s="1"/>
  <c r="M288" i="1"/>
  <c r="O444" i="17"/>
  <c r="J90" i="2"/>
  <c r="J120" i="17"/>
  <c r="I150" i="17"/>
  <c r="L216" i="17"/>
  <c r="D232" i="3"/>
  <c r="D369" i="3"/>
  <c r="L369" i="3"/>
  <c r="I318" i="17"/>
  <c r="I319" i="17" s="1"/>
  <c r="I288" i="1"/>
  <c r="F294" i="3"/>
  <c r="F324" i="17"/>
  <c r="F325" i="17" s="1"/>
  <c r="J294" i="17"/>
  <c r="J264" i="1"/>
  <c r="D300" i="17"/>
  <c r="D301" i="17" s="1"/>
  <c r="D270" i="1"/>
  <c r="F306" i="17"/>
  <c r="F307" i="17" s="1"/>
  <c r="F276" i="1"/>
  <c r="N306" i="17"/>
  <c r="N307" i="17" s="1"/>
  <c r="N276" i="1"/>
  <c r="I369" i="3"/>
  <c r="G294" i="3"/>
  <c r="G324" i="17"/>
  <c r="G325" i="17" s="1"/>
  <c r="H96" i="17"/>
  <c r="O126" i="17"/>
  <c r="H276" i="17"/>
  <c r="H277" i="17" s="1"/>
  <c r="H246" i="1"/>
  <c r="J282" i="17"/>
  <c r="J252" i="1"/>
  <c r="D288" i="17"/>
  <c r="D289" i="17" s="1"/>
  <c r="D258" i="1"/>
  <c r="L288" i="17"/>
  <c r="L258" i="1"/>
  <c r="F294" i="17"/>
  <c r="F295" i="17" s="1"/>
  <c r="F264" i="1"/>
  <c r="N294" i="17"/>
  <c r="N264" i="1"/>
  <c r="H300" i="17"/>
  <c r="H301" i="17" s="1"/>
  <c r="H270" i="1"/>
  <c r="J306" i="17"/>
  <c r="J276" i="1"/>
  <c r="D312" i="17"/>
  <c r="L312" i="17"/>
  <c r="F318" i="17"/>
  <c r="F319" i="17" s="1"/>
  <c r="F288" i="1"/>
  <c r="N318" i="17"/>
  <c r="N319" i="17" s="1"/>
  <c r="N288" i="1"/>
  <c r="F444" i="17"/>
  <c r="K90" i="2"/>
  <c r="K120" i="17"/>
  <c r="I138" i="17"/>
  <c r="G162" i="17"/>
  <c r="H174" i="17"/>
  <c r="M216" i="17"/>
  <c r="E232" i="3"/>
  <c r="E369" i="3"/>
  <c r="M369" i="3"/>
  <c r="G224" i="1"/>
  <c r="M224" i="1"/>
  <c r="L224" i="1"/>
  <c r="K224" i="1"/>
  <c r="J224" i="1"/>
  <c r="D276" i="17"/>
  <c r="D277" i="17" s="1"/>
  <c r="D246" i="1"/>
  <c r="H288" i="17"/>
  <c r="H289" i="17" s="1"/>
  <c r="H258" i="1"/>
  <c r="J318" i="17"/>
  <c r="J319" i="17" s="1"/>
  <c r="J288" i="1"/>
  <c r="I276" i="17"/>
  <c r="I277" i="17" s="1"/>
  <c r="I246" i="1"/>
  <c r="K282" i="17"/>
  <c r="G294" i="17"/>
  <c r="G295" i="17" s="1"/>
  <c r="G264" i="1"/>
  <c r="O294" i="17"/>
  <c r="O295" i="17" s="1"/>
  <c r="O264" i="1"/>
  <c r="I300" i="17"/>
  <c r="I301" i="17" s="1"/>
  <c r="I270" i="1"/>
  <c r="K306" i="17"/>
  <c r="K276" i="1"/>
  <c r="E312" i="17"/>
  <c r="M312" i="17"/>
  <c r="M313" i="17" s="1"/>
  <c r="O318" i="17"/>
  <c r="O319" i="17" s="1"/>
  <c r="O288" i="1"/>
  <c r="G444" i="17"/>
  <c r="J138" i="17"/>
  <c r="H162" i="17"/>
  <c r="I174" i="17"/>
  <c r="G240" i="17"/>
  <c r="O240" i="17"/>
  <c r="F232" i="3"/>
  <c r="F369" i="3"/>
  <c r="N369" i="3"/>
  <c r="L294" i="3"/>
  <c r="L324" i="17"/>
  <c r="L374" i="3"/>
  <c r="K374" i="3"/>
  <c r="J200" i="1"/>
  <c r="K200" i="1"/>
  <c r="I200" i="1"/>
  <c r="L200" i="1"/>
  <c r="M200" i="1"/>
  <c r="F108" i="17"/>
  <c r="G126" i="17"/>
  <c r="G127" i="17" s="1"/>
  <c r="J276" i="17"/>
  <c r="J246" i="1"/>
  <c r="D282" i="17"/>
  <c r="D283" i="17" s="1"/>
  <c r="D252" i="1"/>
  <c r="L282" i="17"/>
  <c r="J300" i="17"/>
  <c r="J270" i="1"/>
  <c r="D306" i="17"/>
  <c r="D276" i="1"/>
  <c r="L306" i="17"/>
  <c r="L276" i="1"/>
  <c r="H318" i="17"/>
  <c r="H319" i="17" s="1"/>
  <c r="H288" i="1"/>
  <c r="N290" i="1"/>
  <c r="M290" i="1"/>
  <c r="L290" i="1"/>
  <c r="J290" i="1"/>
  <c r="K102" i="17"/>
  <c r="I114" i="17"/>
  <c r="E120" i="17"/>
  <c r="M120" i="17"/>
  <c r="K176" i="2"/>
  <c r="M176" i="2"/>
  <c r="J176" i="2"/>
  <c r="I176" i="2"/>
  <c r="E176" i="2"/>
  <c r="D176" i="2"/>
  <c r="H176" i="2"/>
  <c r="L176" i="2"/>
  <c r="O176" i="2"/>
  <c r="G176" i="2"/>
  <c r="F176" i="2"/>
  <c r="N176" i="2"/>
  <c r="H240" i="17"/>
  <c r="K224" i="2"/>
  <c r="D224" i="2"/>
  <c r="J224" i="2"/>
  <c r="I224" i="2"/>
  <c r="E224" i="2"/>
  <c r="L224" i="2"/>
  <c r="H224" i="2"/>
  <c r="M224" i="2"/>
  <c r="O224" i="2"/>
  <c r="G224" i="2"/>
  <c r="N224" i="2"/>
  <c r="F224" i="2"/>
  <c r="G232" i="3"/>
  <c r="G369" i="3"/>
  <c r="O232" i="3"/>
  <c r="O369" i="3"/>
  <c r="E294" i="3"/>
  <c r="E324" i="17"/>
  <c r="E325" i="17" s="1"/>
  <c r="M294" i="3"/>
  <c r="M324" i="17"/>
  <c r="F41" i="1"/>
  <c r="K296" i="1"/>
  <c r="J296" i="1"/>
  <c r="I296" i="1"/>
  <c r="H296" i="1"/>
  <c r="L296" i="1"/>
  <c r="O296" i="1"/>
  <c r="G296" i="1"/>
  <c r="N296" i="1"/>
  <c r="F296" i="1"/>
  <c r="M296" i="1"/>
  <c r="E296" i="1"/>
  <c r="D296" i="1"/>
  <c r="P372" i="9"/>
  <c r="O334" i="3"/>
  <c r="G334" i="3"/>
  <c r="N334" i="3"/>
  <c r="F334" i="3"/>
  <c r="M334" i="3"/>
  <c r="E334" i="3"/>
  <c r="L334" i="3"/>
  <c r="K334" i="3"/>
  <c r="J334" i="3"/>
  <c r="I334" i="3"/>
  <c r="H334" i="3"/>
  <c r="I298" i="2"/>
  <c r="D298" i="2"/>
  <c r="E298" i="2"/>
  <c r="F298" i="2"/>
  <c r="J298" i="2"/>
  <c r="L298" i="2"/>
  <c r="M298" i="2"/>
  <c r="J298" i="3"/>
  <c r="N298" i="2"/>
  <c r="K298" i="3"/>
  <c r="K296" i="3"/>
  <c r="D296" i="3"/>
  <c r="L296" i="3"/>
  <c r="E296" i="3"/>
  <c r="M296" i="3"/>
  <c r="L296" i="2"/>
  <c r="F296" i="3"/>
  <c r="N296" i="3"/>
  <c r="G296" i="3"/>
  <c r="O296" i="3"/>
  <c r="H296" i="3"/>
  <c r="J278" i="1"/>
  <c r="I278" i="1"/>
  <c r="M86" i="2"/>
  <c r="J82" i="2"/>
  <c r="K82" i="2"/>
  <c r="L82" i="2"/>
  <c r="M82" i="2"/>
  <c r="N82" i="2"/>
  <c r="O82" i="2"/>
  <c r="M80" i="2"/>
  <c r="H102" i="17"/>
  <c r="M70" i="2"/>
  <c r="H84" i="17"/>
  <c r="N41" i="1"/>
  <c r="N178" i="1"/>
  <c r="M178" i="1"/>
  <c r="L178" i="1"/>
  <c r="K178" i="1"/>
  <c r="J178" i="1"/>
  <c r="J176" i="1"/>
  <c r="I176" i="1"/>
  <c r="N176" i="1"/>
  <c r="M176" i="1"/>
  <c r="L176" i="1"/>
  <c r="K176" i="1"/>
  <c r="J44" i="1"/>
  <c r="I44" i="1"/>
  <c r="I118" i="2"/>
  <c r="K94" i="1"/>
  <c r="J94" i="1"/>
  <c r="J92" i="1"/>
  <c r="I92" i="1"/>
  <c r="L92" i="1"/>
  <c r="K92" i="1"/>
  <c r="K41" i="1"/>
  <c r="K64" i="1"/>
  <c r="N64" i="1"/>
  <c r="M64" i="1"/>
  <c r="L64" i="1"/>
  <c r="J64" i="1"/>
  <c r="I41" i="1"/>
  <c r="M46" i="1"/>
  <c r="L46" i="1"/>
  <c r="K46" i="1"/>
  <c r="F46" i="1"/>
  <c r="J46" i="1"/>
  <c r="N46" i="1"/>
  <c r="I170" i="1"/>
  <c r="M170" i="1"/>
  <c r="L170" i="1"/>
  <c r="K170" i="1"/>
  <c r="J170" i="1"/>
  <c r="G41" i="1"/>
  <c r="O41" i="1"/>
  <c r="K166" i="1"/>
  <c r="J166" i="1"/>
  <c r="M166" i="1"/>
  <c r="L166" i="1"/>
  <c r="L164" i="1"/>
  <c r="K164" i="1"/>
  <c r="J164" i="1"/>
  <c r="I164" i="1"/>
  <c r="M164" i="1"/>
  <c r="J160" i="1"/>
  <c r="N160" i="1"/>
  <c r="M160" i="1"/>
  <c r="L160" i="1"/>
  <c r="K160" i="1"/>
  <c r="D41" i="1"/>
  <c r="L41" i="1"/>
  <c r="M158" i="1"/>
  <c r="K158" i="1"/>
  <c r="L158" i="1"/>
  <c r="J158" i="1"/>
  <c r="I158" i="1"/>
  <c r="N158" i="1"/>
  <c r="E41" i="1"/>
  <c r="M41" i="1"/>
  <c r="M154" i="1"/>
  <c r="L154" i="1"/>
  <c r="K154" i="1"/>
  <c r="J154" i="1"/>
  <c r="I154" i="1"/>
  <c r="J152" i="1"/>
  <c r="K152" i="1"/>
  <c r="I152" i="1"/>
  <c r="H152" i="1"/>
  <c r="N152" i="1"/>
  <c r="M152" i="1"/>
  <c r="L152" i="1"/>
  <c r="K148" i="1"/>
  <c r="J148" i="1"/>
  <c r="I148" i="1"/>
  <c r="M148" i="1"/>
  <c r="L148" i="1"/>
  <c r="N146" i="1"/>
  <c r="M146" i="1"/>
  <c r="H146" i="1"/>
  <c r="L146" i="1"/>
  <c r="K146" i="1"/>
  <c r="J146" i="1"/>
  <c r="I146" i="1"/>
  <c r="M134" i="1"/>
  <c r="L134" i="1"/>
  <c r="P134" i="1" s="1"/>
  <c r="N134" i="1"/>
  <c r="N128" i="1"/>
  <c r="J128" i="1"/>
  <c r="J122" i="1"/>
  <c r="I122" i="1"/>
  <c r="H122" i="1"/>
  <c r="G122" i="1"/>
  <c r="K122" i="1"/>
  <c r="F122" i="1"/>
  <c r="L122" i="1"/>
  <c r="J41" i="1"/>
  <c r="I116" i="1"/>
  <c r="M116" i="1"/>
  <c r="L116" i="1"/>
  <c r="J116" i="1"/>
  <c r="K116" i="1"/>
  <c r="K112" i="1"/>
  <c r="J112" i="1"/>
  <c r="M112" i="1"/>
  <c r="L112" i="1"/>
  <c r="K110" i="1"/>
  <c r="M110" i="1"/>
  <c r="L110" i="1"/>
  <c r="J110" i="1"/>
  <c r="I110" i="1"/>
  <c r="K104" i="1"/>
  <c r="N104" i="1"/>
  <c r="M104" i="1"/>
  <c r="L104" i="1"/>
  <c r="K100" i="1"/>
  <c r="J100" i="1"/>
  <c r="I100" i="1"/>
  <c r="O100" i="1"/>
  <c r="N100" i="1"/>
  <c r="M100" i="1"/>
  <c r="L100" i="1"/>
  <c r="N98" i="1"/>
  <c r="M98" i="1"/>
  <c r="I98" i="1"/>
  <c r="L98" i="1"/>
  <c r="K98" i="1"/>
  <c r="J98" i="1"/>
  <c r="O86" i="1"/>
  <c r="N86" i="1"/>
  <c r="M86" i="1"/>
  <c r="L86" i="1"/>
  <c r="K86" i="1"/>
  <c r="N82" i="1"/>
  <c r="M82" i="1"/>
  <c r="L82" i="1"/>
  <c r="K82" i="1"/>
  <c r="J82" i="1"/>
  <c r="K80" i="1"/>
  <c r="J80" i="1"/>
  <c r="M80" i="1"/>
  <c r="N80" i="1"/>
  <c r="L80" i="1"/>
  <c r="K68" i="1"/>
  <c r="J68" i="1"/>
  <c r="O68" i="1"/>
  <c r="M68" i="1"/>
  <c r="L68" i="1"/>
  <c r="N62" i="1"/>
  <c r="M62" i="1"/>
  <c r="L62" i="1"/>
  <c r="K62" i="1"/>
  <c r="J62" i="1"/>
  <c r="K58" i="1"/>
  <c r="J58" i="1"/>
  <c r="K56" i="1"/>
  <c r="J56" i="1"/>
  <c r="N56" i="1"/>
  <c r="M56" i="1"/>
  <c r="K52" i="1"/>
  <c r="J52" i="1"/>
  <c r="O52" i="1"/>
  <c r="G52" i="1"/>
  <c r="F52" i="1"/>
  <c r="N52" i="1"/>
  <c r="M52" i="1"/>
  <c r="E52" i="1"/>
  <c r="L52" i="1"/>
  <c r="D52" i="1"/>
  <c r="O50" i="1"/>
  <c r="G50" i="1"/>
  <c r="N50" i="1"/>
  <c r="F50" i="1"/>
  <c r="M50" i="1"/>
  <c r="E50" i="1"/>
  <c r="L50" i="1"/>
  <c r="D50" i="1"/>
  <c r="K50" i="1"/>
  <c r="J50" i="1"/>
  <c r="H50" i="1"/>
  <c r="K44" i="1"/>
  <c r="L44" i="1"/>
  <c r="N44" i="1"/>
  <c r="M44" i="1"/>
  <c r="O208" i="2"/>
  <c r="G208" i="2"/>
  <c r="N208" i="2"/>
  <c r="F208" i="2"/>
  <c r="M208" i="2"/>
  <c r="E208" i="2"/>
  <c r="L208" i="2"/>
  <c r="D208" i="2"/>
  <c r="K208" i="2"/>
  <c r="J208" i="2"/>
  <c r="I208" i="2"/>
  <c r="H208" i="2"/>
  <c r="L202" i="2"/>
  <c r="D202" i="2"/>
  <c r="M202" i="2"/>
  <c r="K202" i="2"/>
  <c r="J202" i="2"/>
  <c r="I202" i="2"/>
  <c r="H202" i="2"/>
  <c r="F202" i="2"/>
  <c r="E202" i="2"/>
  <c r="O202" i="2"/>
  <c r="G202" i="2"/>
  <c r="N202" i="2"/>
  <c r="K200" i="2"/>
  <c r="J200" i="2"/>
  <c r="I200" i="2"/>
  <c r="H200" i="2"/>
  <c r="O200" i="2"/>
  <c r="G200" i="2"/>
  <c r="N200" i="2"/>
  <c r="F200" i="2"/>
  <c r="M200" i="2"/>
  <c r="E200" i="2"/>
  <c r="L200" i="2"/>
  <c r="D200" i="2"/>
  <c r="M196" i="2"/>
  <c r="E196" i="2"/>
  <c r="L196" i="2"/>
  <c r="D196" i="2"/>
  <c r="O196" i="2"/>
  <c r="G196" i="2"/>
  <c r="N196" i="2"/>
  <c r="F196" i="2"/>
  <c r="K196" i="2"/>
  <c r="J196" i="2"/>
  <c r="I196" i="2"/>
  <c r="H196" i="2"/>
  <c r="I194" i="2"/>
  <c r="H194" i="2"/>
  <c r="O194" i="2"/>
  <c r="N194" i="2"/>
  <c r="E194" i="2"/>
  <c r="M194" i="2"/>
  <c r="L194" i="2"/>
  <c r="D194" i="2"/>
  <c r="K194" i="2"/>
  <c r="J194" i="2"/>
  <c r="G194" i="2"/>
  <c r="F194" i="2"/>
  <c r="K190" i="2"/>
  <c r="J190" i="2"/>
  <c r="I190" i="2"/>
  <c r="E190" i="2"/>
  <c r="L190" i="2"/>
  <c r="H190" i="2"/>
  <c r="O190" i="2"/>
  <c r="G190" i="2"/>
  <c r="N190" i="2"/>
  <c r="F190" i="2"/>
  <c r="M190" i="2"/>
  <c r="D190" i="2"/>
  <c r="K188" i="2"/>
  <c r="J188" i="2"/>
  <c r="I188" i="2"/>
  <c r="H188" i="2"/>
  <c r="O188" i="2"/>
  <c r="G188" i="2"/>
  <c r="N188" i="2"/>
  <c r="F188" i="2"/>
  <c r="M188" i="2"/>
  <c r="E188" i="2"/>
  <c r="L188" i="2"/>
  <c r="D188" i="2"/>
  <c r="J178" i="2"/>
  <c r="I178" i="2"/>
  <c r="H178" i="2"/>
  <c r="O178" i="2"/>
  <c r="G178" i="2"/>
  <c r="N178" i="2"/>
  <c r="F178" i="2"/>
  <c r="M178" i="2"/>
  <c r="E178" i="2"/>
  <c r="L178" i="2"/>
  <c r="D178" i="2"/>
  <c r="K178" i="2"/>
  <c r="O172" i="2"/>
  <c r="G172" i="2"/>
  <c r="N172" i="2"/>
  <c r="F172" i="2"/>
  <c r="M172" i="2"/>
  <c r="E172" i="2"/>
  <c r="L172" i="2"/>
  <c r="D172" i="2"/>
  <c r="K172" i="2"/>
  <c r="J172" i="2"/>
  <c r="I172" i="2"/>
  <c r="H172" i="2"/>
  <c r="K170" i="2"/>
  <c r="J170" i="2"/>
  <c r="I170" i="2"/>
  <c r="H170" i="2"/>
  <c r="O170" i="2"/>
  <c r="G170" i="2"/>
  <c r="N170" i="2"/>
  <c r="F170" i="2"/>
  <c r="P170" i="2" s="1"/>
  <c r="M170" i="2"/>
  <c r="E170" i="2"/>
  <c r="L170" i="2"/>
  <c r="D170" i="2"/>
  <c r="K130" i="2"/>
  <c r="D130" i="2"/>
  <c r="J130" i="2"/>
  <c r="G130" i="2"/>
  <c r="E130" i="2"/>
  <c r="L130" i="2"/>
  <c r="I130" i="2"/>
  <c r="H130" i="2"/>
  <c r="O130" i="2"/>
  <c r="N130" i="2"/>
  <c r="F130" i="2"/>
  <c r="M130" i="2"/>
  <c r="K298" i="2"/>
  <c r="G298" i="2"/>
  <c r="O298" i="2"/>
  <c r="H298" i="2"/>
  <c r="K318" i="17"/>
  <c r="G318" i="17"/>
  <c r="G319" i="17" s="1"/>
  <c r="H272" i="3"/>
  <c r="I272" i="3"/>
  <c r="H294" i="17"/>
  <c r="H295" i="17" s="1"/>
  <c r="E288" i="17"/>
  <c r="E289" i="17" s="1"/>
  <c r="M288" i="17"/>
  <c r="M289" i="17" s="1"/>
  <c r="F288" i="17"/>
  <c r="F289" i="17" s="1"/>
  <c r="N288" i="17"/>
  <c r="N289" i="17" s="1"/>
  <c r="F282" i="17"/>
  <c r="F283" i="17" s="1"/>
  <c r="N282" i="17"/>
  <c r="K276" i="17"/>
  <c r="O70" i="17"/>
  <c r="M144" i="17"/>
  <c r="I144" i="17"/>
  <c r="E108" i="17"/>
  <c r="K96" i="17"/>
  <c r="O96" i="17"/>
  <c r="E84" i="17"/>
  <c r="M84" i="17"/>
  <c r="K70" i="17"/>
  <c r="O376" i="2"/>
  <c r="F70" i="17"/>
  <c r="N70" i="17"/>
  <c r="H184" i="2"/>
  <c r="K184" i="2"/>
  <c r="I184" i="2"/>
  <c r="G184" i="2"/>
  <c r="N184" i="2"/>
  <c r="E184" i="2"/>
  <c r="L184" i="2"/>
  <c r="J184" i="2"/>
  <c r="M184" i="2"/>
  <c r="F184" i="2"/>
  <c r="D184" i="2"/>
  <c r="O184" i="2"/>
  <c r="N166" i="2"/>
  <c r="F166" i="2"/>
  <c r="I166" i="2"/>
  <c r="E166" i="2"/>
  <c r="O166" i="2"/>
  <c r="D166" i="2"/>
  <c r="M166" i="2"/>
  <c r="G166" i="2"/>
  <c r="L166" i="2"/>
  <c r="K166" i="2"/>
  <c r="J166" i="2"/>
  <c r="H166" i="2"/>
  <c r="H182" i="2"/>
  <c r="G182" i="2"/>
  <c r="N182" i="2"/>
  <c r="E182" i="2"/>
  <c r="M182" i="2"/>
  <c r="D182" i="2"/>
  <c r="K182" i="2"/>
  <c r="O182" i="2"/>
  <c r="L182" i="2"/>
  <c r="J182" i="2"/>
  <c r="I182" i="2"/>
  <c r="F182" i="2"/>
  <c r="D70" i="17"/>
  <c r="L70" i="17"/>
  <c r="I122" i="2"/>
  <c r="H122" i="2"/>
  <c r="O122" i="2"/>
  <c r="G122" i="2"/>
  <c r="N122" i="2"/>
  <c r="F122" i="2"/>
  <c r="K122" i="2"/>
  <c r="M122" i="2"/>
  <c r="E122" i="2"/>
  <c r="L122" i="2"/>
  <c r="D122" i="2"/>
  <c r="J122" i="2"/>
  <c r="I140" i="2"/>
  <c r="K140" i="2"/>
  <c r="J140" i="2"/>
  <c r="L140" i="2"/>
  <c r="H140" i="2"/>
  <c r="G140" i="2"/>
  <c r="O140" i="2"/>
  <c r="F140" i="2"/>
  <c r="N140" i="2"/>
  <c r="E140" i="2"/>
  <c r="M140" i="2"/>
  <c r="D140" i="2"/>
  <c r="I136" i="2"/>
  <c r="O136" i="2"/>
  <c r="F136" i="2"/>
  <c r="N136" i="2"/>
  <c r="E136" i="2"/>
  <c r="H136" i="2"/>
  <c r="M136" i="2"/>
  <c r="D136" i="2"/>
  <c r="L136" i="2"/>
  <c r="G136" i="2"/>
  <c r="K136" i="2"/>
  <c r="J136" i="2"/>
  <c r="I128" i="2"/>
  <c r="H128" i="2"/>
  <c r="O128" i="2"/>
  <c r="G128" i="2"/>
  <c r="K128" i="2"/>
  <c r="J128" i="2"/>
  <c r="N128" i="2"/>
  <c r="F128" i="2"/>
  <c r="M128" i="2"/>
  <c r="E128" i="2"/>
  <c r="L128" i="2"/>
  <c r="D128" i="2"/>
  <c r="I142" i="2"/>
  <c r="L142" i="2"/>
  <c r="K142" i="2"/>
  <c r="J142" i="2"/>
  <c r="H142" i="2"/>
  <c r="D142" i="2"/>
  <c r="G142" i="2"/>
  <c r="E142" i="2"/>
  <c r="M142" i="2"/>
  <c r="O142" i="2"/>
  <c r="F142" i="2"/>
  <c r="N142" i="2"/>
  <c r="N148" i="2"/>
  <c r="F148" i="2"/>
  <c r="I148" i="2"/>
  <c r="K148" i="2"/>
  <c r="J148" i="2"/>
  <c r="H148" i="2"/>
  <c r="G148" i="2"/>
  <c r="E148" i="2"/>
  <c r="L148" i="2"/>
  <c r="O148" i="2"/>
  <c r="D148" i="2"/>
  <c r="M148" i="2"/>
  <c r="N152" i="2"/>
  <c r="F152" i="2"/>
  <c r="I152" i="2"/>
  <c r="L152" i="2"/>
  <c r="K152" i="2"/>
  <c r="M152" i="2"/>
  <c r="J152" i="2"/>
  <c r="H152" i="2"/>
  <c r="G152" i="2"/>
  <c r="E152" i="2"/>
  <c r="O152" i="2"/>
  <c r="D152" i="2"/>
  <c r="N158" i="2"/>
  <c r="F158" i="2"/>
  <c r="I158" i="2"/>
  <c r="G158" i="2"/>
  <c r="H158" i="2"/>
  <c r="E158" i="2"/>
  <c r="O158" i="2"/>
  <c r="D158" i="2"/>
  <c r="M158" i="2"/>
  <c r="L158" i="2"/>
  <c r="K158" i="2"/>
  <c r="J158" i="2"/>
  <c r="I134" i="2"/>
  <c r="N134" i="2"/>
  <c r="E134" i="2"/>
  <c r="M134" i="2"/>
  <c r="D134" i="2"/>
  <c r="L134" i="2"/>
  <c r="F134" i="2"/>
  <c r="K134" i="2"/>
  <c r="J134" i="2"/>
  <c r="O134" i="2"/>
  <c r="H134" i="2"/>
  <c r="G134" i="2"/>
  <c r="N146" i="2"/>
  <c r="I146" i="2"/>
  <c r="G146" i="2"/>
  <c r="F146" i="2"/>
  <c r="O146" i="2"/>
  <c r="E146" i="2"/>
  <c r="M146" i="2"/>
  <c r="D146" i="2"/>
  <c r="L146" i="2"/>
  <c r="H146" i="2"/>
  <c r="K146" i="2"/>
  <c r="J146" i="2"/>
  <c r="N154" i="2"/>
  <c r="F154" i="2"/>
  <c r="I154" i="2"/>
  <c r="E154" i="2"/>
  <c r="O154" i="2"/>
  <c r="D154" i="2"/>
  <c r="M154" i="2"/>
  <c r="L154" i="2"/>
  <c r="K154" i="2"/>
  <c r="J154" i="2"/>
  <c r="H154" i="2"/>
  <c r="G154" i="2"/>
  <c r="N160" i="2"/>
  <c r="F160" i="2"/>
  <c r="I160" i="2"/>
  <c r="K160" i="2"/>
  <c r="J160" i="2"/>
  <c r="H160" i="2"/>
  <c r="L160" i="2"/>
  <c r="G160" i="2"/>
  <c r="E160" i="2"/>
  <c r="O160" i="2"/>
  <c r="D160" i="2"/>
  <c r="M160" i="2"/>
  <c r="N164" i="2"/>
  <c r="F164" i="2"/>
  <c r="I164" i="2"/>
  <c r="L164" i="2"/>
  <c r="K164" i="2"/>
  <c r="J164" i="2"/>
  <c r="H164" i="2"/>
  <c r="D164" i="2"/>
  <c r="G164" i="2"/>
  <c r="M164" i="2"/>
  <c r="E164" i="2"/>
  <c r="O164" i="2"/>
  <c r="J70" i="17"/>
  <c r="I70" i="17"/>
  <c r="F132" i="17"/>
  <c r="G114" i="17"/>
  <c r="M108" i="17"/>
  <c r="F96" i="17"/>
  <c r="E70" i="17"/>
  <c r="M70" i="17"/>
  <c r="G96" i="17"/>
  <c r="F56" i="2"/>
  <c r="H70" i="17"/>
  <c r="I84" i="17"/>
  <c r="J52" i="2"/>
  <c r="G70" i="17"/>
  <c r="J50" i="2"/>
  <c r="O58" i="2"/>
  <c r="D58" i="2"/>
  <c r="E108" i="2"/>
  <c r="E138" i="17"/>
  <c r="E139" i="17" s="1"/>
  <c r="H114" i="2"/>
  <c r="H144" i="17"/>
  <c r="E120" i="2"/>
  <c r="E150" i="17"/>
  <c r="E151" i="17" s="1"/>
  <c r="F168" i="17"/>
  <c r="H186" i="17"/>
  <c r="F192" i="17"/>
  <c r="F193" i="17" s="1"/>
  <c r="G198" i="17"/>
  <c r="G199" i="17" s="1"/>
  <c r="O198" i="17"/>
  <c r="I204" i="17"/>
  <c r="F216" i="17"/>
  <c r="H222" i="17"/>
  <c r="J228" i="17"/>
  <c r="E240" i="17"/>
  <c r="G246" i="17"/>
  <c r="O246" i="17"/>
  <c r="I252" i="17"/>
  <c r="F108" i="2"/>
  <c r="F138" i="17"/>
  <c r="F139" i="17" s="1"/>
  <c r="F120" i="2"/>
  <c r="F150" i="17"/>
  <c r="F151" i="17" s="1"/>
  <c r="G168" i="17"/>
  <c r="O174" i="17"/>
  <c r="G192" i="17"/>
  <c r="G193" i="17" s="1"/>
  <c r="O192" i="17"/>
  <c r="O193" i="17" s="1"/>
  <c r="H198" i="17"/>
  <c r="J204" i="17"/>
  <c r="G216" i="17"/>
  <c r="O216" i="17"/>
  <c r="I222" i="17"/>
  <c r="K228" i="17"/>
  <c r="H246" i="17"/>
  <c r="J252" i="17"/>
  <c r="G108" i="2"/>
  <c r="G138" i="17"/>
  <c r="G139" i="17" s="1"/>
  <c r="G120" i="2"/>
  <c r="G150" i="17"/>
  <c r="G151" i="17" s="1"/>
  <c r="O120" i="2"/>
  <c r="O150" i="17"/>
  <c r="H168" i="17"/>
  <c r="D180" i="17"/>
  <c r="I198" i="17"/>
  <c r="K204" i="17"/>
  <c r="H216" i="17"/>
  <c r="J222" i="17"/>
  <c r="D228" i="17"/>
  <c r="L228" i="17"/>
  <c r="I246" i="17"/>
  <c r="K252" i="17"/>
  <c r="H108" i="2"/>
  <c r="H138" i="17"/>
  <c r="H120" i="2"/>
  <c r="H150" i="17"/>
  <c r="I168" i="17"/>
  <c r="E180" i="17"/>
  <c r="D204" i="17"/>
  <c r="D205" i="17" s="1"/>
  <c r="L204" i="17"/>
  <c r="D210" i="17"/>
  <c r="K222" i="17"/>
  <c r="E228" i="17"/>
  <c r="M228" i="17"/>
  <c r="D234" i="17"/>
  <c r="J246" i="17"/>
  <c r="D252" i="17"/>
  <c r="D253" i="17" s="1"/>
  <c r="L252" i="17"/>
  <c r="D162" i="17"/>
  <c r="J168" i="17"/>
  <c r="F180" i="17"/>
  <c r="N180" i="17"/>
  <c r="D186" i="17"/>
  <c r="D187" i="17" s="1"/>
  <c r="E204" i="17"/>
  <c r="E205" i="17" s="1"/>
  <c r="M204" i="17"/>
  <c r="E210" i="17"/>
  <c r="D222" i="17"/>
  <c r="L222" i="17"/>
  <c r="F228" i="17"/>
  <c r="N228" i="17"/>
  <c r="E234" i="17"/>
  <c r="K246" i="17"/>
  <c r="E252" i="17"/>
  <c r="E253" i="17" s="1"/>
  <c r="M252" i="17"/>
  <c r="D258" i="17"/>
  <c r="E114" i="2"/>
  <c r="E144" i="17"/>
  <c r="E162" i="17"/>
  <c r="K168" i="17"/>
  <c r="G180" i="17"/>
  <c r="O180" i="17"/>
  <c r="E186" i="17"/>
  <c r="E187" i="17" s="1"/>
  <c r="D198" i="17"/>
  <c r="D199" i="17" s="1"/>
  <c r="F204" i="17"/>
  <c r="F205" i="17" s="1"/>
  <c r="N204" i="17"/>
  <c r="N205" i="17" s="1"/>
  <c r="F210" i="17"/>
  <c r="N210" i="17"/>
  <c r="E222" i="17"/>
  <c r="M222" i="17"/>
  <c r="G228" i="17"/>
  <c r="O228" i="17"/>
  <c r="F234" i="17"/>
  <c r="N234" i="17"/>
  <c r="D246" i="17"/>
  <c r="L246" i="17"/>
  <c r="F252" i="17"/>
  <c r="F253" i="17" s="1"/>
  <c r="N252" i="17"/>
  <c r="E258" i="17"/>
  <c r="F114" i="2"/>
  <c r="F144" i="17"/>
  <c r="F162" i="17"/>
  <c r="D168" i="17"/>
  <c r="L168" i="17"/>
  <c r="D174" i="17"/>
  <c r="H180" i="17"/>
  <c r="F186" i="17"/>
  <c r="F187" i="17" s="1"/>
  <c r="D192" i="17"/>
  <c r="D193" i="17" s="1"/>
  <c r="E198" i="17"/>
  <c r="E199" i="17" s="1"/>
  <c r="G204" i="17"/>
  <c r="G205" i="17" s="1"/>
  <c r="O204" i="17"/>
  <c r="O205" i="17" s="1"/>
  <c r="G210" i="17"/>
  <c r="O210" i="17"/>
  <c r="D216" i="17"/>
  <c r="D217" i="17" s="1"/>
  <c r="F222" i="17"/>
  <c r="N222" i="17"/>
  <c r="H228" i="17"/>
  <c r="G234" i="17"/>
  <c r="O234" i="17"/>
  <c r="E246" i="17"/>
  <c r="M246" i="17"/>
  <c r="G252" i="17"/>
  <c r="G253" i="17" s="1"/>
  <c r="O252" i="17"/>
  <c r="O253" i="17" s="1"/>
  <c r="F258" i="17"/>
  <c r="G114" i="2"/>
  <c r="G144" i="17"/>
  <c r="O114" i="2"/>
  <c r="O144" i="17"/>
  <c r="D120" i="2"/>
  <c r="D150" i="17"/>
  <c r="D151" i="17" s="1"/>
  <c r="O162" i="17"/>
  <c r="E168" i="17"/>
  <c r="E174" i="17"/>
  <c r="G186" i="17"/>
  <c r="O186" i="17"/>
  <c r="E192" i="17"/>
  <c r="E193" i="17" s="1"/>
  <c r="F198" i="17"/>
  <c r="F199" i="17" s="1"/>
  <c r="H204" i="17"/>
  <c r="H205" i="17" s="1"/>
  <c r="E216" i="17"/>
  <c r="E217" i="17" s="1"/>
  <c r="G222" i="17"/>
  <c r="O222" i="17"/>
  <c r="I228" i="17"/>
  <c r="H234" i="17"/>
  <c r="F246" i="17"/>
  <c r="N246" i="17"/>
  <c r="H252" i="17"/>
  <c r="G258" i="17"/>
  <c r="O258" i="17"/>
  <c r="F376" i="2"/>
  <c r="J20" i="3"/>
  <c r="K20" i="3"/>
  <c r="F74" i="2"/>
  <c r="E74" i="2"/>
  <c r="O242" i="3"/>
  <c r="L238" i="3"/>
  <c r="G236" i="3"/>
  <c r="E376" i="2"/>
  <c r="D86" i="2"/>
  <c r="E86" i="2"/>
  <c r="E80" i="2"/>
  <c r="F80" i="2"/>
  <c r="K74" i="2"/>
  <c r="D74" i="2"/>
  <c r="L74" i="2"/>
  <c r="O64" i="2"/>
  <c r="I46" i="2"/>
  <c r="N110" i="2"/>
  <c r="J112" i="2"/>
  <c r="M112" i="2"/>
  <c r="J94" i="2"/>
  <c r="L86" i="2"/>
  <c r="K76" i="2"/>
  <c r="P76" i="2" s="1"/>
  <c r="J74" i="2"/>
  <c r="O62" i="2"/>
  <c r="J58" i="2"/>
  <c r="E44" i="2"/>
  <c r="F44" i="2"/>
  <c r="G272" i="3"/>
  <c r="J260" i="3"/>
  <c r="I256" i="3"/>
  <c r="N250" i="3"/>
  <c r="J242" i="3"/>
  <c r="M238" i="3"/>
  <c r="O344" i="2"/>
  <c r="G344" i="2"/>
  <c r="N344" i="2"/>
  <c r="F344" i="2"/>
  <c r="D344" i="2"/>
  <c r="J344" i="2"/>
  <c r="I344" i="2"/>
  <c r="M344" i="2"/>
  <c r="E344" i="2"/>
  <c r="L344" i="2"/>
  <c r="K344" i="2"/>
  <c r="H344" i="2"/>
  <c r="H332" i="2"/>
  <c r="G332" i="2"/>
  <c r="L328" i="2"/>
  <c r="K328" i="2"/>
  <c r="J328" i="2"/>
  <c r="H328" i="2"/>
  <c r="O328" i="2"/>
  <c r="L326" i="2"/>
  <c r="I326" i="2"/>
  <c r="I34" i="2"/>
  <c r="F34" i="2"/>
  <c r="M34" i="2"/>
  <c r="H34" i="2"/>
  <c r="N34" i="2"/>
  <c r="O34" i="2"/>
  <c r="G34" i="2"/>
  <c r="L34" i="2"/>
  <c r="D34" i="2"/>
  <c r="K34" i="2"/>
  <c r="E34" i="2"/>
  <c r="J34" i="2"/>
  <c r="M32" i="2"/>
  <c r="E32" i="2"/>
  <c r="D32" i="2"/>
  <c r="K32" i="2"/>
  <c r="J32" i="2"/>
  <c r="H32" i="2"/>
  <c r="O32" i="2"/>
  <c r="N32" i="2"/>
  <c r="F32" i="2"/>
  <c r="L32" i="2"/>
  <c r="G32" i="2"/>
  <c r="I32" i="2"/>
  <c r="E296" i="2"/>
  <c r="I296" i="2"/>
  <c r="M296" i="2"/>
  <c r="F296" i="2"/>
  <c r="J296" i="2"/>
  <c r="N296" i="2"/>
  <c r="G296" i="2"/>
  <c r="K296" i="2"/>
  <c r="O296" i="2"/>
  <c r="D296" i="2"/>
  <c r="H296" i="2"/>
  <c r="O316" i="3"/>
  <c r="I316" i="3"/>
  <c r="N316" i="3"/>
  <c r="H316" i="3"/>
  <c r="L316" i="3"/>
  <c r="F316" i="3"/>
  <c r="K316" i="3"/>
  <c r="E316" i="3"/>
  <c r="G316" i="3"/>
  <c r="J316" i="3"/>
  <c r="D316" i="3"/>
  <c r="M316" i="3"/>
  <c r="O358" i="3"/>
  <c r="I358" i="3"/>
  <c r="N358" i="3"/>
  <c r="H358" i="3"/>
  <c r="L358" i="3"/>
  <c r="F358" i="3"/>
  <c r="G358" i="3"/>
  <c r="K358" i="3"/>
  <c r="E358" i="3"/>
  <c r="J358" i="3"/>
  <c r="D358" i="3"/>
  <c r="M358" i="3"/>
  <c r="O356" i="3"/>
  <c r="I356" i="3"/>
  <c r="G356" i="3"/>
  <c r="N356" i="3"/>
  <c r="H356" i="3"/>
  <c r="L356" i="3"/>
  <c r="F356" i="3"/>
  <c r="K356" i="3"/>
  <c r="E356" i="3"/>
  <c r="M356" i="3"/>
  <c r="J356" i="3"/>
  <c r="D356" i="3"/>
  <c r="O362" i="3"/>
  <c r="I362" i="3"/>
  <c r="N362" i="3"/>
  <c r="H362" i="3"/>
  <c r="G362" i="3"/>
  <c r="L362" i="3"/>
  <c r="F362" i="3"/>
  <c r="K362" i="3"/>
  <c r="E362" i="3"/>
  <c r="J362" i="3"/>
  <c r="D362" i="3"/>
  <c r="M362" i="3"/>
  <c r="O364" i="3"/>
  <c r="I364" i="3"/>
  <c r="N364" i="3"/>
  <c r="H364" i="3"/>
  <c r="M364" i="3"/>
  <c r="G364" i="3"/>
  <c r="L364" i="3"/>
  <c r="F364" i="3"/>
  <c r="K364" i="3"/>
  <c r="E364" i="3"/>
  <c r="J364" i="3"/>
  <c r="D364" i="3"/>
  <c r="O314" i="3"/>
  <c r="I314" i="3"/>
  <c r="N314" i="3"/>
  <c r="G314" i="3"/>
  <c r="L314" i="3"/>
  <c r="F314" i="3"/>
  <c r="M314" i="3"/>
  <c r="K314" i="3"/>
  <c r="E314" i="3"/>
  <c r="J314" i="3"/>
  <c r="D314" i="3"/>
  <c r="H314" i="3"/>
  <c r="O332" i="3"/>
  <c r="I332" i="3"/>
  <c r="M332" i="3"/>
  <c r="N332" i="3"/>
  <c r="H332" i="3"/>
  <c r="L332" i="3"/>
  <c r="F332" i="3"/>
  <c r="G332" i="3"/>
  <c r="K332" i="3"/>
  <c r="E332" i="3"/>
  <c r="J332" i="3"/>
  <c r="D332" i="3"/>
  <c r="N20" i="3"/>
  <c r="O20" i="3"/>
  <c r="M20" i="3"/>
  <c r="L20" i="3"/>
  <c r="N14" i="3"/>
  <c r="H14" i="3"/>
  <c r="J14" i="3"/>
  <c r="M14" i="3"/>
  <c r="G14" i="3"/>
  <c r="O14" i="3"/>
  <c r="L14" i="3"/>
  <c r="F14" i="3"/>
  <c r="D14" i="3"/>
  <c r="I14" i="3"/>
  <c r="K14" i="3"/>
  <c r="E14" i="3"/>
  <c r="N16" i="3"/>
  <c r="H16" i="3"/>
  <c r="I16" i="3"/>
  <c r="M16" i="3"/>
  <c r="G16" i="3"/>
  <c r="D16" i="3"/>
  <c r="L16" i="3"/>
  <c r="F16" i="3"/>
  <c r="K16" i="3"/>
  <c r="E16" i="3"/>
  <c r="J16" i="3"/>
  <c r="O16" i="3"/>
  <c r="O20" i="2"/>
  <c r="I20" i="2"/>
  <c r="N20" i="2"/>
  <c r="H20" i="2"/>
  <c r="M20" i="2"/>
  <c r="G20" i="2"/>
  <c r="L20" i="2"/>
  <c r="F20" i="2"/>
  <c r="K20" i="2"/>
  <c r="E20" i="2"/>
  <c r="J20" i="2"/>
  <c r="D20" i="2"/>
  <c r="O356" i="2"/>
  <c r="I356" i="2"/>
  <c r="N356" i="2"/>
  <c r="H356" i="2"/>
  <c r="M356" i="2"/>
  <c r="G356" i="2"/>
  <c r="L356" i="2"/>
  <c r="F356" i="2"/>
  <c r="K356" i="2"/>
  <c r="E356" i="2"/>
  <c r="J356" i="2"/>
  <c r="D356" i="2"/>
  <c r="O22" i="2"/>
  <c r="I22" i="2"/>
  <c r="N22" i="2"/>
  <c r="H22" i="2"/>
  <c r="M22" i="2"/>
  <c r="G22" i="2"/>
  <c r="L22" i="2"/>
  <c r="F22" i="2"/>
  <c r="K22" i="2"/>
  <c r="E22" i="2"/>
  <c r="J22" i="2"/>
  <c r="D22" i="2"/>
  <c r="O26" i="2"/>
  <c r="I26" i="2"/>
  <c r="N26" i="2"/>
  <c r="H26" i="2"/>
  <c r="M26" i="2"/>
  <c r="G26" i="2"/>
  <c r="L26" i="2"/>
  <c r="F26" i="2"/>
  <c r="K26" i="2"/>
  <c r="E26" i="2"/>
  <c r="J26" i="2"/>
  <c r="D26" i="2"/>
  <c r="O326" i="2"/>
  <c r="N326" i="2"/>
  <c r="H326" i="2"/>
  <c r="M326" i="2"/>
  <c r="G326" i="2"/>
  <c r="K326" i="2"/>
  <c r="E326" i="2"/>
  <c r="J326" i="2"/>
  <c r="D326" i="2"/>
  <c r="O362" i="2"/>
  <c r="I362" i="2"/>
  <c r="N362" i="2"/>
  <c r="H362" i="2"/>
  <c r="M362" i="2"/>
  <c r="G362" i="2"/>
  <c r="L362" i="2"/>
  <c r="F362" i="2"/>
  <c r="K362" i="2"/>
  <c r="E362" i="2"/>
  <c r="J362" i="2"/>
  <c r="D362" i="2"/>
  <c r="O28" i="2"/>
  <c r="I28" i="2"/>
  <c r="N28" i="2"/>
  <c r="H28" i="2"/>
  <c r="M28" i="2"/>
  <c r="G28" i="2"/>
  <c r="L28" i="2"/>
  <c r="F28" i="2"/>
  <c r="K28" i="2"/>
  <c r="E28" i="2"/>
  <c r="J28" i="2"/>
  <c r="D28" i="2"/>
  <c r="O310" i="2"/>
  <c r="I310" i="2"/>
  <c r="N310" i="2"/>
  <c r="H310" i="2"/>
  <c r="M310" i="2"/>
  <c r="G310" i="2"/>
  <c r="L310" i="2"/>
  <c r="F310" i="2"/>
  <c r="K310" i="2"/>
  <c r="E310" i="2"/>
  <c r="J310" i="2"/>
  <c r="D310" i="2"/>
  <c r="I328" i="2"/>
  <c r="N328" i="2"/>
  <c r="M328" i="2"/>
  <c r="G328" i="2"/>
  <c r="F328" i="2"/>
  <c r="E328" i="2"/>
  <c r="D328" i="2"/>
  <c r="O346" i="2"/>
  <c r="I346" i="2"/>
  <c r="N346" i="2"/>
  <c r="H346" i="2"/>
  <c r="M346" i="2"/>
  <c r="G346" i="2"/>
  <c r="L346" i="2"/>
  <c r="F346" i="2"/>
  <c r="K346" i="2"/>
  <c r="E346" i="2"/>
  <c r="J346" i="2"/>
  <c r="D346" i="2"/>
  <c r="O364" i="2"/>
  <c r="I364" i="2"/>
  <c r="N364" i="2"/>
  <c r="H364" i="2"/>
  <c r="M364" i="2"/>
  <c r="G364" i="2"/>
  <c r="L364" i="2"/>
  <c r="F364" i="2"/>
  <c r="K364" i="2"/>
  <c r="E364" i="2"/>
  <c r="J364" i="2"/>
  <c r="D364" i="2"/>
  <c r="O314" i="2"/>
  <c r="I314" i="2"/>
  <c r="N314" i="2"/>
  <c r="H314" i="2"/>
  <c r="M314" i="2"/>
  <c r="G314" i="2"/>
  <c r="F314" i="2"/>
  <c r="L314" i="2"/>
  <c r="K314" i="2"/>
  <c r="E314" i="2"/>
  <c r="J314" i="2"/>
  <c r="D314" i="2"/>
  <c r="O332" i="2"/>
  <c r="I332" i="2"/>
  <c r="N332" i="2"/>
  <c r="M332" i="2"/>
  <c r="L332" i="2"/>
  <c r="F332" i="2"/>
  <c r="K332" i="2"/>
  <c r="E332" i="2"/>
  <c r="J332" i="2"/>
  <c r="D332" i="2"/>
  <c r="O350" i="2"/>
  <c r="I350" i="2"/>
  <c r="N350" i="2"/>
  <c r="H350" i="2"/>
  <c r="M350" i="2"/>
  <c r="G350" i="2"/>
  <c r="L350" i="2"/>
  <c r="F350" i="2"/>
  <c r="K350" i="2"/>
  <c r="E350" i="2"/>
  <c r="J350" i="2"/>
  <c r="D350" i="2"/>
  <c r="O358" i="2"/>
  <c r="I358" i="2"/>
  <c r="N358" i="2"/>
  <c r="H358" i="2"/>
  <c r="M358" i="2"/>
  <c r="G358" i="2"/>
  <c r="L358" i="2"/>
  <c r="F358" i="2"/>
  <c r="K358" i="2"/>
  <c r="E358" i="2"/>
  <c r="J358" i="2"/>
  <c r="D358" i="2"/>
  <c r="O16" i="2"/>
  <c r="I16" i="2"/>
  <c r="N16" i="2"/>
  <c r="H16" i="2"/>
  <c r="M16" i="2"/>
  <c r="G16" i="2"/>
  <c r="L16" i="2"/>
  <c r="F16" i="2"/>
  <c r="K16" i="2"/>
  <c r="E16" i="2"/>
  <c r="J16" i="2"/>
  <c r="D16" i="2"/>
  <c r="O316" i="2"/>
  <c r="I316" i="2"/>
  <c r="N316" i="2"/>
  <c r="H316" i="2"/>
  <c r="M316" i="2"/>
  <c r="G316" i="2"/>
  <c r="F316" i="2"/>
  <c r="L316" i="2"/>
  <c r="K316" i="2"/>
  <c r="E316" i="2"/>
  <c r="J316" i="2"/>
  <c r="D316" i="2"/>
  <c r="O334" i="2"/>
  <c r="I334" i="2"/>
  <c r="N334" i="2"/>
  <c r="H334" i="2"/>
  <c r="M334" i="2"/>
  <c r="G334" i="2"/>
  <c r="L334" i="2"/>
  <c r="F334" i="2"/>
  <c r="K334" i="2"/>
  <c r="E334" i="2"/>
  <c r="J334" i="2"/>
  <c r="O352" i="2"/>
  <c r="I352" i="2"/>
  <c r="N352" i="2"/>
  <c r="H352" i="2"/>
  <c r="M352" i="2"/>
  <c r="G352" i="2"/>
  <c r="L352" i="2"/>
  <c r="F352" i="2"/>
  <c r="K352" i="2"/>
  <c r="E352" i="2"/>
  <c r="J352" i="2"/>
  <c r="D352" i="2"/>
  <c r="N11" i="3"/>
  <c r="F11" i="3"/>
  <c r="L11" i="3"/>
  <c r="P244" i="3"/>
  <c r="O11" i="3"/>
  <c r="P346" i="3"/>
  <c r="P353" i="2"/>
  <c r="D236" i="3"/>
  <c r="H11" i="3"/>
  <c r="P17" i="3"/>
  <c r="P9" i="3"/>
  <c r="N10" i="3" s="1"/>
  <c r="I11" i="3"/>
  <c r="D260" i="3"/>
  <c r="L260" i="3"/>
  <c r="I254" i="3"/>
  <c r="J254" i="3"/>
  <c r="L236" i="3"/>
  <c r="J56" i="2"/>
  <c r="P372" i="14"/>
  <c r="P372" i="8"/>
  <c r="P372" i="5"/>
  <c r="J376" i="3"/>
  <c r="N376" i="3"/>
  <c r="K376" i="3"/>
  <c r="L376" i="3"/>
  <c r="I376" i="3"/>
  <c r="J290" i="3"/>
  <c r="N290" i="3"/>
  <c r="K284" i="3"/>
  <c r="P284" i="3" s="1"/>
  <c r="K272" i="3"/>
  <c r="D272" i="3"/>
  <c r="L266" i="3"/>
  <c r="K266" i="3"/>
  <c r="L262" i="3"/>
  <c r="M262" i="3"/>
  <c r="M260" i="3"/>
  <c r="N260" i="3"/>
  <c r="L250" i="3"/>
  <c r="N248" i="3"/>
  <c r="K248" i="3"/>
  <c r="O248" i="3"/>
  <c r="D248" i="3"/>
  <c r="L248" i="3"/>
  <c r="K242" i="3"/>
  <c r="L242" i="3"/>
  <c r="M242" i="3"/>
  <c r="F236" i="3"/>
  <c r="N236" i="3"/>
  <c r="M233" i="3"/>
  <c r="K236" i="3"/>
  <c r="O236" i="3"/>
  <c r="E236" i="3"/>
  <c r="E41" i="3"/>
  <c r="K41" i="3"/>
  <c r="F41" i="3"/>
  <c r="P377" i="2"/>
  <c r="K378" i="2" s="1"/>
  <c r="P101" i="2"/>
  <c r="K102" i="2" s="1"/>
  <c r="J62" i="2"/>
  <c r="N62" i="2"/>
  <c r="N56" i="2"/>
  <c r="N52" i="2"/>
  <c r="D52" i="2"/>
  <c r="F52" i="2"/>
  <c r="L52" i="2"/>
  <c r="E46" i="2"/>
  <c r="G44" i="2"/>
  <c r="J44" i="2"/>
  <c r="N44" i="2"/>
  <c r="G376" i="2"/>
  <c r="K376" i="2"/>
  <c r="H376" i="2"/>
  <c r="L376" i="2"/>
  <c r="I376" i="2"/>
  <c r="M376" i="2"/>
  <c r="J376" i="2"/>
  <c r="D374" i="2"/>
  <c r="H374" i="2"/>
  <c r="L374" i="2"/>
  <c r="E374" i="2"/>
  <c r="I374" i="2"/>
  <c r="M374" i="2"/>
  <c r="F374" i="2"/>
  <c r="J374" i="2"/>
  <c r="N374" i="2"/>
  <c r="G374" i="2"/>
  <c r="K374" i="2"/>
  <c r="K118" i="2"/>
  <c r="L118" i="2"/>
  <c r="M118" i="2"/>
  <c r="J118" i="2"/>
  <c r="K116" i="2"/>
  <c r="L116" i="2"/>
  <c r="I116" i="2"/>
  <c r="M116" i="2"/>
  <c r="J116" i="2"/>
  <c r="L112" i="2"/>
  <c r="J110" i="2"/>
  <c r="K110" i="2"/>
  <c r="L110" i="2"/>
  <c r="K106" i="2"/>
  <c r="L106" i="2"/>
  <c r="I106" i="2"/>
  <c r="M106" i="2"/>
  <c r="J106" i="2"/>
  <c r="I104" i="2"/>
  <c r="M104" i="2"/>
  <c r="J104" i="2"/>
  <c r="N104" i="2"/>
  <c r="K104" i="2"/>
  <c r="O104" i="2"/>
  <c r="N100" i="2"/>
  <c r="K100" i="2"/>
  <c r="L100" i="2"/>
  <c r="D98" i="2"/>
  <c r="L98" i="2"/>
  <c r="I98" i="2"/>
  <c r="M98" i="2"/>
  <c r="J98" i="2"/>
  <c r="N98" i="2"/>
  <c r="K98" i="2"/>
  <c r="K94" i="2"/>
  <c r="J92" i="2"/>
  <c r="K92" i="2"/>
  <c r="L92" i="2"/>
  <c r="F86" i="2"/>
  <c r="N86" i="2"/>
  <c r="G86" i="2"/>
  <c r="O86" i="2"/>
  <c r="H86" i="2"/>
  <c r="I86" i="2"/>
  <c r="J80" i="2"/>
  <c r="N80" i="2"/>
  <c r="K80" i="2"/>
  <c r="O80" i="2"/>
  <c r="L80" i="2"/>
  <c r="I80" i="2"/>
  <c r="I74" i="2"/>
  <c r="N74" i="2"/>
  <c r="G74" i="2"/>
  <c r="O74" i="2"/>
  <c r="J70" i="2"/>
  <c r="N70" i="2"/>
  <c r="K70" i="2"/>
  <c r="L70" i="2"/>
  <c r="I70" i="2"/>
  <c r="L68" i="2"/>
  <c r="I68" i="2"/>
  <c r="M68" i="2"/>
  <c r="J68" i="2"/>
  <c r="N68" i="2"/>
  <c r="K68" i="2"/>
  <c r="M64" i="2"/>
  <c r="N64" i="2"/>
  <c r="K64" i="2"/>
  <c r="L62" i="2"/>
  <c r="M62" i="2"/>
  <c r="M58" i="2"/>
  <c r="N58" i="2"/>
  <c r="K58" i="2"/>
  <c r="H56" i="2"/>
  <c r="L56" i="2"/>
  <c r="M56" i="2"/>
  <c r="P59" i="2"/>
  <c r="N60" i="2" s="1"/>
  <c r="G56" i="2"/>
  <c r="K56" i="2"/>
  <c r="E52" i="2"/>
  <c r="M52" i="2"/>
  <c r="K52" i="2"/>
  <c r="D50" i="2"/>
  <c r="L50" i="2"/>
  <c r="E50" i="2"/>
  <c r="M50" i="2"/>
  <c r="P53" i="2"/>
  <c r="F54" i="2" s="1"/>
  <c r="F50" i="2"/>
  <c r="N50" i="2"/>
  <c r="K50" i="2"/>
  <c r="M46" i="2"/>
  <c r="F46" i="2"/>
  <c r="J46" i="2"/>
  <c r="N46" i="2"/>
  <c r="G46" i="2"/>
  <c r="K46" i="2"/>
  <c r="O46" i="2"/>
  <c r="D46" i="2"/>
  <c r="H46" i="2"/>
  <c r="H44" i="2"/>
  <c r="L44" i="2"/>
  <c r="I44" i="2"/>
  <c r="M44" i="2"/>
  <c r="K44" i="2"/>
  <c r="O44" i="2"/>
  <c r="I233" i="1"/>
  <c r="D233" i="1"/>
  <c r="D234" i="1" s="1"/>
  <c r="H233" i="1"/>
  <c r="H234" i="1" s="1"/>
  <c r="J233" i="1"/>
  <c r="O233" i="1"/>
  <c r="P76" i="1"/>
  <c r="P47" i="1"/>
  <c r="P352" i="1"/>
  <c r="O233" i="3"/>
  <c r="P324" i="3"/>
  <c r="D11" i="3"/>
  <c r="J11" i="3"/>
  <c r="P34" i="3"/>
  <c r="P35" i="3"/>
  <c r="P36" i="3"/>
  <c r="H240" i="3"/>
  <c r="H233" i="3"/>
  <c r="P348" i="3"/>
  <c r="I240" i="3"/>
  <c r="I233" i="3"/>
  <c r="E11" i="3"/>
  <c r="K11" i="3"/>
  <c r="L41" i="3"/>
  <c r="F233" i="3"/>
  <c r="P7" i="3"/>
  <c r="J8" i="3" s="1"/>
  <c r="P22" i="3"/>
  <c r="P23" i="3"/>
  <c r="G41" i="3"/>
  <c r="G11" i="3"/>
  <c r="M11" i="3"/>
  <c r="N233" i="3"/>
  <c r="J233" i="3"/>
  <c r="P26" i="3"/>
  <c r="G233" i="3"/>
  <c r="P238" i="3"/>
  <c r="P278" i="3"/>
  <c r="P292" i="3"/>
  <c r="P293" i="3"/>
  <c r="J294" i="3" s="1"/>
  <c r="D294" i="3"/>
  <c r="P28" i="3"/>
  <c r="P29" i="3"/>
  <c r="P30" i="3"/>
  <c r="P37" i="3"/>
  <c r="J38" i="3" s="1"/>
  <c r="H41" i="3"/>
  <c r="N41" i="3"/>
  <c r="K233" i="3"/>
  <c r="P280" i="3"/>
  <c r="P338" i="3"/>
  <c r="P377" i="3"/>
  <c r="J378" i="3" s="1"/>
  <c r="D378" i="3"/>
  <c r="M41" i="3"/>
  <c r="P268" i="3"/>
  <c r="P310" i="3"/>
  <c r="P340" i="3"/>
  <c r="P341" i="3"/>
  <c r="P342" i="3"/>
  <c r="P39" i="3"/>
  <c r="G40" i="3" s="1"/>
  <c r="J41" i="3"/>
  <c r="L233" i="3"/>
  <c r="P286" i="3"/>
  <c r="P287" i="3"/>
  <c r="L288" i="3" s="1"/>
  <c r="D288" i="3"/>
  <c r="P113" i="2"/>
  <c r="M114" i="2" s="1"/>
  <c r="P9" i="2"/>
  <c r="F10" i="2" s="1"/>
  <c r="P29" i="2"/>
  <c r="P35" i="2"/>
  <c r="P77" i="2"/>
  <c r="O78" i="2" s="1"/>
  <c r="P335" i="2"/>
  <c r="D114" i="2"/>
  <c r="P71" i="2"/>
  <c r="D72" i="2"/>
  <c r="P107" i="2"/>
  <c r="L108" i="2" s="1"/>
  <c r="D108" i="2"/>
  <c r="P317" i="2"/>
  <c r="P88" i="2"/>
  <c r="P89" i="2"/>
  <c r="D60" i="2"/>
  <c r="P94" i="2"/>
  <c r="P95" i="2"/>
  <c r="M96" i="2" s="1"/>
  <c r="D96" i="2"/>
  <c r="P322" i="2"/>
  <c r="P323" i="2"/>
  <c r="P324" i="2"/>
  <c r="P340" i="2"/>
  <c r="P341" i="2"/>
  <c r="P342" i="2"/>
  <c r="P359" i="2"/>
  <c r="P23" i="2"/>
  <c r="P47" i="2"/>
  <c r="K48" i="2" s="1"/>
  <c r="P65" i="2"/>
  <c r="P83" i="2"/>
  <c r="P311" i="2"/>
  <c r="P329" i="2"/>
  <c r="L330" i="2" s="1"/>
  <c r="P347" i="2"/>
  <c r="G233" i="1"/>
  <c r="G234" i="1" s="1"/>
  <c r="M233" i="1"/>
  <c r="F233" i="1"/>
  <c r="F234" i="1" s="1"/>
  <c r="P342" i="1"/>
  <c r="P7" i="1"/>
  <c r="L233" i="1"/>
  <c r="P312" i="1"/>
  <c r="P22" i="1"/>
  <c r="P23" i="1"/>
  <c r="P77" i="1"/>
  <c r="P95" i="1"/>
  <c r="P119" i="1"/>
  <c r="P137" i="1"/>
  <c r="P338" i="1"/>
  <c r="P26" i="1"/>
  <c r="P65" i="1"/>
  <c r="P101" i="1"/>
  <c r="P143" i="1"/>
  <c r="P340" i="1"/>
  <c r="P28" i="1"/>
  <c r="P29" i="1"/>
  <c r="P30" i="1"/>
  <c r="P53" i="1"/>
  <c r="P83" i="1"/>
  <c r="P106" i="1"/>
  <c r="P107" i="1"/>
  <c r="P125" i="1"/>
  <c r="P149" i="1"/>
  <c r="P263" i="1"/>
  <c r="P326" i="1"/>
  <c r="P362" i="1"/>
  <c r="P32" i="1"/>
  <c r="P39" i="1"/>
  <c r="J40" i="1" s="1"/>
  <c r="P70" i="1"/>
  <c r="P71" i="1"/>
  <c r="P155" i="1"/>
  <c r="P275" i="1"/>
  <c r="P328" i="1"/>
  <c r="P364" i="1"/>
  <c r="P34" i="1"/>
  <c r="P35" i="1"/>
  <c r="P36" i="1"/>
  <c r="P37" i="1"/>
  <c r="G38" i="1" s="1"/>
  <c r="P58" i="1"/>
  <c r="P59" i="1"/>
  <c r="P88" i="1"/>
  <c r="P89" i="1"/>
  <c r="G90" i="1" s="1"/>
  <c r="P113" i="1"/>
  <c r="P131" i="1"/>
  <c r="H132" i="1" s="1"/>
  <c r="P350" i="1"/>
  <c r="P354" i="3"/>
  <c r="I41" i="3"/>
  <c r="O41" i="3"/>
  <c r="D41" i="3"/>
  <c r="P256" i="3"/>
  <c r="P257" i="3"/>
  <c r="L258" i="3" s="1"/>
  <c r="P274" i="3"/>
  <c r="P275" i="3"/>
  <c r="P311" i="3"/>
  <c r="D367" i="3"/>
  <c r="J367" i="3"/>
  <c r="P229" i="3"/>
  <c r="P312" i="3"/>
  <c r="P347" i="3"/>
  <c r="E233" i="3"/>
  <c r="P251" i="3"/>
  <c r="P269" i="3"/>
  <c r="H367" i="3"/>
  <c r="N367" i="3"/>
  <c r="P239" i="3"/>
  <c r="I367" i="3"/>
  <c r="O367" i="3"/>
  <c r="D233" i="3"/>
  <c r="D246" i="3"/>
  <c r="P245" i="3"/>
  <c r="P263" i="3"/>
  <c r="P281" i="3"/>
  <c r="K282" i="3" s="1"/>
  <c r="P326" i="3"/>
  <c r="P335" i="3"/>
  <c r="P231" i="3"/>
  <c r="E367" i="3"/>
  <c r="K367" i="3"/>
  <c r="P320" i="3"/>
  <c r="P328" i="3"/>
  <c r="P329" i="3"/>
  <c r="P322" i="3"/>
  <c r="P323" i="3"/>
  <c r="P350" i="3"/>
  <c r="P359" i="3"/>
  <c r="P290" i="3"/>
  <c r="P298" i="3"/>
  <c r="P299" i="3"/>
  <c r="G367" i="3"/>
  <c r="M367" i="3"/>
  <c r="P308" i="3"/>
  <c r="P317" i="3"/>
  <c r="P344" i="3"/>
  <c r="P352" i="3"/>
  <c r="P353" i="3"/>
  <c r="P303" i="3"/>
  <c r="F367" i="3"/>
  <c r="L367" i="3"/>
  <c r="P365" i="3"/>
  <c r="P149" i="2"/>
  <c r="P203" i="2"/>
  <c r="P119" i="2"/>
  <c r="K120" i="2" s="1"/>
  <c r="P155" i="2"/>
  <c r="P161" i="2"/>
  <c r="P185" i="2"/>
  <c r="P209" i="2"/>
  <c r="P131" i="2"/>
  <c r="P173" i="2"/>
  <c r="P191" i="2"/>
  <c r="P137" i="2"/>
  <c r="P143" i="2"/>
  <c r="P167" i="2"/>
  <c r="P179" i="2"/>
  <c r="P197" i="2"/>
  <c r="P215" i="2"/>
  <c r="P221" i="2"/>
  <c r="P227" i="2"/>
  <c r="P299" i="2"/>
  <c r="P338" i="2"/>
  <c r="P308" i="2"/>
  <c r="P320" i="2"/>
  <c r="P301" i="2"/>
  <c r="P303" i="2"/>
  <c r="P365" i="2"/>
  <c r="E367" i="1"/>
  <c r="K367" i="1"/>
  <c r="P167" i="1"/>
  <c r="H168" i="1" s="1"/>
  <c r="P239" i="1"/>
  <c r="P245" i="1"/>
  <c r="L246" i="1" s="1"/>
  <c r="P281" i="1"/>
  <c r="P173" i="1"/>
  <c r="P179" i="1"/>
  <c r="O180" i="1" s="1"/>
  <c r="P185" i="1"/>
  <c r="P191" i="1"/>
  <c r="P197" i="1"/>
  <c r="P203" i="1"/>
  <c r="P209" i="1"/>
  <c r="P215" i="1"/>
  <c r="P221" i="1"/>
  <c r="P227" i="1"/>
  <c r="E233" i="1"/>
  <c r="E234" i="1" s="1"/>
  <c r="K233" i="1"/>
  <c r="P251" i="1"/>
  <c r="I252" i="1" s="1"/>
  <c r="P287" i="1"/>
  <c r="P257" i="1"/>
  <c r="K258" i="1" s="1"/>
  <c r="P293" i="1"/>
  <c r="H367" i="1"/>
  <c r="N367" i="1"/>
  <c r="P161" i="1"/>
  <c r="P231" i="1"/>
  <c r="J232" i="1" s="1"/>
  <c r="N233" i="1"/>
  <c r="P269" i="1"/>
  <c r="P299" i="1"/>
  <c r="F300" i="1" s="1"/>
  <c r="F367" i="1"/>
  <c r="L367" i="1"/>
  <c r="P330" i="1"/>
  <c r="P329" i="1"/>
  <c r="P341" i="1"/>
  <c r="P354" i="1"/>
  <c r="P353" i="1"/>
  <c r="P366" i="1"/>
  <c r="P365" i="1"/>
  <c r="G367" i="1"/>
  <c r="M367" i="1"/>
  <c r="D367" i="1"/>
  <c r="P320" i="1"/>
  <c r="P332" i="1"/>
  <c r="P344" i="1"/>
  <c r="P356" i="1"/>
  <c r="P229" i="1"/>
  <c r="O230" i="1" s="1"/>
  <c r="I367" i="1"/>
  <c r="O367" i="1"/>
  <c r="P311" i="1"/>
  <c r="P316" i="1"/>
  <c r="P317" i="1"/>
  <c r="P322" i="1"/>
  <c r="P324" i="1"/>
  <c r="P323" i="1"/>
  <c r="P334" i="1"/>
  <c r="P336" i="1"/>
  <c r="P335" i="1"/>
  <c r="P346" i="1"/>
  <c r="P348" i="1"/>
  <c r="P347" i="1"/>
  <c r="P358" i="1"/>
  <c r="P360" i="1"/>
  <c r="P359" i="1"/>
  <c r="J367" i="1"/>
  <c r="P301" i="1"/>
  <c r="P303" i="1"/>
  <c r="D276" i="3" l="1"/>
  <c r="K270" i="3"/>
  <c r="M264" i="3"/>
  <c r="I264" i="3"/>
  <c r="I258" i="3"/>
  <c r="K252" i="3"/>
  <c r="M246" i="3"/>
  <c r="N232" i="3"/>
  <c r="M240" i="3"/>
  <c r="O230" i="3"/>
  <c r="J66" i="2"/>
  <c r="P140" i="1"/>
  <c r="G24" i="3"/>
  <c r="F24" i="3"/>
  <c r="E24" i="3"/>
  <c r="I24" i="3"/>
  <c r="H24" i="3"/>
  <c r="D24" i="3"/>
  <c r="K24" i="1"/>
  <c r="J24" i="1"/>
  <c r="D24" i="1"/>
  <c r="I24" i="1"/>
  <c r="H24" i="1"/>
  <c r="G24" i="1"/>
  <c r="F24" i="1"/>
  <c r="M144" i="1"/>
  <c r="L144" i="1"/>
  <c r="K144" i="1"/>
  <c r="J144" i="1"/>
  <c r="I144" i="1"/>
  <c r="H144" i="1"/>
  <c r="G144" i="1"/>
  <c r="N144" i="1"/>
  <c r="K362" i="17"/>
  <c r="M78" i="2"/>
  <c r="D66" i="2"/>
  <c r="I54" i="2"/>
  <c r="H54" i="2"/>
  <c r="G54" i="2"/>
  <c r="P334" i="2"/>
  <c r="P406" i="17"/>
  <c r="J305" i="13"/>
  <c r="J371" i="13" s="1"/>
  <c r="P346" i="13"/>
  <c r="I396" i="17"/>
  <c r="P303" i="13"/>
  <c r="D369" i="13"/>
  <c r="D364" i="17"/>
  <c r="P344" i="13"/>
  <c r="F408" i="17"/>
  <c r="P338" i="13"/>
  <c r="H402" i="17"/>
  <c r="G305" i="13"/>
  <c r="N396" i="17"/>
  <c r="D367" i="13"/>
  <c r="P301" i="13"/>
  <c r="F302" i="13" s="1"/>
  <c r="D362" i="17"/>
  <c r="G369" i="13"/>
  <c r="G364" i="17"/>
  <c r="I402" i="17"/>
  <c r="D305" i="13"/>
  <c r="P335" i="13"/>
  <c r="D336" i="13"/>
  <c r="E362" i="17"/>
  <c r="E367" i="13"/>
  <c r="O402" i="17"/>
  <c r="O362" i="17"/>
  <c r="O367" i="13"/>
  <c r="P392" i="17"/>
  <c r="M367" i="13"/>
  <c r="M362" i="17"/>
  <c r="M302" i="13"/>
  <c r="H369" i="13"/>
  <c r="H364" i="17"/>
  <c r="G396" i="17"/>
  <c r="P347" i="13"/>
  <c r="N348" i="13" s="1"/>
  <c r="J408" i="17"/>
  <c r="G408" i="17"/>
  <c r="F367" i="13"/>
  <c r="F362" i="17"/>
  <c r="F366" i="17" s="1"/>
  <c r="D396" i="17"/>
  <c r="P394" i="17"/>
  <c r="J367" i="13"/>
  <c r="J362" i="17"/>
  <c r="P404" i="17"/>
  <c r="P341" i="13"/>
  <c r="L342" i="13" s="1"/>
  <c r="D342" i="13"/>
  <c r="E364" i="17"/>
  <c r="E369" i="13"/>
  <c r="L402" i="17"/>
  <c r="H305" i="13"/>
  <c r="K364" i="17"/>
  <c r="K369" i="13"/>
  <c r="M364" i="17"/>
  <c r="M369" i="13"/>
  <c r="G402" i="17"/>
  <c r="L364" i="17"/>
  <c r="L369" i="13"/>
  <c r="K402" i="17"/>
  <c r="N367" i="13"/>
  <c r="N362" i="17"/>
  <c r="D402" i="17"/>
  <c r="P398" i="17"/>
  <c r="E305" i="13"/>
  <c r="H396" i="17"/>
  <c r="H367" i="13"/>
  <c r="H362" i="17"/>
  <c r="K305" i="13"/>
  <c r="M305" i="13"/>
  <c r="G367" i="13"/>
  <c r="G362" i="17"/>
  <c r="G302" i="13"/>
  <c r="O364" i="17"/>
  <c r="O369" i="13"/>
  <c r="L305" i="13"/>
  <c r="K408" i="17"/>
  <c r="N393" i="17"/>
  <c r="I362" i="17"/>
  <c r="I367" i="13"/>
  <c r="I302" i="13"/>
  <c r="E396" i="17"/>
  <c r="L407" i="17"/>
  <c r="K396" i="17"/>
  <c r="M396" i="17"/>
  <c r="O305" i="13"/>
  <c r="O336" i="13"/>
  <c r="L396" i="17"/>
  <c r="J402" i="17"/>
  <c r="N364" i="17"/>
  <c r="N369" i="13"/>
  <c r="N304" i="13"/>
  <c r="M408" i="17"/>
  <c r="I364" i="17"/>
  <c r="I369" i="13"/>
  <c r="L408" i="17"/>
  <c r="J369" i="13"/>
  <c r="J364" i="17"/>
  <c r="O408" i="17"/>
  <c r="P334" i="13"/>
  <c r="O396" i="17"/>
  <c r="N408" i="17"/>
  <c r="N305" i="13"/>
  <c r="I305" i="13"/>
  <c r="P332" i="13"/>
  <c r="L362" i="17"/>
  <c r="L367" i="13"/>
  <c r="L302" i="13"/>
  <c r="F305" i="13"/>
  <c r="L282" i="3"/>
  <c r="J282" i="3"/>
  <c r="P282" i="3" s="1"/>
  <c r="L276" i="3"/>
  <c r="F330" i="3"/>
  <c r="D330" i="3"/>
  <c r="N330" i="3"/>
  <c r="L330" i="3"/>
  <c r="G330" i="3"/>
  <c r="E330" i="3"/>
  <c r="M330" i="3"/>
  <c r="O330" i="3"/>
  <c r="H330" i="3"/>
  <c r="I330" i="3"/>
  <c r="J330" i="3"/>
  <c r="K330" i="3"/>
  <c r="J258" i="1"/>
  <c r="I258" i="1"/>
  <c r="P258" i="1" s="1"/>
  <c r="P254" i="1"/>
  <c r="M252" i="1"/>
  <c r="L232" i="1"/>
  <c r="P232" i="1" s="1"/>
  <c r="L252" i="1"/>
  <c r="O252" i="1"/>
  <c r="N252" i="1"/>
  <c r="K252" i="1"/>
  <c r="P252" i="1" s="1"/>
  <c r="M246" i="1"/>
  <c r="O240" i="1"/>
  <c r="K240" i="1"/>
  <c r="K230" i="1"/>
  <c r="P202" i="1"/>
  <c r="H40" i="1"/>
  <c r="P136" i="1"/>
  <c r="N78" i="1"/>
  <c r="O78" i="1"/>
  <c r="I48" i="1"/>
  <c r="G48" i="1"/>
  <c r="K8" i="1"/>
  <c r="H8" i="1"/>
  <c r="L300" i="1"/>
  <c r="P224" i="2"/>
  <c r="P246" i="1"/>
  <c r="P206" i="2"/>
  <c r="P236" i="1"/>
  <c r="P200" i="1"/>
  <c r="P120" i="17"/>
  <c r="P288" i="1"/>
  <c r="P242" i="3"/>
  <c r="P128" i="1"/>
  <c r="P154" i="1"/>
  <c r="P178" i="1"/>
  <c r="P270" i="1"/>
  <c r="P194" i="2"/>
  <c r="P208" i="2"/>
  <c r="P278" i="1"/>
  <c r="P290" i="1"/>
  <c r="P276" i="1"/>
  <c r="P264" i="1"/>
  <c r="P250" i="3"/>
  <c r="P369" i="3"/>
  <c r="E300" i="1"/>
  <c r="N294" i="1"/>
  <c r="M294" i="1"/>
  <c r="L294" i="1"/>
  <c r="J294" i="1"/>
  <c r="P166" i="2"/>
  <c r="P296" i="3"/>
  <c r="P224" i="1"/>
  <c r="E24" i="1"/>
  <c r="O24" i="1"/>
  <c r="N24" i="1"/>
  <c r="M24" i="1"/>
  <c r="L24" i="1"/>
  <c r="P298" i="2"/>
  <c r="D300" i="1"/>
  <c r="I300" i="1"/>
  <c r="K300" i="1"/>
  <c r="H300" i="1"/>
  <c r="J300" i="1"/>
  <c r="O300" i="1"/>
  <c r="P296" i="1"/>
  <c r="G300" i="1"/>
  <c r="M300" i="1"/>
  <c r="N300" i="1"/>
  <c r="P332" i="3"/>
  <c r="P332" i="2"/>
  <c r="P334" i="3"/>
  <c r="O300" i="3"/>
  <c r="E300" i="3"/>
  <c r="F300" i="2"/>
  <c r="G300" i="3"/>
  <c r="K300" i="3"/>
  <c r="N300" i="3"/>
  <c r="F300" i="3"/>
  <c r="J300" i="3"/>
  <c r="L300" i="3"/>
  <c r="D300" i="3"/>
  <c r="I300" i="3"/>
  <c r="M300" i="3"/>
  <c r="H300" i="3"/>
  <c r="J282" i="1"/>
  <c r="I282" i="1"/>
  <c r="P282" i="1" s="1"/>
  <c r="J230" i="1"/>
  <c r="I230" i="1"/>
  <c r="N230" i="1"/>
  <c r="L230" i="1"/>
  <c r="M230" i="1"/>
  <c r="F90" i="2"/>
  <c r="J84" i="2"/>
  <c r="I72" i="2"/>
  <c r="P176" i="1"/>
  <c r="P104" i="1"/>
  <c r="P170" i="1"/>
  <c r="P166" i="1"/>
  <c r="P164" i="1"/>
  <c r="P160" i="1"/>
  <c r="P158" i="1"/>
  <c r="P152" i="1"/>
  <c r="P148" i="1"/>
  <c r="P146" i="1"/>
  <c r="N240" i="1"/>
  <c r="M240" i="1"/>
  <c r="L240" i="1"/>
  <c r="K228" i="1"/>
  <c r="G228" i="1"/>
  <c r="J228" i="1"/>
  <c r="L228" i="1"/>
  <c r="M228" i="1"/>
  <c r="K204" i="1"/>
  <c r="J204" i="1"/>
  <c r="I204" i="1"/>
  <c r="L204" i="1"/>
  <c r="M204" i="1"/>
  <c r="K180" i="1"/>
  <c r="J180" i="1"/>
  <c r="I180" i="1"/>
  <c r="H180" i="1"/>
  <c r="L180" i="1"/>
  <c r="G180" i="1"/>
  <c r="N180" i="1"/>
  <c r="M180" i="1"/>
  <c r="J174" i="1"/>
  <c r="M174" i="1"/>
  <c r="L174" i="1"/>
  <c r="K174" i="1"/>
  <c r="I174" i="1"/>
  <c r="K168" i="1"/>
  <c r="J168" i="1"/>
  <c r="I168" i="1"/>
  <c r="N168" i="1"/>
  <c r="M168" i="1"/>
  <c r="L168" i="1"/>
  <c r="N162" i="1"/>
  <c r="M162" i="1"/>
  <c r="L162" i="1"/>
  <c r="K162" i="1"/>
  <c r="J162" i="1"/>
  <c r="I162" i="1"/>
  <c r="K156" i="1"/>
  <c r="J156" i="1"/>
  <c r="I156" i="1"/>
  <c r="H156" i="1"/>
  <c r="L156" i="1"/>
  <c r="N156" i="1"/>
  <c r="M156" i="1"/>
  <c r="N150" i="1"/>
  <c r="M150" i="1"/>
  <c r="L150" i="1"/>
  <c r="K150" i="1"/>
  <c r="J150" i="1"/>
  <c r="I150" i="1"/>
  <c r="H150" i="1"/>
  <c r="N138" i="1"/>
  <c r="M138" i="1"/>
  <c r="L138" i="1"/>
  <c r="K138" i="1"/>
  <c r="J132" i="1"/>
  <c r="N132" i="1"/>
  <c r="K126" i="1"/>
  <c r="J126" i="1"/>
  <c r="I126" i="1"/>
  <c r="H126" i="1"/>
  <c r="L126" i="1"/>
  <c r="G126" i="1"/>
  <c r="F126" i="1"/>
  <c r="K120" i="1"/>
  <c r="J120" i="1"/>
  <c r="I120" i="1"/>
  <c r="N120" i="1"/>
  <c r="M120" i="1"/>
  <c r="L120" i="1"/>
  <c r="L108" i="1"/>
  <c r="K108" i="1"/>
  <c r="N108" i="1"/>
  <c r="M108" i="1"/>
  <c r="L102" i="1"/>
  <c r="K102" i="1"/>
  <c r="J102" i="1"/>
  <c r="I102" i="1"/>
  <c r="O102" i="1"/>
  <c r="N102" i="1"/>
  <c r="M102" i="1"/>
  <c r="K96" i="1"/>
  <c r="J96" i="1"/>
  <c r="I96" i="1"/>
  <c r="L96" i="1"/>
  <c r="O90" i="1"/>
  <c r="N90" i="1"/>
  <c r="M90" i="1"/>
  <c r="L90" i="1"/>
  <c r="K90" i="1"/>
  <c r="N84" i="1"/>
  <c r="M84" i="1"/>
  <c r="L84" i="1"/>
  <c r="K84" i="1"/>
  <c r="J84" i="1"/>
  <c r="J72" i="1"/>
  <c r="O72" i="1"/>
  <c r="M72" i="1"/>
  <c r="K72" i="1"/>
  <c r="L72" i="1"/>
  <c r="N66" i="1"/>
  <c r="M66" i="1"/>
  <c r="L66" i="1"/>
  <c r="K66" i="1"/>
  <c r="J66" i="1"/>
  <c r="N60" i="1"/>
  <c r="J60" i="1"/>
  <c r="M60" i="1"/>
  <c r="K60" i="1"/>
  <c r="N54" i="1"/>
  <c r="F54" i="1"/>
  <c r="M54" i="1"/>
  <c r="E54" i="1"/>
  <c r="L54" i="1"/>
  <c r="D54" i="1"/>
  <c r="O54" i="1"/>
  <c r="K54" i="1"/>
  <c r="J54" i="1"/>
  <c r="H54" i="1"/>
  <c r="G54" i="1"/>
  <c r="M48" i="1"/>
  <c r="L48" i="1"/>
  <c r="K48" i="1"/>
  <c r="J48" i="1"/>
  <c r="F48" i="1"/>
  <c r="N48" i="1"/>
  <c r="O48" i="1"/>
  <c r="N114" i="1"/>
  <c r="L114" i="1"/>
  <c r="M114" i="1"/>
  <c r="K114" i="1"/>
  <c r="J114" i="1"/>
  <c r="I114" i="1"/>
  <c r="M40" i="1"/>
  <c r="E40" i="1"/>
  <c r="L40" i="1"/>
  <c r="I40" i="1"/>
  <c r="D40" i="1"/>
  <c r="O40" i="1"/>
  <c r="G40" i="1"/>
  <c r="N40" i="1"/>
  <c r="K40" i="1"/>
  <c r="F40" i="1"/>
  <c r="D38" i="1"/>
  <c r="K38" i="1"/>
  <c r="O38" i="1"/>
  <c r="M38" i="1"/>
  <c r="E38" i="1"/>
  <c r="J38" i="1"/>
  <c r="N38" i="1"/>
  <c r="I38" i="1"/>
  <c r="H38" i="1"/>
  <c r="F38" i="1"/>
  <c r="L38" i="1"/>
  <c r="P202" i="2"/>
  <c r="P200" i="2"/>
  <c r="P196" i="2"/>
  <c r="P190" i="2"/>
  <c r="P188" i="2"/>
  <c r="P130" i="2"/>
  <c r="P172" i="2"/>
  <c r="H230" i="3"/>
  <c r="I276" i="3"/>
  <c r="H276" i="3"/>
  <c r="P178" i="2"/>
  <c r="P136" i="2"/>
  <c r="P134" i="2"/>
  <c r="M198" i="2"/>
  <c r="E198" i="2"/>
  <c r="H198" i="2"/>
  <c r="J198" i="2"/>
  <c r="G198" i="2"/>
  <c r="F198" i="2"/>
  <c r="N198" i="2"/>
  <c r="K198" i="2"/>
  <c r="I198" i="2"/>
  <c r="D198" i="2"/>
  <c r="O198" i="2"/>
  <c r="L198" i="2"/>
  <c r="M186" i="2"/>
  <c r="H186" i="2"/>
  <c r="O186" i="2"/>
  <c r="E186" i="2"/>
  <c r="L186" i="2"/>
  <c r="K186" i="2"/>
  <c r="I186" i="2"/>
  <c r="F186" i="2"/>
  <c r="D186" i="2"/>
  <c r="G186" i="2"/>
  <c r="N186" i="2"/>
  <c r="J186" i="2"/>
  <c r="N150" i="2"/>
  <c r="F150" i="2"/>
  <c r="I150" i="2"/>
  <c r="H150" i="2"/>
  <c r="J150" i="2"/>
  <c r="G150" i="2"/>
  <c r="E150" i="2"/>
  <c r="O150" i="2"/>
  <c r="D150" i="2"/>
  <c r="M150" i="2"/>
  <c r="L150" i="2"/>
  <c r="K150" i="2"/>
  <c r="M210" i="2"/>
  <c r="E210" i="2"/>
  <c r="O210" i="2"/>
  <c r="F210" i="2"/>
  <c r="I210" i="2"/>
  <c r="D210" i="2"/>
  <c r="N210" i="2"/>
  <c r="L210" i="2"/>
  <c r="J210" i="2"/>
  <c r="K210" i="2"/>
  <c r="H210" i="2"/>
  <c r="G210" i="2"/>
  <c r="H180" i="2"/>
  <c r="M180" i="2"/>
  <c r="D180" i="2"/>
  <c r="K180" i="2"/>
  <c r="J180" i="2"/>
  <c r="G180" i="2"/>
  <c r="E180" i="2"/>
  <c r="F180" i="2"/>
  <c r="O180" i="2"/>
  <c r="N180" i="2"/>
  <c r="L180" i="2"/>
  <c r="I180" i="2"/>
  <c r="N174" i="2"/>
  <c r="F174" i="2"/>
  <c r="L174" i="2"/>
  <c r="D174" i="2"/>
  <c r="K174" i="2"/>
  <c r="I174" i="2"/>
  <c r="J174" i="2"/>
  <c r="H174" i="2"/>
  <c r="G174" i="2"/>
  <c r="E174" i="2"/>
  <c r="M174" i="2"/>
  <c r="O174" i="2"/>
  <c r="N162" i="2"/>
  <c r="F162" i="2"/>
  <c r="I162" i="2"/>
  <c r="H162" i="2"/>
  <c r="G162" i="2"/>
  <c r="E162" i="2"/>
  <c r="K162" i="2"/>
  <c r="O162" i="2"/>
  <c r="D162" i="2"/>
  <c r="M162" i="2"/>
  <c r="J162" i="2"/>
  <c r="L162" i="2"/>
  <c r="N156" i="2"/>
  <c r="F156" i="2"/>
  <c r="I156" i="2"/>
  <c r="M156" i="2"/>
  <c r="L156" i="2"/>
  <c r="K156" i="2"/>
  <c r="D156" i="2"/>
  <c r="J156" i="2"/>
  <c r="O156" i="2"/>
  <c r="H156" i="2"/>
  <c r="G156" i="2"/>
  <c r="E156" i="2"/>
  <c r="O228" i="2"/>
  <c r="G228" i="2"/>
  <c r="M228" i="2"/>
  <c r="E228" i="2"/>
  <c r="J228" i="2"/>
  <c r="D228" i="2"/>
  <c r="N228" i="2"/>
  <c r="L228" i="2"/>
  <c r="K228" i="2"/>
  <c r="I228" i="2"/>
  <c r="F228" i="2"/>
  <c r="H228" i="2"/>
  <c r="N168" i="2"/>
  <c r="F168" i="2"/>
  <c r="I168" i="2"/>
  <c r="M168" i="2"/>
  <c r="O168" i="2"/>
  <c r="L168" i="2"/>
  <c r="K168" i="2"/>
  <c r="J168" i="2"/>
  <c r="H168" i="2"/>
  <c r="D168" i="2"/>
  <c r="G168" i="2"/>
  <c r="E168" i="2"/>
  <c r="I144" i="2"/>
  <c r="O144" i="2"/>
  <c r="F144" i="2"/>
  <c r="N144" i="2"/>
  <c r="E144" i="2"/>
  <c r="M144" i="2"/>
  <c r="D144" i="2"/>
  <c r="L144" i="2"/>
  <c r="K144" i="2"/>
  <c r="J144" i="2"/>
  <c r="H144" i="2"/>
  <c r="G144" i="2"/>
  <c r="I132" i="2"/>
  <c r="M132" i="2"/>
  <c r="D132" i="2"/>
  <c r="F132" i="2"/>
  <c r="N132" i="2"/>
  <c r="L132" i="2"/>
  <c r="K132" i="2"/>
  <c r="O132" i="2"/>
  <c r="E132" i="2"/>
  <c r="J132" i="2"/>
  <c r="H132" i="2"/>
  <c r="G132" i="2"/>
  <c r="I138" i="2"/>
  <c r="J138" i="2"/>
  <c r="H138" i="2"/>
  <c r="G138" i="2"/>
  <c r="L138" i="2"/>
  <c r="K138" i="2"/>
  <c r="O138" i="2"/>
  <c r="F138" i="2"/>
  <c r="N138" i="2"/>
  <c r="E138" i="2"/>
  <c r="M138" i="2"/>
  <c r="D138" i="2"/>
  <c r="O222" i="2"/>
  <c r="G222" i="2"/>
  <c r="M222" i="2"/>
  <c r="E222" i="2"/>
  <c r="J222" i="2"/>
  <c r="L222" i="2"/>
  <c r="K222" i="2"/>
  <c r="H222" i="2"/>
  <c r="F222" i="2"/>
  <c r="D222" i="2"/>
  <c r="N222" i="2"/>
  <c r="I222" i="2"/>
  <c r="O216" i="2"/>
  <c r="G216" i="2"/>
  <c r="M216" i="2"/>
  <c r="E216" i="2"/>
  <c r="J216" i="2"/>
  <c r="H216" i="2"/>
  <c r="N216" i="2"/>
  <c r="L216" i="2"/>
  <c r="K216" i="2"/>
  <c r="F216" i="2"/>
  <c r="D216" i="2"/>
  <c r="I216" i="2"/>
  <c r="I126" i="2"/>
  <c r="K126" i="2"/>
  <c r="H126" i="2"/>
  <c r="O126" i="2"/>
  <c r="G126" i="2"/>
  <c r="J126" i="2"/>
  <c r="N126" i="2"/>
  <c r="F126" i="2"/>
  <c r="M126" i="2"/>
  <c r="E126" i="2"/>
  <c r="L126" i="2"/>
  <c r="D126" i="2"/>
  <c r="M192" i="2"/>
  <c r="E192" i="2"/>
  <c r="H192" i="2"/>
  <c r="G192" i="2"/>
  <c r="O192" i="2"/>
  <c r="D192" i="2"/>
  <c r="N192" i="2"/>
  <c r="K192" i="2"/>
  <c r="L192" i="2"/>
  <c r="J192" i="2"/>
  <c r="I192" i="2"/>
  <c r="F192" i="2"/>
  <c r="M204" i="2"/>
  <c r="E204" i="2"/>
  <c r="H204" i="2"/>
  <c r="L204" i="2"/>
  <c r="J204" i="2"/>
  <c r="I204" i="2"/>
  <c r="F204" i="2"/>
  <c r="O204" i="2"/>
  <c r="N204" i="2"/>
  <c r="K204" i="2"/>
  <c r="G204" i="2"/>
  <c r="D204" i="2"/>
  <c r="D84" i="2"/>
  <c r="J54" i="2"/>
  <c r="F60" i="2"/>
  <c r="E60" i="2"/>
  <c r="G8" i="1"/>
  <c r="O8" i="1"/>
  <c r="I8" i="1"/>
  <c r="M8" i="1"/>
  <c r="N8" i="1"/>
  <c r="D8" i="1"/>
  <c r="J8" i="1"/>
  <c r="L8" i="1"/>
  <c r="F8" i="1"/>
  <c r="E8" i="1"/>
  <c r="P262" i="3"/>
  <c r="J24" i="3"/>
  <c r="K24" i="3"/>
  <c r="P266" i="3"/>
  <c r="P34" i="2"/>
  <c r="P32" i="2"/>
  <c r="D78" i="2"/>
  <c r="P56" i="1"/>
  <c r="O246" i="3"/>
  <c r="P110" i="2"/>
  <c r="E90" i="2"/>
  <c r="D90" i="2"/>
  <c r="F84" i="2"/>
  <c r="E84" i="2"/>
  <c r="F78" i="2"/>
  <c r="E78" i="2"/>
  <c r="L78" i="2"/>
  <c r="P94" i="1"/>
  <c r="P128" i="2"/>
  <c r="N114" i="2"/>
  <c r="P112" i="2"/>
  <c r="I114" i="2"/>
  <c r="N102" i="2"/>
  <c r="L90" i="2"/>
  <c r="K78" i="2"/>
  <c r="J78" i="2"/>
  <c r="O66" i="2"/>
  <c r="G276" i="3"/>
  <c r="J264" i="3"/>
  <c r="I232" i="3"/>
  <c r="J246" i="3"/>
  <c r="G240" i="3"/>
  <c r="G230" i="3"/>
  <c r="P344" i="2"/>
  <c r="P328" i="2"/>
  <c r="H36" i="2"/>
  <c r="L36" i="2"/>
  <c r="F36" i="2"/>
  <c r="M36" i="2"/>
  <c r="D36" i="2"/>
  <c r="I36" i="2"/>
  <c r="O36" i="2"/>
  <c r="E36" i="2"/>
  <c r="K36" i="2"/>
  <c r="N36" i="2"/>
  <c r="G36" i="2"/>
  <c r="J36" i="2"/>
  <c r="P20" i="3"/>
  <c r="P118" i="1"/>
  <c r="P272" i="3"/>
  <c r="P142" i="2"/>
  <c r="P16" i="3"/>
  <c r="P374" i="3"/>
  <c r="P236" i="3"/>
  <c r="P254" i="3"/>
  <c r="P248" i="3"/>
  <c r="P62" i="2"/>
  <c r="P80" i="2"/>
  <c r="P296" i="2"/>
  <c r="P140" i="2"/>
  <c r="P158" i="2"/>
  <c r="P350" i="2"/>
  <c r="P314" i="2"/>
  <c r="P356" i="2"/>
  <c r="P44" i="2"/>
  <c r="P182" i="2"/>
  <c r="P326" i="2"/>
  <c r="P148" i="2"/>
  <c r="P376" i="2"/>
  <c r="P152" i="2"/>
  <c r="P358" i="2"/>
  <c r="P346" i="2"/>
  <c r="P116" i="2"/>
  <c r="P110" i="1"/>
  <c r="P82" i="1"/>
  <c r="P98" i="1"/>
  <c r="P20" i="1"/>
  <c r="P92" i="1"/>
  <c r="P90" i="17"/>
  <c r="P100" i="1"/>
  <c r="P56" i="2"/>
  <c r="P92" i="2"/>
  <c r="P80" i="1"/>
  <c r="P70" i="2"/>
  <c r="P160" i="2"/>
  <c r="P86" i="1"/>
  <c r="P46" i="2"/>
  <c r="P16" i="2"/>
  <c r="P310" i="2"/>
  <c r="P362" i="2"/>
  <c r="P14" i="3"/>
  <c r="P176" i="2"/>
  <c r="P20" i="2"/>
  <c r="P122" i="1"/>
  <c r="P50" i="2"/>
  <c r="P68" i="2"/>
  <c r="P82" i="2"/>
  <c r="P260" i="3"/>
  <c r="P364" i="3"/>
  <c r="P362" i="3"/>
  <c r="P364" i="2"/>
  <c r="P358" i="3"/>
  <c r="P356" i="3"/>
  <c r="P352" i="2"/>
  <c r="P316" i="3"/>
  <c r="P314" i="3"/>
  <c r="P316" i="2"/>
  <c r="J300" i="2"/>
  <c r="H300" i="2"/>
  <c r="O300" i="2"/>
  <c r="M300" i="2"/>
  <c r="K300" i="2"/>
  <c r="L300" i="2"/>
  <c r="I300" i="2"/>
  <c r="G300" i="2"/>
  <c r="N300" i="2"/>
  <c r="E300" i="2"/>
  <c r="D300" i="2"/>
  <c r="P28" i="2"/>
  <c r="P22" i="2"/>
  <c r="D10" i="3"/>
  <c r="D10" i="2"/>
  <c r="G318" i="3"/>
  <c r="D318" i="3"/>
  <c r="M318" i="3"/>
  <c r="H318" i="3"/>
  <c r="J318" i="3"/>
  <c r="F318" i="3"/>
  <c r="E318" i="3"/>
  <c r="O318" i="3"/>
  <c r="K318" i="3"/>
  <c r="N318" i="3"/>
  <c r="I318" i="3"/>
  <c r="L318" i="3"/>
  <c r="J360" i="3"/>
  <c r="O360" i="3"/>
  <c r="E360" i="3"/>
  <c r="F360" i="3"/>
  <c r="H360" i="3"/>
  <c r="K360" i="3"/>
  <c r="N360" i="3"/>
  <c r="I360" i="3"/>
  <c r="L360" i="3"/>
  <c r="G360" i="3"/>
  <c r="D360" i="3"/>
  <c r="M360" i="3"/>
  <c r="K336" i="3"/>
  <c r="L336" i="3"/>
  <c r="N336" i="3"/>
  <c r="I336" i="3"/>
  <c r="F336" i="3"/>
  <c r="O336" i="3"/>
  <c r="G336" i="3"/>
  <c r="D336" i="3"/>
  <c r="M336" i="3"/>
  <c r="J336" i="3"/>
  <c r="E336" i="3"/>
  <c r="H336" i="3"/>
  <c r="G366" i="3"/>
  <c r="H366" i="3"/>
  <c r="D366" i="3"/>
  <c r="M366" i="3"/>
  <c r="O366" i="3"/>
  <c r="J366" i="3"/>
  <c r="L366" i="3"/>
  <c r="E366" i="3"/>
  <c r="K366" i="3"/>
  <c r="N366" i="3"/>
  <c r="I366" i="3"/>
  <c r="F366" i="3"/>
  <c r="H302" i="3"/>
  <c r="J302" i="3"/>
  <c r="F302" i="3"/>
  <c r="D302" i="3"/>
  <c r="E302" i="3"/>
  <c r="N302" i="3"/>
  <c r="K302" i="3"/>
  <c r="M302" i="3"/>
  <c r="I302" i="3"/>
  <c r="L302" i="3"/>
  <c r="O302" i="3"/>
  <c r="G302" i="3"/>
  <c r="D304" i="3"/>
  <c r="L304" i="3"/>
  <c r="G304" i="3"/>
  <c r="O304" i="3"/>
  <c r="M304" i="3"/>
  <c r="J304" i="3"/>
  <c r="E304" i="3"/>
  <c r="N304" i="3"/>
  <c r="H304" i="3"/>
  <c r="K304" i="3"/>
  <c r="F304" i="3"/>
  <c r="I304" i="3"/>
  <c r="L24" i="3"/>
  <c r="N24" i="3"/>
  <c r="M24" i="3"/>
  <c r="O24" i="3"/>
  <c r="F18" i="3"/>
  <c r="L18" i="3"/>
  <c r="I18" i="3"/>
  <c r="E18" i="3"/>
  <c r="G18" i="3"/>
  <c r="O18" i="3"/>
  <c r="K18" i="3"/>
  <c r="M18" i="3"/>
  <c r="D18" i="3"/>
  <c r="H18" i="3"/>
  <c r="N18" i="3"/>
  <c r="J18" i="3"/>
  <c r="O312" i="2"/>
  <c r="I312" i="2"/>
  <c r="N312" i="2"/>
  <c r="H312" i="2"/>
  <c r="M312" i="2"/>
  <c r="G312" i="2"/>
  <c r="F312" i="2"/>
  <c r="L312" i="2"/>
  <c r="K312" i="2"/>
  <c r="E312" i="2"/>
  <c r="J312" i="2"/>
  <c r="D312" i="2"/>
  <c r="H24" i="2"/>
  <c r="D24" i="2"/>
  <c r="E24" i="2"/>
  <c r="F24" i="2"/>
  <c r="G24" i="2"/>
  <c r="I24" i="2"/>
  <c r="J24" i="2"/>
  <c r="K24" i="2"/>
  <c r="L24" i="2"/>
  <c r="M24" i="2"/>
  <c r="O24" i="2"/>
  <c r="N24" i="2"/>
  <c r="E10" i="2"/>
  <c r="O302" i="2"/>
  <c r="I302" i="2"/>
  <c r="N302" i="2"/>
  <c r="H302" i="2"/>
  <c r="M302" i="2"/>
  <c r="G302" i="2"/>
  <c r="L302" i="2"/>
  <c r="F302" i="2"/>
  <c r="K302" i="2"/>
  <c r="E302" i="2"/>
  <c r="J302" i="2"/>
  <c r="D302" i="2"/>
  <c r="O360" i="2"/>
  <c r="I360" i="2"/>
  <c r="N360" i="2"/>
  <c r="H360" i="2"/>
  <c r="M360" i="2"/>
  <c r="G360" i="2"/>
  <c r="L360" i="2"/>
  <c r="F360" i="2"/>
  <c r="K360" i="2"/>
  <c r="E360" i="2"/>
  <c r="J360" i="2"/>
  <c r="D360" i="2"/>
  <c r="O336" i="2"/>
  <c r="I336" i="2"/>
  <c r="N336" i="2"/>
  <c r="H336" i="2"/>
  <c r="M336" i="2"/>
  <c r="G336" i="2"/>
  <c r="L336" i="2"/>
  <c r="F336" i="2"/>
  <c r="K336" i="2"/>
  <c r="E336" i="2"/>
  <c r="J336" i="2"/>
  <c r="D336" i="2"/>
  <c r="H30" i="2"/>
  <c r="M30" i="2"/>
  <c r="N30" i="2"/>
  <c r="D30" i="2"/>
  <c r="E30" i="2"/>
  <c r="F30" i="2"/>
  <c r="G30" i="2"/>
  <c r="I30" i="2"/>
  <c r="J30" i="2"/>
  <c r="K30" i="2"/>
  <c r="L30" i="2"/>
  <c r="O30" i="2"/>
  <c r="O354" i="2"/>
  <c r="I354" i="2"/>
  <c r="N354" i="2"/>
  <c r="H354" i="2"/>
  <c r="M354" i="2"/>
  <c r="G354" i="2"/>
  <c r="L354" i="2"/>
  <c r="F354" i="2"/>
  <c r="K354" i="2"/>
  <c r="E354" i="2"/>
  <c r="J354" i="2"/>
  <c r="D354" i="2"/>
  <c r="O304" i="2"/>
  <c r="I304" i="2"/>
  <c r="N304" i="2"/>
  <c r="H304" i="2"/>
  <c r="M304" i="2"/>
  <c r="G304" i="2"/>
  <c r="F304" i="2"/>
  <c r="L304" i="2"/>
  <c r="K304" i="2"/>
  <c r="E304" i="2"/>
  <c r="J304" i="2"/>
  <c r="D304" i="2"/>
  <c r="O348" i="2"/>
  <c r="I348" i="2"/>
  <c r="N348" i="2"/>
  <c r="H348" i="2"/>
  <c r="M348" i="2"/>
  <c r="G348" i="2"/>
  <c r="L348" i="2"/>
  <c r="F348" i="2"/>
  <c r="K348" i="2"/>
  <c r="E348" i="2"/>
  <c r="J348" i="2"/>
  <c r="D348" i="2"/>
  <c r="N10" i="2"/>
  <c r="O366" i="2"/>
  <c r="I366" i="2"/>
  <c r="N366" i="2"/>
  <c r="H366" i="2"/>
  <c r="M366" i="2"/>
  <c r="G366" i="2"/>
  <c r="L366" i="2"/>
  <c r="F366" i="2"/>
  <c r="K366" i="2"/>
  <c r="E366" i="2"/>
  <c r="J366" i="2"/>
  <c r="D366" i="2"/>
  <c r="O330" i="2"/>
  <c r="I330" i="2"/>
  <c r="N330" i="2"/>
  <c r="H330" i="2"/>
  <c r="M330" i="2"/>
  <c r="G330" i="2"/>
  <c r="F330" i="2"/>
  <c r="K330" i="2"/>
  <c r="E330" i="2"/>
  <c r="J330" i="2"/>
  <c r="D330" i="2"/>
  <c r="O318" i="2"/>
  <c r="I318" i="2"/>
  <c r="N318" i="2"/>
  <c r="H318" i="2"/>
  <c r="M318" i="2"/>
  <c r="G318" i="2"/>
  <c r="L318" i="2"/>
  <c r="F318" i="2"/>
  <c r="K318" i="2"/>
  <c r="E318" i="2"/>
  <c r="J318" i="2"/>
  <c r="D318" i="2"/>
  <c r="L10" i="2"/>
  <c r="D8" i="3"/>
  <c r="E10" i="3"/>
  <c r="O10" i="3"/>
  <c r="H10" i="3"/>
  <c r="N8" i="3"/>
  <c r="I10" i="3"/>
  <c r="K8" i="3"/>
  <c r="M10" i="3"/>
  <c r="F10" i="3"/>
  <c r="L8" i="3"/>
  <c r="E8" i="3"/>
  <c r="G10" i="3"/>
  <c r="J10" i="3"/>
  <c r="F8" i="3"/>
  <c r="O8" i="3"/>
  <c r="M8" i="3"/>
  <c r="L10" i="3"/>
  <c r="I8" i="3"/>
  <c r="K10" i="3"/>
  <c r="G8" i="3"/>
  <c r="H8" i="3"/>
  <c r="J10" i="2"/>
  <c r="M10" i="2"/>
  <c r="K10" i="2"/>
  <c r="G10" i="2"/>
  <c r="O10" i="2"/>
  <c r="H10" i="2"/>
  <c r="I10" i="2"/>
  <c r="D378" i="2"/>
  <c r="J378" i="2"/>
  <c r="E378" i="2"/>
  <c r="G378" i="2"/>
  <c r="F378" i="2"/>
  <c r="N378" i="2"/>
  <c r="H378" i="2"/>
  <c r="O378" i="2"/>
  <c r="I378" i="2"/>
  <c r="M378" i="2"/>
  <c r="L378" i="2"/>
  <c r="P164" i="2"/>
  <c r="P64" i="2"/>
  <c r="D54" i="2"/>
  <c r="P64" i="1"/>
  <c r="P374" i="1"/>
  <c r="P74" i="2"/>
  <c r="P122" i="2"/>
  <c r="P100" i="2"/>
  <c r="P50" i="1"/>
  <c r="P306" i="1"/>
  <c r="N54" i="2"/>
  <c r="P58" i="2"/>
  <c r="P98" i="2"/>
  <c r="P376" i="3"/>
  <c r="P374" i="2"/>
  <c r="P184" i="2"/>
  <c r="P154" i="2"/>
  <c r="P146" i="2"/>
  <c r="P106" i="2"/>
  <c r="P104" i="2"/>
  <c r="I102" i="2"/>
  <c r="D102" i="2"/>
  <c r="J102" i="2"/>
  <c r="O102" i="2"/>
  <c r="M102" i="2"/>
  <c r="L102" i="2"/>
  <c r="E54" i="2"/>
  <c r="I378" i="3"/>
  <c r="N378" i="3"/>
  <c r="L378" i="3"/>
  <c r="M378" i="3"/>
  <c r="K378" i="3"/>
  <c r="K294" i="3"/>
  <c r="N294" i="3"/>
  <c r="K288" i="3"/>
  <c r="P288" i="3" s="1"/>
  <c r="K276" i="3"/>
  <c r="J276" i="3"/>
  <c r="J270" i="3"/>
  <c r="L270" i="3"/>
  <c r="K232" i="3"/>
  <c r="D264" i="3"/>
  <c r="N264" i="3"/>
  <c r="K264" i="3"/>
  <c r="L264" i="3"/>
  <c r="K258" i="3"/>
  <c r="J232" i="3"/>
  <c r="J258" i="3"/>
  <c r="I230" i="3"/>
  <c r="J230" i="3"/>
  <c r="M232" i="3"/>
  <c r="L232" i="3"/>
  <c r="L252" i="3"/>
  <c r="D252" i="3"/>
  <c r="N252" i="3"/>
  <c r="M252" i="3"/>
  <c r="O252" i="3"/>
  <c r="D230" i="3"/>
  <c r="L246" i="3"/>
  <c r="N246" i="3"/>
  <c r="K246" i="3"/>
  <c r="H371" i="3"/>
  <c r="G371" i="3"/>
  <c r="D240" i="3"/>
  <c r="L230" i="3"/>
  <c r="E240" i="3"/>
  <c r="K240" i="3"/>
  <c r="J371" i="3"/>
  <c r="M230" i="3"/>
  <c r="F240" i="3"/>
  <c r="O240" i="3"/>
  <c r="L240" i="3"/>
  <c r="E230" i="3"/>
  <c r="N230" i="3"/>
  <c r="F230" i="3"/>
  <c r="N240" i="3"/>
  <c r="K230" i="3"/>
  <c r="E40" i="3"/>
  <c r="D40" i="3"/>
  <c r="I40" i="3"/>
  <c r="J40" i="3"/>
  <c r="K40" i="3"/>
  <c r="H40" i="3"/>
  <c r="O40" i="3"/>
  <c r="M40" i="3"/>
  <c r="N40" i="3"/>
  <c r="D371" i="3"/>
  <c r="L40" i="3"/>
  <c r="F40" i="3"/>
  <c r="E38" i="3"/>
  <c r="G38" i="3"/>
  <c r="F38" i="3"/>
  <c r="L38" i="3"/>
  <c r="I38" i="3"/>
  <c r="N38" i="3"/>
  <c r="H38" i="3"/>
  <c r="O38" i="3"/>
  <c r="D38" i="3"/>
  <c r="M38" i="3"/>
  <c r="K38" i="3"/>
  <c r="P118" i="2"/>
  <c r="P86" i="2"/>
  <c r="J60" i="2"/>
  <c r="P52" i="2"/>
  <c r="M54" i="2"/>
  <c r="L54" i="2"/>
  <c r="O54" i="2"/>
  <c r="D48" i="2"/>
  <c r="P74" i="1"/>
  <c r="P52" i="1"/>
  <c r="L120" i="2"/>
  <c r="M120" i="2"/>
  <c r="N120" i="2"/>
  <c r="I120" i="2"/>
  <c r="J120" i="2"/>
  <c r="J114" i="2"/>
  <c r="L114" i="2"/>
  <c r="K114" i="2"/>
  <c r="O108" i="2"/>
  <c r="N108" i="2"/>
  <c r="M108" i="2"/>
  <c r="K108" i="2"/>
  <c r="J108" i="2"/>
  <c r="I108" i="2"/>
  <c r="J96" i="2"/>
  <c r="L96" i="2"/>
  <c r="K96" i="2"/>
  <c r="O90" i="2"/>
  <c r="G90" i="2"/>
  <c r="M90" i="2"/>
  <c r="H90" i="2"/>
  <c r="N90" i="2"/>
  <c r="I90" i="2"/>
  <c r="N84" i="2"/>
  <c r="I84" i="2"/>
  <c r="O84" i="2"/>
  <c r="K84" i="2"/>
  <c r="L84" i="2"/>
  <c r="M84" i="2"/>
  <c r="G78" i="2"/>
  <c r="I78" i="2"/>
  <c r="N78" i="2"/>
  <c r="H78" i="2"/>
  <c r="J72" i="2"/>
  <c r="O72" i="2"/>
  <c r="M72" i="2"/>
  <c r="L72" i="2"/>
  <c r="K72" i="2"/>
  <c r="N72" i="2"/>
  <c r="N66" i="2"/>
  <c r="K66" i="2"/>
  <c r="M66" i="2"/>
  <c r="L66" i="2"/>
  <c r="H60" i="2"/>
  <c r="O60" i="2"/>
  <c r="K60" i="2"/>
  <c r="G60" i="2"/>
  <c r="L60" i="2"/>
  <c r="M60" i="2"/>
  <c r="K54" i="2"/>
  <c r="E48" i="2"/>
  <c r="F48" i="2"/>
  <c r="G48" i="2"/>
  <c r="H48" i="2"/>
  <c r="N48" i="2"/>
  <c r="M48" i="2"/>
  <c r="I48" i="2"/>
  <c r="L48" i="2"/>
  <c r="O48" i="2"/>
  <c r="J48" i="2"/>
  <c r="P68" i="1"/>
  <c r="P62" i="1"/>
  <c r="P112" i="1"/>
  <c r="P116" i="1"/>
  <c r="P46" i="1"/>
  <c r="P44" i="1"/>
  <c r="P376" i="1"/>
  <c r="P114" i="17"/>
  <c r="P108" i="17"/>
  <c r="P60" i="1"/>
  <c r="P288" i="17"/>
  <c r="P234" i="17"/>
  <c r="P126" i="17"/>
  <c r="P294" i="17"/>
  <c r="P270" i="17"/>
  <c r="P174" i="17"/>
  <c r="P150" i="17"/>
  <c r="P306" i="17"/>
  <c r="P444" i="17"/>
  <c r="P192" i="17"/>
  <c r="P96" i="17"/>
  <c r="P84" i="17"/>
  <c r="P210" i="17"/>
  <c r="P222" i="17"/>
  <c r="P168" i="17"/>
  <c r="P70" i="17"/>
  <c r="P324" i="17"/>
  <c r="P312" i="17"/>
  <c r="P300" i="17"/>
  <c r="P276" i="17"/>
  <c r="P246" i="17"/>
  <c r="P162" i="17"/>
  <c r="P186" i="17"/>
  <c r="P144" i="17"/>
  <c r="P318" i="17"/>
  <c r="P180" i="17"/>
  <c r="P305" i="1"/>
  <c r="P132" i="17"/>
  <c r="P102" i="17"/>
  <c r="P258" i="17"/>
  <c r="P240" i="17"/>
  <c r="P216" i="17"/>
  <c r="P138" i="17"/>
  <c r="P198" i="17"/>
  <c r="P282" i="17"/>
  <c r="P252" i="17"/>
  <c r="P228" i="17"/>
  <c r="P204" i="17"/>
  <c r="N371" i="3"/>
  <c r="M371" i="3"/>
  <c r="P11" i="3"/>
  <c r="L12" i="3" s="1"/>
  <c r="P305" i="2"/>
  <c r="P318" i="1"/>
  <c r="K371" i="3"/>
  <c r="O371" i="3"/>
  <c r="E371" i="3"/>
  <c r="P305" i="3"/>
  <c r="F371" i="3"/>
  <c r="I371" i="3"/>
  <c r="P233" i="3"/>
  <c r="P41" i="3"/>
  <c r="L42" i="3" s="1"/>
  <c r="P367" i="3"/>
  <c r="L371" i="3"/>
  <c r="P41" i="1"/>
  <c r="P367" i="1"/>
  <c r="P233" i="1"/>
  <c r="K234" i="1" s="1"/>
  <c r="I97" i="17" l="1"/>
  <c r="I399" i="17"/>
  <c r="I295" i="17"/>
  <c r="H91" i="17"/>
  <c r="G405" i="17"/>
  <c r="K393" i="17"/>
  <c r="J283" i="17"/>
  <c r="F103" i="17"/>
  <c r="L289" i="17"/>
  <c r="L307" i="17"/>
  <c r="K121" i="17"/>
  <c r="D395" i="17"/>
  <c r="D407" i="17"/>
  <c r="N407" i="17"/>
  <c r="M407" i="17"/>
  <c r="F342" i="13"/>
  <c r="H302" i="13"/>
  <c r="N302" i="13"/>
  <c r="N342" i="13"/>
  <c r="M342" i="13"/>
  <c r="H342" i="13"/>
  <c r="O342" i="13"/>
  <c r="E342" i="13"/>
  <c r="G342" i="13"/>
  <c r="P342" i="13" s="1"/>
  <c r="I342" i="13"/>
  <c r="J342" i="13"/>
  <c r="K342" i="13"/>
  <c r="F348" i="13"/>
  <c r="G348" i="13"/>
  <c r="L348" i="13"/>
  <c r="E348" i="13"/>
  <c r="D348" i="13"/>
  <c r="H348" i="13"/>
  <c r="J348" i="13"/>
  <c r="M348" i="13"/>
  <c r="O348" i="13"/>
  <c r="I348" i="13"/>
  <c r="K348" i="13"/>
  <c r="F336" i="13"/>
  <c r="J336" i="13"/>
  <c r="I336" i="13"/>
  <c r="M336" i="13"/>
  <c r="E336" i="13"/>
  <c r="H336" i="13"/>
  <c r="G336" i="13"/>
  <c r="L336" i="13"/>
  <c r="N336" i="13"/>
  <c r="K336" i="13"/>
  <c r="J295" i="17"/>
  <c r="L234" i="3"/>
  <c r="J302" i="13"/>
  <c r="P144" i="1"/>
  <c r="K395" i="17"/>
  <c r="D304" i="13"/>
  <c r="K302" i="13"/>
  <c r="E407" i="17"/>
  <c r="K407" i="17"/>
  <c r="H407" i="17"/>
  <c r="G407" i="17"/>
  <c r="I407" i="17"/>
  <c r="F407" i="17"/>
  <c r="O407" i="17"/>
  <c r="G393" i="17"/>
  <c r="J393" i="17"/>
  <c r="J407" i="17"/>
  <c r="D405" i="17"/>
  <c r="M393" i="17"/>
  <c r="I393" i="17"/>
  <c r="F393" i="17"/>
  <c r="E393" i="17"/>
  <c r="L393" i="17"/>
  <c r="O405" i="17"/>
  <c r="N405" i="17"/>
  <c r="L304" i="13"/>
  <c r="F405" i="17"/>
  <c r="L405" i="17"/>
  <c r="K304" i="13"/>
  <c r="E304" i="13"/>
  <c r="J405" i="17"/>
  <c r="J304" i="13"/>
  <c r="O304" i="13"/>
  <c r="M405" i="17"/>
  <c r="D399" i="17"/>
  <c r="M304" i="13"/>
  <c r="D393" i="17"/>
  <c r="O393" i="17"/>
  <c r="H304" i="13"/>
  <c r="O302" i="13"/>
  <c r="L395" i="17"/>
  <c r="G395" i="17"/>
  <c r="H395" i="17"/>
  <c r="E395" i="17"/>
  <c r="O395" i="17"/>
  <c r="M395" i="17"/>
  <c r="G304" i="13"/>
  <c r="N366" i="17"/>
  <c r="L399" i="17"/>
  <c r="D302" i="13"/>
  <c r="G371" i="13"/>
  <c r="M366" i="17"/>
  <c r="F371" i="13"/>
  <c r="J399" i="17"/>
  <c r="E371" i="13"/>
  <c r="L366" i="17"/>
  <c r="F395" i="17"/>
  <c r="J395" i="17"/>
  <c r="D371" i="13"/>
  <c r="P305" i="13"/>
  <c r="P362" i="17"/>
  <c r="H399" i="17"/>
  <c r="L371" i="13"/>
  <c r="M371" i="13"/>
  <c r="E405" i="17"/>
  <c r="I405" i="17"/>
  <c r="P396" i="17"/>
  <c r="O399" i="17"/>
  <c r="I395" i="17"/>
  <c r="N371" i="13"/>
  <c r="I366" i="17"/>
  <c r="E399" i="17"/>
  <c r="N399" i="17"/>
  <c r="F399" i="17"/>
  <c r="M399" i="17"/>
  <c r="G399" i="17"/>
  <c r="K366" i="17"/>
  <c r="P367" i="13"/>
  <c r="P364" i="17"/>
  <c r="D366" i="17"/>
  <c r="J366" i="17"/>
  <c r="K371" i="13"/>
  <c r="H405" i="17"/>
  <c r="P402" i="17"/>
  <c r="E366" i="17"/>
  <c r="E302" i="13"/>
  <c r="N395" i="17"/>
  <c r="P369" i="13"/>
  <c r="O366" i="17"/>
  <c r="K399" i="17"/>
  <c r="I304" i="13"/>
  <c r="F304" i="13"/>
  <c r="I371" i="13"/>
  <c r="O371" i="13"/>
  <c r="H371" i="13"/>
  <c r="H366" i="17"/>
  <c r="K405" i="17"/>
  <c r="G366" i="17"/>
  <c r="H393" i="17"/>
  <c r="P408" i="17"/>
  <c r="F97" i="17"/>
  <c r="G97" i="17"/>
  <c r="H97" i="17"/>
  <c r="E97" i="17"/>
  <c r="P330" i="3"/>
  <c r="P294" i="1"/>
  <c r="I283" i="17"/>
  <c r="O234" i="1"/>
  <c r="M121" i="17"/>
  <c r="P174" i="1"/>
  <c r="J121" i="17"/>
  <c r="D121" i="17"/>
  <c r="O121" i="17"/>
  <c r="I121" i="17"/>
  <c r="G121" i="17"/>
  <c r="H121" i="17"/>
  <c r="N121" i="17"/>
  <c r="L121" i="17"/>
  <c r="F121" i="17"/>
  <c r="E121" i="17"/>
  <c r="G103" i="17"/>
  <c r="O247" i="17"/>
  <c r="G187" i="17"/>
  <c r="O181" i="17"/>
  <c r="N71" i="17"/>
  <c r="D175" i="17"/>
  <c r="F217" i="17"/>
  <c r="G169" i="17"/>
  <c r="G271" i="17"/>
  <c r="O445" i="17"/>
  <c r="P300" i="1"/>
  <c r="I370" i="3"/>
  <c r="N368" i="3"/>
  <c r="P300" i="3"/>
  <c r="J234" i="1"/>
  <c r="L234" i="1"/>
  <c r="P230" i="1"/>
  <c r="D368" i="1"/>
  <c r="P126" i="2"/>
  <c r="P162" i="1"/>
  <c r="P240" i="1"/>
  <c r="N234" i="1"/>
  <c r="M234" i="1"/>
  <c r="I234" i="1"/>
  <c r="P228" i="1"/>
  <c r="P204" i="1"/>
  <c r="P180" i="1"/>
  <c r="P168" i="1"/>
  <c r="P156" i="1"/>
  <c r="P150" i="1"/>
  <c r="P138" i="1"/>
  <c r="P132" i="1"/>
  <c r="K42" i="1"/>
  <c r="D42" i="1"/>
  <c r="F42" i="1"/>
  <c r="N42" i="1"/>
  <c r="E42" i="1"/>
  <c r="L42" i="1"/>
  <c r="M42" i="1"/>
  <c r="J42" i="1"/>
  <c r="H42" i="1"/>
  <c r="I42" i="1"/>
  <c r="G42" i="1"/>
  <c r="O42" i="1"/>
  <c r="J169" i="17"/>
  <c r="D181" i="17"/>
  <c r="K319" i="17"/>
  <c r="L319" i="17"/>
  <c r="H307" i="17"/>
  <c r="I307" i="17"/>
  <c r="H234" i="3"/>
  <c r="P138" i="2"/>
  <c r="P192" i="2"/>
  <c r="P174" i="2"/>
  <c r="P216" i="2"/>
  <c r="P222" i="2"/>
  <c r="P198" i="2"/>
  <c r="F91" i="17"/>
  <c r="E91" i="17"/>
  <c r="D91" i="17"/>
  <c r="H253" i="17"/>
  <c r="L253" i="17"/>
  <c r="I253" i="17"/>
  <c r="M253" i="17"/>
  <c r="K253" i="17"/>
  <c r="J253" i="17"/>
  <c r="N253" i="17"/>
  <c r="J217" i="17"/>
  <c r="N217" i="17"/>
  <c r="G217" i="17"/>
  <c r="K217" i="17"/>
  <c r="O217" i="17"/>
  <c r="I217" i="17"/>
  <c r="H217" i="17"/>
  <c r="M217" i="17"/>
  <c r="L217" i="17"/>
  <c r="D103" i="17"/>
  <c r="H103" i="17"/>
  <c r="L103" i="17"/>
  <c r="E103" i="17"/>
  <c r="I103" i="17"/>
  <c r="M103" i="17"/>
  <c r="J103" i="17"/>
  <c r="N103" i="17"/>
  <c r="O103" i="17"/>
  <c r="K103" i="17"/>
  <c r="F145" i="17"/>
  <c r="J145" i="17"/>
  <c r="N145" i="17"/>
  <c r="G145" i="17"/>
  <c r="K145" i="17"/>
  <c r="O145" i="17"/>
  <c r="D145" i="17"/>
  <c r="H145" i="17"/>
  <c r="L145" i="17"/>
  <c r="E145" i="17"/>
  <c r="I145" i="17"/>
  <c r="M145" i="17"/>
  <c r="L277" i="17"/>
  <c r="K277" i="17"/>
  <c r="M277" i="17"/>
  <c r="J277" i="17"/>
  <c r="N277" i="17"/>
  <c r="O277" i="17"/>
  <c r="D307" i="17"/>
  <c r="K307" i="17"/>
  <c r="J307" i="17"/>
  <c r="D271" i="17"/>
  <c r="L271" i="17"/>
  <c r="E271" i="17"/>
  <c r="M271" i="17"/>
  <c r="K271" i="17"/>
  <c r="F271" i="17"/>
  <c r="N271" i="17"/>
  <c r="O271" i="17"/>
  <c r="I289" i="17"/>
  <c r="J289" i="17"/>
  <c r="K289" i="17"/>
  <c r="L283" i="17"/>
  <c r="M283" i="17"/>
  <c r="N283" i="17"/>
  <c r="K283" i="17"/>
  <c r="O283" i="17"/>
  <c r="D241" i="17"/>
  <c r="H241" i="17"/>
  <c r="L241" i="17"/>
  <c r="G241" i="17"/>
  <c r="E241" i="17"/>
  <c r="I241" i="17"/>
  <c r="M241" i="17"/>
  <c r="F241" i="17"/>
  <c r="J241" i="17"/>
  <c r="N241" i="17"/>
  <c r="K241" i="17"/>
  <c r="O241" i="17"/>
  <c r="E133" i="17"/>
  <c r="I133" i="17"/>
  <c r="M133" i="17"/>
  <c r="F133" i="17"/>
  <c r="J133" i="17"/>
  <c r="N133" i="17"/>
  <c r="K133" i="17"/>
  <c r="D133" i="17"/>
  <c r="O133" i="17"/>
  <c r="L133" i="17"/>
  <c r="G133" i="17"/>
  <c r="H133" i="17"/>
  <c r="G181" i="17"/>
  <c r="K181" i="17"/>
  <c r="H181" i="17"/>
  <c r="L181" i="17"/>
  <c r="I181" i="17"/>
  <c r="E181" i="17"/>
  <c r="M181" i="17"/>
  <c r="F181" i="17"/>
  <c r="N181" i="17"/>
  <c r="J181" i="17"/>
  <c r="K187" i="17"/>
  <c r="O187" i="17"/>
  <c r="H187" i="17"/>
  <c r="L187" i="17"/>
  <c r="J187" i="17"/>
  <c r="N187" i="17"/>
  <c r="I187" i="17"/>
  <c r="M187" i="17"/>
  <c r="L301" i="17"/>
  <c r="K301" i="17"/>
  <c r="J301" i="17"/>
  <c r="F223" i="17"/>
  <c r="J223" i="17"/>
  <c r="N223" i="17"/>
  <c r="G223" i="17"/>
  <c r="K223" i="17"/>
  <c r="O223" i="17"/>
  <c r="E223" i="17"/>
  <c r="M223" i="17"/>
  <c r="D223" i="17"/>
  <c r="L223" i="17"/>
  <c r="H223" i="17"/>
  <c r="I223" i="17"/>
  <c r="D85" i="17"/>
  <c r="H85" i="17"/>
  <c r="L85" i="17"/>
  <c r="E85" i="17"/>
  <c r="I85" i="17"/>
  <c r="M85" i="17"/>
  <c r="F85" i="17"/>
  <c r="J85" i="17"/>
  <c r="N85" i="17"/>
  <c r="G85" i="17"/>
  <c r="O85" i="17"/>
  <c r="K85" i="17"/>
  <c r="D295" i="17"/>
  <c r="L295" i="17"/>
  <c r="M295" i="17"/>
  <c r="N295" i="17"/>
  <c r="K295" i="17"/>
  <c r="L205" i="17"/>
  <c r="M205" i="17"/>
  <c r="I205" i="17"/>
  <c r="K205" i="17"/>
  <c r="J205" i="17"/>
  <c r="K199" i="17"/>
  <c r="O199" i="17"/>
  <c r="H199" i="17"/>
  <c r="L199" i="17"/>
  <c r="I199" i="17"/>
  <c r="M199" i="17"/>
  <c r="N199" i="17"/>
  <c r="J199" i="17"/>
  <c r="D259" i="17"/>
  <c r="H259" i="17"/>
  <c r="L259" i="17"/>
  <c r="K259" i="17"/>
  <c r="E259" i="17"/>
  <c r="I259" i="17"/>
  <c r="M259" i="17"/>
  <c r="G259" i="17"/>
  <c r="F259" i="17"/>
  <c r="J259" i="17"/>
  <c r="N259" i="17"/>
  <c r="O259" i="17"/>
  <c r="F163" i="17"/>
  <c r="J163" i="17"/>
  <c r="N163" i="17"/>
  <c r="G163" i="17"/>
  <c r="K163" i="17"/>
  <c r="O163" i="17"/>
  <c r="D163" i="17"/>
  <c r="H163" i="17"/>
  <c r="L163" i="17"/>
  <c r="I163" i="17"/>
  <c r="E163" i="17"/>
  <c r="M163" i="17"/>
  <c r="D313" i="17"/>
  <c r="L313" i="17"/>
  <c r="E313" i="17"/>
  <c r="I313" i="17"/>
  <c r="K313" i="17"/>
  <c r="J313" i="17"/>
  <c r="O313" i="17"/>
  <c r="G313" i="17"/>
  <c r="D97" i="17"/>
  <c r="L97" i="17"/>
  <c r="M97" i="17"/>
  <c r="J97" i="17"/>
  <c r="N97" i="17"/>
  <c r="K97" i="17"/>
  <c r="O97" i="17"/>
  <c r="J151" i="17"/>
  <c r="N151" i="17"/>
  <c r="K151" i="17"/>
  <c r="O151" i="17"/>
  <c r="H151" i="17"/>
  <c r="L151" i="17"/>
  <c r="M151" i="17"/>
  <c r="I151" i="17"/>
  <c r="H127" i="17"/>
  <c r="L127" i="17"/>
  <c r="I127" i="17"/>
  <c r="M127" i="17"/>
  <c r="J127" i="17"/>
  <c r="N127" i="17"/>
  <c r="K127" i="17"/>
  <c r="O127" i="17"/>
  <c r="D115" i="17"/>
  <c r="H115" i="17"/>
  <c r="L115" i="17"/>
  <c r="E115" i="17"/>
  <c r="I115" i="17"/>
  <c r="M115" i="17"/>
  <c r="F115" i="17"/>
  <c r="J115" i="17"/>
  <c r="N115" i="17"/>
  <c r="G115" i="17"/>
  <c r="K115" i="17"/>
  <c r="O115" i="17"/>
  <c r="L91" i="17"/>
  <c r="I91" i="17"/>
  <c r="M91" i="17"/>
  <c r="J91" i="17"/>
  <c r="N91" i="17"/>
  <c r="G91" i="17"/>
  <c r="O91" i="17"/>
  <c r="K91" i="17"/>
  <c r="F229" i="17"/>
  <c r="J229" i="17"/>
  <c r="N229" i="17"/>
  <c r="G229" i="17"/>
  <c r="K229" i="17"/>
  <c r="O229" i="17"/>
  <c r="I229" i="17"/>
  <c r="H229" i="17"/>
  <c r="D229" i="17"/>
  <c r="L229" i="17"/>
  <c r="E229" i="17"/>
  <c r="M229" i="17"/>
  <c r="I139" i="17"/>
  <c r="M139" i="17"/>
  <c r="J139" i="17"/>
  <c r="N139" i="17"/>
  <c r="O139" i="17"/>
  <c r="H139" i="17"/>
  <c r="K139" i="17"/>
  <c r="L139" i="17"/>
  <c r="D247" i="17"/>
  <c r="H247" i="17"/>
  <c r="L247" i="17"/>
  <c r="G247" i="17"/>
  <c r="K247" i="17"/>
  <c r="E247" i="17"/>
  <c r="I247" i="17"/>
  <c r="M247" i="17"/>
  <c r="F247" i="17"/>
  <c r="J247" i="17"/>
  <c r="N247" i="17"/>
  <c r="L325" i="17"/>
  <c r="M325" i="17"/>
  <c r="J325" i="17"/>
  <c r="N325" i="17"/>
  <c r="K325" i="17"/>
  <c r="O325" i="17"/>
  <c r="F169" i="17"/>
  <c r="N169" i="17"/>
  <c r="K169" i="17"/>
  <c r="O169" i="17"/>
  <c r="D169" i="17"/>
  <c r="H169" i="17"/>
  <c r="L169" i="17"/>
  <c r="E169" i="17"/>
  <c r="M169" i="17"/>
  <c r="I169" i="17"/>
  <c r="D211" i="17"/>
  <c r="H211" i="17"/>
  <c r="L211" i="17"/>
  <c r="F211" i="17"/>
  <c r="N211" i="17"/>
  <c r="J211" i="17"/>
  <c r="E211" i="17"/>
  <c r="I211" i="17"/>
  <c r="M211" i="17"/>
  <c r="O211" i="17"/>
  <c r="G211" i="17"/>
  <c r="K211" i="17"/>
  <c r="K193" i="17"/>
  <c r="H193" i="17"/>
  <c r="L193" i="17"/>
  <c r="J193" i="17"/>
  <c r="N193" i="17"/>
  <c r="M193" i="17"/>
  <c r="I193" i="17"/>
  <c r="F175" i="17"/>
  <c r="J175" i="17"/>
  <c r="N175" i="17"/>
  <c r="G175" i="17"/>
  <c r="K175" i="17"/>
  <c r="O175" i="17"/>
  <c r="H175" i="17"/>
  <c r="L175" i="17"/>
  <c r="E175" i="17"/>
  <c r="M175" i="17"/>
  <c r="I175" i="17"/>
  <c r="F235" i="17"/>
  <c r="H235" i="17"/>
  <c r="L235" i="17"/>
  <c r="G235" i="17"/>
  <c r="K235" i="17"/>
  <c r="O235" i="17"/>
  <c r="D235" i="17"/>
  <c r="I235" i="17"/>
  <c r="M235" i="17"/>
  <c r="E235" i="17"/>
  <c r="J235" i="17"/>
  <c r="N235" i="17"/>
  <c r="D109" i="17"/>
  <c r="H109" i="17"/>
  <c r="L109" i="17"/>
  <c r="E109" i="17"/>
  <c r="I109" i="17"/>
  <c r="M109" i="17"/>
  <c r="F109" i="17"/>
  <c r="J109" i="17"/>
  <c r="N109" i="17"/>
  <c r="G109" i="17"/>
  <c r="K109" i="17"/>
  <c r="O109" i="17"/>
  <c r="P204" i="2"/>
  <c r="P108" i="1"/>
  <c r="G234" i="3"/>
  <c r="P36" i="2"/>
  <c r="P24" i="3"/>
  <c r="P312" i="2"/>
  <c r="P246" i="3"/>
  <c r="P300" i="2"/>
  <c r="P8" i="1"/>
  <c r="P24" i="2"/>
  <c r="P24" i="1"/>
  <c r="D12" i="3"/>
  <c r="F12" i="3"/>
  <c r="N12" i="3"/>
  <c r="K306" i="3"/>
  <c r="F306" i="3"/>
  <c r="G306" i="3"/>
  <c r="I306" i="3"/>
  <c r="L306" i="3"/>
  <c r="O306" i="3"/>
  <c r="D306" i="3"/>
  <c r="J306" i="3"/>
  <c r="H306" i="3"/>
  <c r="M306" i="3"/>
  <c r="E306" i="3"/>
  <c r="N306" i="3"/>
  <c r="P304" i="3"/>
  <c r="P360" i="3"/>
  <c r="P302" i="3"/>
  <c r="P366" i="3"/>
  <c r="P336" i="3"/>
  <c r="P318" i="3"/>
  <c r="J12" i="3"/>
  <c r="O12" i="3"/>
  <c r="E12" i="3"/>
  <c r="K12" i="3"/>
  <c r="O306" i="2"/>
  <c r="I306" i="2"/>
  <c r="N306" i="2"/>
  <c r="H306" i="2"/>
  <c r="M306" i="2"/>
  <c r="G306" i="2"/>
  <c r="F306" i="2"/>
  <c r="L306" i="2"/>
  <c r="K306" i="2"/>
  <c r="E306" i="2"/>
  <c r="J306" i="2"/>
  <c r="D306" i="2"/>
  <c r="P10" i="2"/>
  <c r="P18" i="3"/>
  <c r="H12" i="3"/>
  <c r="M12" i="3"/>
  <c r="P8" i="3"/>
  <c r="I12" i="3"/>
  <c r="P10" i="3"/>
  <c r="G12" i="3"/>
  <c r="P30" i="2"/>
  <c r="P360" i="2"/>
  <c r="P366" i="2"/>
  <c r="P302" i="2"/>
  <c r="P318" i="2"/>
  <c r="P304" i="2"/>
  <c r="P348" i="2"/>
  <c r="P330" i="2"/>
  <c r="P336" i="2"/>
  <c r="P354" i="2"/>
  <c r="P378" i="2"/>
  <c r="P378" i="3"/>
  <c r="P294" i="3"/>
  <c r="P276" i="3"/>
  <c r="P270" i="3"/>
  <c r="P258" i="3"/>
  <c r="P102" i="2"/>
  <c r="P60" i="2"/>
  <c r="P232" i="3"/>
  <c r="P264" i="3"/>
  <c r="I234" i="3"/>
  <c r="J234" i="3"/>
  <c r="P252" i="3"/>
  <c r="P230" i="3"/>
  <c r="D234" i="3"/>
  <c r="E234" i="3"/>
  <c r="N234" i="3"/>
  <c r="M234" i="3"/>
  <c r="F234" i="3"/>
  <c r="O234" i="3"/>
  <c r="P240" i="3"/>
  <c r="K234" i="3"/>
  <c r="P40" i="3"/>
  <c r="P38" i="3"/>
  <c r="D370" i="3"/>
  <c r="D368" i="3"/>
  <c r="O370" i="3"/>
  <c r="G370" i="3"/>
  <c r="N370" i="3"/>
  <c r="M370" i="3"/>
  <c r="E370" i="3"/>
  <c r="K370" i="3"/>
  <c r="J370" i="3"/>
  <c r="F370" i="3"/>
  <c r="L370" i="3"/>
  <c r="H370" i="3"/>
  <c r="D42" i="3"/>
  <c r="J368" i="3"/>
  <c r="M368" i="3"/>
  <c r="H42" i="3"/>
  <c r="G42" i="3"/>
  <c r="I368" i="3"/>
  <c r="O368" i="3"/>
  <c r="L368" i="3"/>
  <c r="K42" i="3"/>
  <c r="E42" i="3"/>
  <c r="F42" i="3"/>
  <c r="M42" i="3"/>
  <c r="E368" i="3"/>
  <c r="K368" i="3"/>
  <c r="I42" i="3"/>
  <c r="G368" i="3"/>
  <c r="O42" i="3"/>
  <c r="N42" i="3"/>
  <c r="J42" i="3"/>
  <c r="F368" i="3"/>
  <c r="H368" i="3"/>
  <c r="P186" i="2"/>
  <c r="P150" i="2"/>
  <c r="P120" i="2"/>
  <c r="P114" i="2"/>
  <c r="P72" i="2"/>
  <c r="P66" i="2"/>
  <c r="P54" i="2"/>
  <c r="P228" i="2"/>
  <c r="P210" i="2"/>
  <c r="P180" i="2"/>
  <c r="P168" i="2"/>
  <c r="P162" i="2"/>
  <c r="P156" i="2"/>
  <c r="P144" i="2"/>
  <c r="P132" i="2"/>
  <c r="P108" i="2"/>
  <c r="P96" i="2"/>
  <c r="P90" i="2"/>
  <c r="P84" i="2"/>
  <c r="P78" i="2"/>
  <c r="P48" i="2"/>
  <c r="P90" i="1"/>
  <c r="P84" i="1"/>
  <c r="P96" i="1"/>
  <c r="P72" i="1"/>
  <c r="P66" i="1"/>
  <c r="P378" i="1"/>
  <c r="F445" i="17"/>
  <c r="G445" i="17"/>
  <c r="D445" i="17"/>
  <c r="M445" i="17"/>
  <c r="H445" i="17"/>
  <c r="E445" i="17"/>
  <c r="N445" i="17"/>
  <c r="K445" i="17"/>
  <c r="J445" i="17"/>
  <c r="L445" i="17"/>
  <c r="H71" i="17"/>
  <c r="P38" i="1"/>
  <c r="P126" i="1"/>
  <c r="P120" i="1"/>
  <c r="P114" i="1"/>
  <c r="I71" i="17"/>
  <c r="P102" i="1"/>
  <c r="I368" i="1"/>
  <c r="P40" i="1"/>
  <c r="P78" i="1"/>
  <c r="H368" i="1"/>
  <c r="J71" i="17"/>
  <c r="L71" i="17"/>
  <c r="G71" i="17"/>
  <c r="P54" i="1"/>
  <c r="E368" i="1"/>
  <c r="F368" i="1"/>
  <c r="L368" i="1"/>
  <c r="D71" i="17"/>
  <c r="E71" i="17"/>
  <c r="F71" i="17"/>
  <c r="K71" i="17"/>
  <c r="M71" i="17"/>
  <c r="O71" i="17"/>
  <c r="P48" i="1"/>
  <c r="K368" i="1"/>
  <c r="G368" i="1"/>
  <c r="J368" i="1"/>
  <c r="N368" i="1"/>
  <c r="M368" i="1"/>
  <c r="O368" i="1"/>
  <c r="I445" i="17"/>
  <c r="P371" i="3"/>
  <c r="K409" i="17" l="1"/>
  <c r="I403" i="17"/>
  <c r="G363" i="17"/>
  <c r="D397" i="17"/>
  <c r="P348" i="13"/>
  <c r="P336" i="13"/>
  <c r="N365" i="17"/>
  <c r="K368" i="13"/>
  <c r="I370" i="13"/>
  <c r="J306" i="13"/>
  <c r="P407" i="17"/>
  <c r="O365" i="17"/>
  <c r="N306" i="13"/>
  <c r="I306" i="13"/>
  <c r="H365" i="17"/>
  <c r="P393" i="17"/>
  <c r="H306" i="13"/>
  <c r="G365" i="17"/>
  <c r="D365" i="17"/>
  <c r="J368" i="13"/>
  <c r="F368" i="13"/>
  <c r="P405" i="17"/>
  <c r="N368" i="13"/>
  <c r="L368" i="13"/>
  <c r="P304" i="13"/>
  <c r="D368" i="13"/>
  <c r="D363" i="17"/>
  <c r="N363" i="17"/>
  <c r="L365" i="17"/>
  <c r="F363" i="17"/>
  <c r="J365" i="17"/>
  <c r="L409" i="17"/>
  <c r="K370" i="13"/>
  <c r="E363" i="17"/>
  <c r="M409" i="17"/>
  <c r="E365" i="17"/>
  <c r="L306" i="13"/>
  <c r="M370" i="13"/>
  <c r="N409" i="17"/>
  <c r="L363" i="17"/>
  <c r="I365" i="17"/>
  <c r="M363" i="17"/>
  <c r="I363" i="17"/>
  <c r="J363" i="17"/>
  <c r="D370" i="13"/>
  <c r="P399" i="17"/>
  <c r="F306" i="13"/>
  <c r="H397" i="17"/>
  <c r="G370" i="13"/>
  <c r="E370" i="13"/>
  <c r="M306" i="13"/>
  <c r="P395" i="17"/>
  <c r="E368" i="13"/>
  <c r="I368" i="13"/>
  <c r="G397" i="17"/>
  <c r="K306" i="13"/>
  <c r="E397" i="17"/>
  <c r="D306" i="13"/>
  <c r="O306" i="13"/>
  <c r="J370" i="13"/>
  <c r="G409" i="17"/>
  <c r="E403" i="17"/>
  <c r="F403" i="17"/>
  <c r="N403" i="17"/>
  <c r="M403" i="17"/>
  <c r="O397" i="17"/>
  <c r="H403" i="17"/>
  <c r="M397" i="17"/>
  <c r="K363" i="17"/>
  <c r="H370" i="13"/>
  <c r="G306" i="13"/>
  <c r="G368" i="13"/>
  <c r="J403" i="17"/>
  <c r="J409" i="17"/>
  <c r="E306" i="13"/>
  <c r="M365" i="17"/>
  <c r="K397" i="17"/>
  <c r="I397" i="17"/>
  <c r="O403" i="17"/>
  <c r="M368" i="13"/>
  <c r="P302" i="13"/>
  <c r="D409" i="17"/>
  <c r="I409" i="17"/>
  <c r="H409" i="17"/>
  <c r="E409" i="17"/>
  <c r="K403" i="17"/>
  <c r="O370" i="13"/>
  <c r="F370" i="13"/>
  <c r="L397" i="17"/>
  <c r="H368" i="13"/>
  <c r="O409" i="17"/>
  <c r="H363" i="17"/>
  <c r="O368" i="13"/>
  <c r="G403" i="17"/>
  <c r="F397" i="17"/>
  <c r="J397" i="17"/>
  <c r="P371" i="13"/>
  <c r="P366" i="17"/>
  <c r="F409" i="17"/>
  <c r="N397" i="17"/>
  <c r="D403" i="17"/>
  <c r="F365" i="17"/>
  <c r="K365" i="17"/>
  <c r="N370" i="13"/>
  <c r="O363" i="17"/>
  <c r="L403" i="17"/>
  <c r="L370" i="13"/>
  <c r="P121" i="17"/>
  <c r="K372" i="3"/>
  <c r="P234" i="1"/>
  <c r="P319" i="17"/>
  <c r="P306" i="3"/>
  <c r="P12" i="3"/>
  <c r="P306" i="2"/>
  <c r="P289" i="17"/>
  <c r="P301" i="17"/>
  <c r="P313" i="17"/>
  <c r="P229" i="17"/>
  <c r="P277" i="17"/>
  <c r="P223" i="17"/>
  <c r="P253" i="17"/>
  <c r="P247" i="17"/>
  <c r="P307" i="17"/>
  <c r="P295" i="17"/>
  <c r="P283" i="17"/>
  <c r="P234" i="3"/>
  <c r="P370" i="3"/>
  <c r="P368" i="3"/>
  <c r="J372" i="3"/>
  <c r="G372" i="3"/>
  <c r="H372" i="3"/>
  <c r="D372" i="3"/>
  <c r="N372" i="3"/>
  <c r="M372" i="3"/>
  <c r="L372" i="3"/>
  <c r="E372" i="3"/>
  <c r="I372" i="3"/>
  <c r="O372" i="3"/>
  <c r="F372" i="3"/>
  <c r="P42" i="3"/>
  <c r="P217" i="17"/>
  <c r="P241" i="17"/>
  <c r="P235" i="17"/>
  <c r="P175" i="17"/>
  <c r="P169" i="17"/>
  <c r="P325" i="17"/>
  <c r="P271" i="17"/>
  <c r="P151" i="17"/>
  <c r="P91" i="17"/>
  <c r="P259" i="17"/>
  <c r="P211" i="17"/>
  <c r="P205" i="17"/>
  <c r="P199" i="17"/>
  <c r="P193" i="17"/>
  <c r="P187" i="17"/>
  <c r="P181" i="17"/>
  <c r="P163" i="17"/>
  <c r="P145" i="17"/>
  <c r="P139" i="17"/>
  <c r="P133" i="17"/>
  <c r="P127" i="17"/>
  <c r="P115" i="17"/>
  <c r="P109" i="17"/>
  <c r="P103" i="17"/>
  <c r="P97" i="17"/>
  <c r="P85" i="17"/>
  <c r="P368" i="1"/>
  <c r="P42" i="1"/>
  <c r="P71" i="17"/>
  <c r="P445" i="17"/>
  <c r="H367" i="17" l="1"/>
  <c r="J372" i="13"/>
  <c r="P306" i="13"/>
  <c r="M372" i="13"/>
  <c r="P370" i="13"/>
  <c r="P409" i="17"/>
  <c r="M367" i="17"/>
  <c r="I367" i="17"/>
  <c r="P397" i="17"/>
  <c r="P368" i="13"/>
  <c r="N367" i="17"/>
  <c r="E367" i="17"/>
  <c r="O367" i="17"/>
  <c r="L372" i="13"/>
  <c r="D372" i="13"/>
  <c r="E372" i="13"/>
  <c r="O372" i="13"/>
  <c r="I372" i="13"/>
  <c r="G367" i="17"/>
  <c r="D367" i="17"/>
  <c r="G372" i="13"/>
  <c r="F372" i="13"/>
  <c r="L367" i="17"/>
  <c r="K367" i="17"/>
  <c r="F367" i="17"/>
  <c r="N372" i="13"/>
  <c r="P403" i="17"/>
  <c r="H372" i="13"/>
  <c r="K372" i="13"/>
  <c r="P365" i="17"/>
  <c r="P363" i="17"/>
  <c r="J367" i="17"/>
  <c r="P372" i="3"/>
  <c r="G47" i="12"/>
  <c r="G78" i="17" s="1"/>
  <c r="F47" i="12"/>
  <c r="F78" i="17" s="1"/>
  <c r="H47" i="12"/>
  <c r="H78" i="17" s="1"/>
  <c r="O47" i="12"/>
  <c r="O78" i="17" s="1"/>
  <c r="M47" i="12"/>
  <c r="M78" i="17" s="1"/>
  <c r="K47" i="12"/>
  <c r="K78" i="17" s="1"/>
  <c r="I47" i="12"/>
  <c r="I78" i="17" s="1"/>
  <c r="L47" i="12"/>
  <c r="L78" i="17" s="1"/>
  <c r="J47" i="12"/>
  <c r="J78" i="17" s="1"/>
  <c r="E47" i="12"/>
  <c r="E78" i="17" s="1"/>
  <c r="N47" i="12"/>
  <c r="N78" i="17" s="1"/>
  <c r="D47" i="12"/>
  <c r="D78" i="17" s="1"/>
  <c r="P43" i="12"/>
  <c r="N37" i="12"/>
  <c r="D37" i="12"/>
  <c r="H37" i="12"/>
  <c r="L37" i="12"/>
  <c r="M37" i="12"/>
  <c r="I37" i="12"/>
  <c r="F37" i="12"/>
  <c r="J37" i="12"/>
  <c r="E37" i="12"/>
  <c r="G37" i="12"/>
  <c r="K37" i="12"/>
  <c r="O37" i="12"/>
  <c r="P372" i="13" l="1"/>
  <c r="P367" i="17"/>
  <c r="E44" i="12"/>
  <c r="K41" i="12"/>
  <c r="K371" i="12" s="1"/>
  <c r="H44" i="12"/>
  <c r="K44" i="12"/>
  <c r="N44" i="12"/>
  <c r="F44" i="12"/>
  <c r="D44" i="12"/>
  <c r="L44" i="12"/>
  <c r="I44" i="12"/>
  <c r="P47" i="12"/>
  <c r="P78" i="17"/>
  <c r="P37" i="12"/>
  <c r="L38" i="12" s="1"/>
  <c r="P74" i="17"/>
  <c r="L367" i="12"/>
  <c r="O367" i="12"/>
  <c r="H367" i="12"/>
  <c r="E367" i="12"/>
  <c r="K367" i="12"/>
  <c r="G44" i="12"/>
  <c r="M44" i="12"/>
  <c r="D41" i="12"/>
  <c r="O41" i="12"/>
  <c r="L41" i="12"/>
  <c r="M41" i="12"/>
  <c r="F41" i="12"/>
  <c r="G41" i="12"/>
  <c r="J41" i="12"/>
  <c r="D367" i="12"/>
  <c r="N367" i="12"/>
  <c r="G367" i="12"/>
  <c r="F367" i="12"/>
  <c r="J367" i="12"/>
  <c r="M367" i="12"/>
  <c r="I367" i="12"/>
  <c r="O44" i="12"/>
  <c r="J44" i="12"/>
  <c r="E41" i="12"/>
  <c r="I41" i="12"/>
  <c r="N41" i="12"/>
  <c r="H41" i="12"/>
  <c r="D48" i="12" l="1"/>
  <c r="D79" i="17"/>
  <c r="H79" i="17"/>
  <c r="L79" i="17"/>
  <c r="E79" i="17"/>
  <c r="I79" i="17"/>
  <c r="M79" i="17"/>
  <c r="F79" i="17"/>
  <c r="J79" i="17"/>
  <c r="N79" i="17"/>
  <c r="G79" i="17"/>
  <c r="K79" i="17"/>
  <c r="O79" i="17"/>
  <c r="D75" i="17"/>
  <c r="H75" i="17"/>
  <c r="L75" i="17"/>
  <c r="E75" i="17"/>
  <c r="I75" i="17"/>
  <c r="M75" i="17"/>
  <c r="F75" i="17"/>
  <c r="J75" i="17"/>
  <c r="N75" i="17"/>
  <c r="G75" i="17"/>
  <c r="K75" i="17"/>
  <c r="O75" i="17"/>
  <c r="O38" i="12"/>
  <c r="D38" i="12"/>
  <c r="J38" i="12"/>
  <c r="P44" i="12"/>
  <c r="J48" i="12"/>
  <c r="G48" i="12"/>
  <c r="O48" i="12"/>
  <c r="H48" i="12"/>
  <c r="N48" i="12"/>
  <c r="K48" i="12"/>
  <c r="M48" i="12"/>
  <c r="I48" i="12"/>
  <c r="L48" i="12"/>
  <c r="F48" i="12"/>
  <c r="E48" i="12"/>
  <c r="E371" i="12"/>
  <c r="J371" i="12"/>
  <c r="M371" i="12"/>
  <c r="H371" i="12"/>
  <c r="N371" i="12"/>
  <c r="G371" i="12"/>
  <c r="L371" i="12"/>
  <c r="D371" i="12"/>
  <c r="P41" i="12"/>
  <c r="K42" i="12" s="1"/>
  <c r="M38" i="12"/>
  <c r="F38" i="12"/>
  <c r="N38" i="12"/>
  <c r="H38" i="12"/>
  <c r="E38" i="12"/>
  <c r="K38" i="12"/>
  <c r="G38" i="12"/>
  <c r="F371" i="12"/>
  <c r="I371" i="12"/>
  <c r="O371" i="12"/>
  <c r="P367" i="12"/>
  <c r="I38" i="12"/>
  <c r="F368" i="12" l="1"/>
  <c r="P75" i="17"/>
  <c r="O368" i="12"/>
  <c r="P38" i="12"/>
  <c r="H368" i="12"/>
  <c r="N42" i="12"/>
  <c r="O42" i="12"/>
  <c r="P48" i="12"/>
  <c r="P79" i="17"/>
  <c r="H42" i="12"/>
  <c r="F42" i="12"/>
  <c r="D42" i="12"/>
  <c r="I42" i="12"/>
  <c r="G42" i="12"/>
  <c r="D368" i="12"/>
  <c r="J368" i="12"/>
  <c r="M368" i="12"/>
  <c r="G368" i="12"/>
  <c r="K368" i="12"/>
  <c r="P371" i="12"/>
  <c r="I368" i="12"/>
  <c r="J42" i="12"/>
  <c r="E368" i="12"/>
  <c r="N368" i="12"/>
  <c r="L42" i="12"/>
  <c r="L368" i="12"/>
  <c r="M42" i="12"/>
  <c r="E42" i="12"/>
  <c r="K372" i="12" l="1"/>
  <c r="J372" i="12"/>
  <c r="N372" i="12"/>
  <c r="M372" i="12"/>
  <c r="I372" i="12"/>
  <c r="D372" i="12"/>
  <c r="E372" i="12"/>
  <c r="L372" i="12"/>
  <c r="G372" i="12"/>
  <c r="P42" i="12"/>
  <c r="H372" i="12"/>
  <c r="O372" i="12"/>
  <c r="P368" i="12"/>
  <c r="F372" i="12"/>
  <c r="P372" i="12" l="1"/>
  <c r="G9" i="1" l="1"/>
  <c r="E9" i="1"/>
  <c r="E369" i="1" s="1"/>
  <c r="E371" i="1" s="1"/>
  <c r="O9" i="1"/>
  <c r="N9" i="1"/>
  <c r="I9" i="1"/>
  <c r="M9" i="1"/>
  <c r="L9" i="1"/>
  <c r="J9" i="1"/>
  <c r="J369" i="1" s="1"/>
  <c r="J371" i="1" s="1"/>
  <c r="K9" i="1"/>
  <c r="F9" i="1"/>
  <c r="F369" i="1" s="1"/>
  <c r="F371" i="1" s="1"/>
  <c r="H9" i="1"/>
  <c r="H34" i="17"/>
  <c r="I34" i="17"/>
  <c r="O34" i="17"/>
  <c r="K34" i="17"/>
  <c r="G11" i="1"/>
  <c r="E11" i="1"/>
  <c r="K11" i="1"/>
  <c r="O11" i="1"/>
  <c r="N11" i="1"/>
  <c r="M11" i="1"/>
  <c r="D9" i="1"/>
  <c r="D369" i="1" l="1"/>
  <c r="D371" i="1" s="1"/>
  <c r="F34" i="17"/>
  <c r="N34" i="17"/>
  <c r="E34" i="17"/>
  <c r="D34" i="17"/>
  <c r="I369" i="1"/>
  <c r="I371" i="1" s="1"/>
  <c r="I11" i="1"/>
  <c r="H369" i="1"/>
  <c r="H371" i="1" s="1"/>
  <c r="N369" i="1"/>
  <c r="N371" i="1" s="1"/>
  <c r="L34" i="17"/>
  <c r="M34" i="17"/>
  <c r="L369" i="1"/>
  <c r="L371" i="1" s="1"/>
  <c r="L10" i="1"/>
  <c r="H11" i="1"/>
  <c r="J11" i="1"/>
  <c r="F11" i="1"/>
  <c r="M369" i="1"/>
  <c r="M371" i="1" s="1"/>
  <c r="P9" i="1"/>
  <c r="D10" i="1" s="1"/>
  <c r="P40" i="17"/>
  <c r="G34" i="17"/>
  <c r="J34" i="17"/>
  <c r="K369" i="1"/>
  <c r="K371" i="1" s="1"/>
  <c r="G369" i="1"/>
  <c r="G371" i="1" s="1"/>
  <c r="D11" i="1"/>
  <c r="L11" i="1"/>
  <c r="O369" i="1"/>
  <c r="O371" i="1" s="1"/>
  <c r="J41" i="17" l="1"/>
  <c r="P371" i="1"/>
  <c r="P34" i="17"/>
  <c r="G10" i="1"/>
  <c r="E10" i="1"/>
  <c r="O41" i="17"/>
  <c r="M41" i="17"/>
  <c r="D41" i="17"/>
  <c r="F10" i="1"/>
  <c r="J10" i="1"/>
  <c r="O10" i="1"/>
  <c r="H10" i="1"/>
  <c r="I10" i="1"/>
  <c r="M10" i="1"/>
  <c r="N10" i="1"/>
  <c r="K10" i="1"/>
  <c r="H41" i="17"/>
  <c r="L41" i="17"/>
  <c r="G41" i="17"/>
  <c r="I41" i="17"/>
  <c r="K41" i="17"/>
  <c r="F41" i="17"/>
  <c r="P369" i="1"/>
  <c r="G370" i="1" s="1"/>
  <c r="P11" i="1"/>
  <c r="E41" i="17"/>
  <c r="N41" i="17"/>
  <c r="D35" i="17" l="1"/>
  <c r="F35" i="17"/>
  <c r="K12" i="1"/>
  <c r="G12" i="1"/>
  <c r="M35" i="17"/>
  <c r="P10" i="1"/>
  <c r="E35" i="17"/>
  <c r="J35" i="17"/>
  <c r="N35" i="17"/>
  <c r="G35" i="17"/>
  <c r="I12" i="1"/>
  <c r="P41" i="17"/>
  <c r="D12" i="1"/>
  <c r="K370" i="1"/>
  <c r="H12" i="1"/>
  <c r="J12" i="1"/>
  <c r="N12" i="1"/>
  <c r="M12" i="1"/>
  <c r="E12" i="1"/>
  <c r="O12" i="1"/>
  <c r="H35" i="17"/>
  <c r="I35" i="17"/>
  <c r="O35" i="17"/>
  <c r="K35" i="17"/>
  <c r="L35" i="17"/>
  <c r="H370" i="1"/>
  <c r="L370" i="1"/>
  <c r="M370" i="1"/>
  <c r="O370" i="1"/>
  <c r="I370" i="1"/>
  <c r="F12" i="1"/>
  <c r="J370" i="1"/>
  <c r="E370" i="1"/>
  <c r="F370" i="1"/>
  <c r="D370" i="1"/>
  <c r="N370" i="1"/>
  <c r="L12" i="1"/>
  <c r="D372" i="1" l="1"/>
  <c r="F372" i="1"/>
  <c r="P12" i="1"/>
  <c r="P35" i="17"/>
  <c r="I372" i="1"/>
  <c r="H372" i="1"/>
  <c r="O372" i="1"/>
  <c r="K372" i="1"/>
  <c r="G372" i="1"/>
  <c r="E372" i="1"/>
  <c r="M372" i="1"/>
  <c r="N372" i="1"/>
  <c r="P370" i="1"/>
  <c r="J372" i="1"/>
  <c r="L372" i="1"/>
  <c r="P372" i="1" l="1"/>
  <c r="M7" i="2"/>
  <c r="L7" i="2"/>
  <c r="O17" i="2"/>
  <c r="N17" i="2"/>
  <c r="N11" i="2" s="1"/>
  <c r="G7" i="2"/>
  <c r="K7" i="2"/>
  <c r="F7" i="2"/>
  <c r="J7" i="2"/>
  <c r="O7" i="2"/>
  <c r="L17" i="2"/>
  <c r="L11" i="2" s="1"/>
  <c r="I17" i="2"/>
  <c r="H17" i="2"/>
  <c r="H11" i="2" s="1"/>
  <c r="G17" i="2"/>
  <c r="E17" i="2"/>
  <c r="E11" i="2" s="1"/>
  <c r="E7" i="2"/>
  <c r="I7" i="2"/>
  <c r="J17" i="2"/>
  <c r="K17" i="2"/>
  <c r="K11" i="2" s="1"/>
  <c r="F17" i="2"/>
  <c r="H7" i="2"/>
  <c r="M17" i="2"/>
  <c r="M11" i="2" s="1"/>
  <c r="D17" i="2"/>
  <c r="D11" i="2" s="1"/>
  <c r="P13" i="2"/>
  <c r="D14" i="2" s="1"/>
  <c r="N7" i="2"/>
  <c r="D7" i="2"/>
  <c r="P7" i="2" l="1"/>
  <c r="O8" i="2" s="1"/>
  <c r="K14" i="2"/>
  <c r="E14" i="2"/>
  <c r="G14" i="2"/>
  <c r="M14" i="2"/>
  <c r="L14" i="2"/>
  <c r="J14" i="2"/>
  <c r="I11" i="2"/>
  <c r="F11" i="2"/>
  <c r="G11" i="2"/>
  <c r="J11" i="2"/>
  <c r="F14" i="2"/>
  <c r="O14" i="2"/>
  <c r="P17" i="2"/>
  <c r="I18" i="2" s="1"/>
  <c r="O11" i="2"/>
  <c r="H14" i="2"/>
  <c r="I14" i="2"/>
  <c r="N14" i="2"/>
  <c r="L8" i="2" l="1"/>
  <c r="K8" i="2"/>
  <c r="J8" i="2"/>
  <c r="M8" i="2"/>
  <c r="F8" i="2"/>
  <c r="H8" i="2"/>
  <c r="N8" i="2"/>
  <c r="G8" i="2"/>
  <c r="E8" i="2"/>
  <c r="I8" i="2"/>
  <c r="D8" i="2"/>
  <c r="M18" i="2"/>
  <c r="L18" i="2"/>
  <c r="H18" i="2"/>
  <c r="N18" i="2"/>
  <c r="E18" i="2"/>
  <c r="P14" i="2"/>
  <c r="P11" i="2"/>
  <c r="M12" i="2" s="1"/>
  <c r="D18" i="2"/>
  <c r="K18" i="2"/>
  <c r="G18" i="2"/>
  <c r="O18" i="2"/>
  <c r="F18" i="2"/>
  <c r="J18" i="2"/>
  <c r="P8" i="2" l="1"/>
  <c r="K12" i="2"/>
  <c r="G12" i="2"/>
  <c r="J12" i="2"/>
  <c r="F12" i="2"/>
  <c r="D12" i="2"/>
  <c r="L12" i="2"/>
  <c r="H12" i="2"/>
  <c r="I12" i="2"/>
  <c r="O12" i="2"/>
  <c r="E12" i="2"/>
  <c r="N12" i="2"/>
  <c r="P18" i="2"/>
  <c r="P12" i="2" l="1"/>
  <c r="K7" i="4"/>
  <c r="N17" i="4"/>
  <c r="N11" i="4" s="1"/>
  <c r="K17" i="4"/>
  <c r="K11" i="4" s="1"/>
  <c r="M17" i="4"/>
  <c r="M11" i="4" s="1"/>
  <c r="L17" i="4"/>
  <c r="L11" i="4" s="1"/>
  <c r="N7" i="4"/>
  <c r="M7" i="4"/>
  <c r="E7" i="4"/>
  <c r="O7" i="4"/>
  <c r="H17" i="4"/>
  <c r="H11" i="4" s="1"/>
  <c r="G17" i="4"/>
  <c r="G11" i="4" s="1"/>
  <c r="F17" i="4"/>
  <c r="F11" i="4" s="1"/>
  <c r="F7" i="4"/>
  <c r="H7" i="4"/>
  <c r="G7" i="4"/>
  <c r="I7" i="4"/>
  <c r="J7" i="4"/>
  <c r="E17" i="4"/>
  <c r="E11" i="4" s="1"/>
  <c r="J17" i="4"/>
  <c r="J11" i="4" s="1"/>
  <c r="O17" i="4"/>
  <c r="O11" i="4" s="1"/>
  <c r="I17" i="4"/>
  <c r="I11" i="4" s="1"/>
  <c r="D17" i="4"/>
  <c r="D11" i="4" s="1"/>
  <c r="P13" i="4"/>
  <c r="I14" i="4" s="1"/>
  <c r="M14" i="4"/>
  <c r="F14" i="4"/>
  <c r="L7" i="4"/>
  <c r="D7" i="4"/>
  <c r="G14" i="4" l="1"/>
  <c r="O14" i="4"/>
  <c r="N14" i="4"/>
  <c r="G18" i="4"/>
  <c r="M18" i="4"/>
  <c r="K14" i="4"/>
  <c r="O18" i="4"/>
  <c r="N18" i="4"/>
  <c r="P17" i="4"/>
  <c r="D18" i="4" s="1"/>
  <c r="L14" i="4"/>
  <c r="H14" i="4"/>
  <c r="E14" i="4"/>
  <c r="F18" i="4"/>
  <c r="D14" i="4"/>
  <c r="P7" i="4"/>
  <c r="D8" i="4" s="1"/>
  <c r="P11" i="4"/>
  <c r="D12" i="4" s="1"/>
  <c r="L18" i="4"/>
  <c r="H18" i="4"/>
  <c r="J14" i="4"/>
  <c r="K18" i="4"/>
  <c r="F8" i="4" l="1"/>
  <c r="F12" i="4"/>
  <c r="E8" i="4"/>
  <c r="O8" i="4"/>
  <c r="G12" i="4"/>
  <c r="G8" i="4"/>
  <c r="L12" i="4"/>
  <c r="N8" i="4"/>
  <c r="H8" i="4"/>
  <c r="I8" i="4"/>
  <c r="M8" i="4"/>
  <c r="K8" i="4"/>
  <c r="L8" i="4"/>
  <c r="I18" i="4"/>
  <c r="E18" i="4"/>
  <c r="J18" i="4"/>
  <c r="P14" i="4"/>
  <c r="J8" i="4"/>
  <c r="H12" i="4"/>
  <c r="I12" i="4"/>
  <c r="M12" i="4"/>
  <c r="O12" i="4"/>
  <c r="K12" i="4"/>
  <c r="E12" i="4"/>
  <c r="J12" i="4"/>
  <c r="N12" i="4"/>
  <c r="P18" i="4" l="1"/>
  <c r="P8" i="4"/>
  <c r="P12" i="4"/>
  <c r="E17" i="7" l="1"/>
  <c r="I17" i="7"/>
  <c r="O17" i="7"/>
  <c r="M17" i="7"/>
  <c r="F17" i="7"/>
  <c r="G17" i="7"/>
  <c r="J17" i="7"/>
  <c r="K17" i="7"/>
  <c r="K18" i="7" s="1"/>
  <c r="L17" i="7"/>
  <c r="H17" i="7"/>
  <c r="D17" i="7"/>
  <c r="N17" i="7"/>
  <c r="K14" i="7"/>
  <c r="P13" i="7"/>
  <c r="E14" i="7"/>
  <c r="I14" i="7"/>
  <c r="L14" i="7" l="1"/>
  <c r="J14" i="7"/>
  <c r="F14" i="7"/>
  <c r="D14" i="7"/>
  <c r="O14" i="7"/>
  <c r="M14" i="7"/>
  <c r="H14" i="7"/>
  <c r="P17" i="7"/>
  <c r="J18" i="7" s="1"/>
  <c r="G18" i="7"/>
  <c r="N14" i="7"/>
  <c r="G14" i="7"/>
  <c r="I18" i="7" l="1"/>
  <c r="E18" i="7"/>
  <c r="L18" i="7"/>
  <c r="N18" i="7"/>
  <c r="M18" i="7"/>
  <c r="P14" i="7"/>
  <c r="F18" i="7"/>
  <c r="D18" i="7"/>
  <c r="H18" i="7"/>
  <c r="O18" i="7"/>
  <c r="P18" i="7" l="1"/>
  <c r="O42" i="17" l="1"/>
  <c r="I42" i="17"/>
  <c r="J42" i="17"/>
  <c r="F42" i="17"/>
  <c r="H42" i="17"/>
  <c r="M42" i="17"/>
  <c r="G42" i="17"/>
  <c r="N42" i="17"/>
  <c r="H17" i="11"/>
  <c r="H11" i="11" s="1"/>
  <c r="N17" i="11"/>
  <c r="N11" i="11" s="1"/>
  <c r="D17" i="11"/>
  <c r="D11" i="11" s="1"/>
  <c r="E17" i="11"/>
  <c r="E11" i="11" s="1"/>
  <c r="O17" i="11"/>
  <c r="M17" i="11"/>
  <c r="M11" i="11" s="1"/>
  <c r="I17" i="11"/>
  <c r="I11" i="11" s="1"/>
  <c r="G17" i="11"/>
  <c r="K17" i="11"/>
  <c r="K11" i="11" s="1"/>
  <c r="F17" i="11"/>
  <c r="F11" i="11" s="1"/>
  <c r="F371" i="11" s="1"/>
  <c r="L17" i="11"/>
  <c r="L11" i="11" s="1"/>
  <c r="J17" i="11"/>
  <c r="J11" i="11" s="1"/>
  <c r="I14" i="11"/>
  <c r="H14" i="11"/>
  <c r="L14" i="11"/>
  <c r="M14" i="11"/>
  <c r="J14" i="11"/>
  <c r="N14" i="11"/>
  <c r="P13" i="11"/>
  <c r="D14" i="11" s="1"/>
  <c r="G14" i="11"/>
  <c r="K14" i="11"/>
  <c r="O14" i="11"/>
  <c r="G18" i="11" l="1"/>
  <c r="G11" i="11"/>
  <c r="M371" i="11"/>
  <c r="O11" i="11"/>
  <c r="J371" i="11"/>
  <c r="E12" i="11"/>
  <c r="E371" i="11"/>
  <c r="L371" i="11"/>
  <c r="D371" i="11"/>
  <c r="N371" i="11"/>
  <c r="I371" i="11"/>
  <c r="K371" i="11"/>
  <c r="H371" i="11"/>
  <c r="H18" i="11"/>
  <c r="F14" i="11"/>
  <c r="M18" i="11"/>
  <c r="D42" i="17"/>
  <c r="E14" i="11"/>
  <c r="P17" i="11"/>
  <c r="I18" i="11" s="1"/>
  <c r="N18" i="11"/>
  <c r="E42" i="17"/>
  <c r="P38" i="17"/>
  <c r="L42" i="17"/>
  <c r="K42" i="17"/>
  <c r="P11" i="11" l="1"/>
  <c r="F12" i="11" s="1"/>
  <c r="I12" i="11"/>
  <c r="O18" i="11"/>
  <c r="J12" i="11"/>
  <c r="N12" i="11"/>
  <c r="H12" i="11"/>
  <c r="D12" i="11"/>
  <c r="K12" i="11"/>
  <c r="M12" i="11"/>
  <c r="L12" i="11"/>
  <c r="P14" i="11"/>
  <c r="O12" i="11"/>
  <c r="O371" i="11"/>
  <c r="G12" i="11"/>
  <c r="G371" i="11"/>
  <c r="E39" i="17"/>
  <c r="K39" i="17"/>
  <c r="L39" i="17"/>
  <c r="P42" i="17"/>
  <c r="F18" i="11"/>
  <c r="G39" i="17"/>
  <c r="D39" i="17"/>
  <c r="J18" i="11"/>
  <c r="E18" i="11"/>
  <c r="J39" i="17"/>
  <c r="M39" i="17"/>
  <c r="O39" i="17"/>
  <c r="F39" i="17"/>
  <c r="I39" i="17"/>
  <c r="N39" i="17"/>
  <c r="H39" i="17"/>
  <c r="L18" i="11"/>
  <c r="D18" i="11"/>
  <c r="K18" i="11"/>
  <c r="P12" i="11" l="1"/>
  <c r="P371" i="11"/>
  <c r="O372" i="11" s="1"/>
  <c r="O43" i="17"/>
  <c r="L43" i="17"/>
  <c r="E43" i="17"/>
  <c r="K43" i="17"/>
  <c r="H43" i="17"/>
  <c r="N43" i="17"/>
  <c r="J43" i="17"/>
  <c r="F43" i="17"/>
  <c r="G43" i="17"/>
  <c r="D43" i="17"/>
  <c r="M43" i="17"/>
  <c r="I43" i="17"/>
  <c r="P39" i="17"/>
  <c r="P18" i="11"/>
  <c r="F372" i="11" l="1"/>
  <c r="E372" i="11"/>
  <c r="K372" i="11"/>
  <c r="I372" i="11"/>
  <c r="N372" i="11"/>
  <c r="D372" i="11"/>
  <c r="J372" i="11"/>
  <c r="H372" i="11"/>
  <c r="L372" i="11"/>
  <c r="M372" i="11"/>
  <c r="G372" i="11"/>
  <c r="P43" i="17"/>
  <c r="P372" i="11" l="1"/>
  <c r="F7" i="7"/>
  <c r="F367" i="7" s="1"/>
  <c r="O7" i="7"/>
  <c r="O367" i="7" s="1"/>
  <c r="H7" i="7"/>
  <c r="G7" i="7"/>
  <c r="G367" i="7" s="1"/>
  <c r="N7" i="7"/>
  <c r="M7" i="7"/>
  <c r="M367" i="7" s="1"/>
  <c r="L23" i="7"/>
  <c r="L11" i="7" s="1"/>
  <c r="F23" i="7"/>
  <c r="F11" i="7" s="1"/>
  <c r="I7" i="7"/>
  <c r="I367" i="7" s="1"/>
  <c r="J23" i="7"/>
  <c r="J11" i="7" s="1"/>
  <c r="K23" i="7"/>
  <c r="K11" i="7" s="1"/>
  <c r="E23" i="7"/>
  <c r="E11" i="7" s="1"/>
  <c r="J7" i="7"/>
  <c r="J367" i="7" s="1"/>
  <c r="I23" i="7"/>
  <c r="H23" i="7"/>
  <c r="H11" i="7" s="1"/>
  <c r="K7" i="7"/>
  <c r="E7" i="7"/>
  <c r="E367" i="7" s="1"/>
  <c r="G23" i="7"/>
  <c r="G11" i="7" s="1"/>
  <c r="O23" i="7"/>
  <c r="O11" i="7" s="1"/>
  <c r="N23" i="7"/>
  <c r="N11" i="7" s="1"/>
  <c r="N371" i="7" s="1"/>
  <c r="M23" i="7"/>
  <c r="M11" i="7" s="1"/>
  <c r="I44" i="17"/>
  <c r="I48" i="17" s="1"/>
  <c r="D23" i="7"/>
  <c r="D11" i="7" s="1"/>
  <c r="E44" i="17"/>
  <c r="E32" i="17" s="1"/>
  <c r="E36" i="17" s="1"/>
  <c r="D44" i="17"/>
  <c r="D32" i="17" s="1"/>
  <c r="G44" i="17"/>
  <c r="G32" i="17" s="1"/>
  <c r="N44" i="17"/>
  <c r="K44" i="17"/>
  <c r="L44" i="17"/>
  <c r="L32" i="17" s="1"/>
  <c r="M44" i="17"/>
  <c r="M32" i="17" s="1"/>
  <c r="H44" i="17"/>
  <c r="H32" i="17" s="1"/>
  <c r="O44" i="17"/>
  <c r="O48" i="17" s="1"/>
  <c r="N20" i="7"/>
  <c r="F20" i="7"/>
  <c r="J44" i="17"/>
  <c r="J32" i="17" s="1"/>
  <c r="F44" i="17"/>
  <c r="F48" i="17" s="1"/>
  <c r="P19" i="7"/>
  <c r="M20" i="7" s="1"/>
  <c r="K20" i="7"/>
  <c r="J20" i="7"/>
  <c r="I20" i="7"/>
  <c r="H20" i="7"/>
  <c r="G20" i="7"/>
  <c r="L7" i="7"/>
  <c r="D7" i="7"/>
  <c r="D367" i="7" s="1"/>
  <c r="D20" i="7" l="1"/>
  <c r="I11" i="7"/>
  <c r="I371" i="7" s="1"/>
  <c r="L20" i="7"/>
  <c r="K371" i="7"/>
  <c r="K12" i="7"/>
  <c r="H367" i="7"/>
  <c r="D48" i="17"/>
  <c r="D36" i="17"/>
  <c r="L48" i="17"/>
  <c r="E48" i="17"/>
  <c r="L371" i="7"/>
  <c r="J371" i="7"/>
  <c r="O371" i="7"/>
  <c r="H36" i="17"/>
  <c r="G12" i="7"/>
  <c r="G371" i="7"/>
  <c r="H371" i="7"/>
  <c r="F371" i="7"/>
  <c r="E371" i="7"/>
  <c r="E20" i="7"/>
  <c r="P23" i="7"/>
  <c r="M48" i="17"/>
  <c r="J48" i="17"/>
  <c r="M371" i="7"/>
  <c r="J36" i="17"/>
  <c r="L36" i="17"/>
  <c r="O20" i="7"/>
  <c r="N48" i="17"/>
  <c r="N32" i="17"/>
  <c r="H48" i="17"/>
  <c r="L367" i="7"/>
  <c r="P7" i="7"/>
  <c r="L8" i="7" s="1"/>
  <c r="K367" i="7"/>
  <c r="J8" i="7"/>
  <c r="F24" i="7"/>
  <c r="P11" i="7"/>
  <c r="J12" i="7" s="1"/>
  <c r="D371" i="7"/>
  <c r="P44" i="17"/>
  <c r="N367" i="7"/>
  <c r="I32" i="17"/>
  <c r="F32" i="17"/>
  <c r="M36" i="17"/>
  <c r="G36" i="17"/>
  <c r="K48" i="17"/>
  <c r="K32" i="17"/>
  <c r="G48" i="17"/>
  <c r="O32" i="17"/>
  <c r="K8" i="7" l="1"/>
  <c r="H12" i="7"/>
  <c r="L24" i="7"/>
  <c r="H24" i="7"/>
  <c r="K24" i="7"/>
  <c r="G24" i="7"/>
  <c r="D24" i="7"/>
  <c r="H8" i="7"/>
  <c r="D8" i="7"/>
  <c r="D12" i="7"/>
  <c r="G8" i="7"/>
  <c r="F8" i="7"/>
  <c r="I24" i="7"/>
  <c r="J24" i="7"/>
  <c r="F12" i="7"/>
  <c r="L12" i="7"/>
  <c r="P20" i="7"/>
  <c r="N45" i="17"/>
  <c r="O8" i="7"/>
  <c r="I8" i="7"/>
  <c r="M12" i="7"/>
  <c r="I12" i="7"/>
  <c r="M8" i="7"/>
  <c r="M45" i="17"/>
  <c r="J45" i="17"/>
  <c r="H45" i="17"/>
  <c r="G45" i="17"/>
  <c r="I45" i="17"/>
  <c r="F36" i="17"/>
  <c r="N24" i="7"/>
  <c r="E24" i="7"/>
  <c r="M24" i="7"/>
  <c r="O24" i="7"/>
  <c r="P371" i="7"/>
  <c r="O36" i="17"/>
  <c r="P48" i="17"/>
  <c r="I36" i="17"/>
  <c r="P32" i="17"/>
  <c r="N8" i="7"/>
  <c r="N36" i="17"/>
  <c r="E8" i="7"/>
  <c r="N12" i="7"/>
  <c r="E12" i="7"/>
  <c r="O12" i="7"/>
  <c r="K36" i="17"/>
  <c r="K45" i="17"/>
  <c r="F45" i="17"/>
  <c r="L45" i="17"/>
  <c r="D45" i="17"/>
  <c r="E45" i="17"/>
  <c r="O45" i="17"/>
  <c r="P367" i="7"/>
  <c r="H49" i="17" l="1"/>
  <c r="P24" i="7"/>
  <c r="M372" i="7"/>
  <c r="K49" i="17"/>
  <c r="K33" i="17"/>
  <c r="P8" i="7"/>
  <c r="G372" i="7"/>
  <c r="L368" i="7"/>
  <c r="E372" i="7"/>
  <c r="J49" i="17"/>
  <c r="M49" i="17"/>
  <c r="N49" i="17"/>
  <c r="L372" i="7"/>
  <c r="N33" i="17"/>
  <c r="G49" i="17"/>
  <c r="O33" i="17"/>
  <c r="N368" i="7"/>
  <c r="K368" i="7"/>
  <c r="N372" i="7"/>
  <c r="I372" i="7"/>
  <c r="K372" i="7"/>
  <c r="M33" i="17"/>
  <c r="E33" i="17"/>
  <c r="L33" i="17"/>
  <c r="D33" i="17"/>
  <c r="J33" i="17"/>
  <c r="H33" i="17"/>
  <c r="G33" i="17"/>
  <c r="D372" i="7"/>
  <c r="H372" i="7"/>
  <c r="P45" i="17"/>
  <c r="F372" i="7"/>
  <c r="I33" i="17"/>
  <c r="P12" i="7"/>
  <c r="O372" i="7"/>
  <c r="F33" i="17"/>
  <c r="O368" i="7"/>
  <c r="G368" i="7"/>
  <c r="D368" i="7"/>
  <c r="M368" i="7"/>
  <c r="F368" i="7"/>
  <c r="I368" i="7"/>
  <c r="E368" i="7"/>
  <c r="J368" i="7"/>
  <c r="H368" i="7"/>
  <c r="J372" i="7"/>
  <c r="E49" i="17"/>
  <c r="L49" i="17"/>
  <c r="I49" i="17"/>
  <c r="O49" i="17"/>
  <c r="D49" i="17"/>
  <c r="F49" i="17"/>
  <c r="P36" i="17"/>
  <c r="N37" i="17" l="1"/>
  <c r="O37" i="17"/>
  <c r="P368" i="7"/>
  <c r="E37" i="17"/>
  <c r="D37" i="17"/>
  <c r="J37" i="17"/>
  <c r="H37" i="17"/>
  <c r="M37" i="17"/>
  <c r="L37" i="17"/>
  <c r="G37" i="17"/>
  <c r="F37" i="17"/>
  <c r="P49" i="17"/>
  <c r="I37" i="17"/>
  <c r="K37" i="17"/>
  <c r="P33" i="17"/>
  <c r="P372" i="7"/>
  <c r="P37" i="17" l="1"/>
  <c r="F371" i="2"/>
  <c r="N367" i="2"/>
  <c r="J260" i="17"/>
  <c r="G371" i="2"/>
  <c r="L367" i="2"/>
  <c r="E371" i="2"/>
  <c r="O371" i="2"/>
  <c r="E367" i="2"/>
  <c r="H371" i="2"/>
  <c r="H367" i="2"/>
  <c r="M264" i="17"/>
  <c r="K260" i="17"/>
  <c r="D262" i="17"/>
  <c r="D436" i="17" s="1"/>
  <c r="K367" i="2"/>
  <c r="I264" i="17"/>
  <c r="O260" i="17"/>
  <c r="K371" i="2"/>
  <c r="I371" i="2"/>
  <c r="I367" i="2"/>
  <c r="I369" i="2"/>
  <c r="O367" i="2"/>
  <c r="F369" i="2"/>
  <c r="M369" i="2"/>
  <c r="K369" i="2"/>
  <c r="E260" i="17"/>
  <c r="G367" i="2"/>
  <c r="H369" i="2"/>
  <c r="E369" i="2"/>
  <c r="D369" i="2"/>
  <c r="M371" i="2"/>
  <c r="O369" i="2"/>
  <c r="N369" i="2"/>
  <c r="J367" i="2"/>
  <c r="D371" i="2"/>
  <c r="L371" i="2"/>
  <c r="I262" i="17"/>
  <c r="I436" i="17" s="1"/>
  <c r="H262" i="17"/>
  <c r="H436" i="17" s="1"/>
  <c r="J264" i="17"/>
  <c r="L264" i="17"/>
  <c r="G260" i="17"/>
  <c r="J262" i="17"/>
  <c r="J436" i="17" s="1"/>
  <c r="L369" i="2"/>
  <c r="N371" i="2"/>
  <c r="M262" i="17"/>
  <c r="M436" i="17" s="1"/>
  <c r="D260" i="17"/>
  <c r="K264" i="17"/>
  <c r="E264" i="17"/>
  <c r="N260" i="17"/>
  <c r="D264" i="17"/>
  <c r="F262" i="17"/>
  <c r="F436" i="17" s="1"/>
  <c r="F367" i="2"/>
  <c r="J371" i="2"/>
  <c r="L260" i="17"/>
  <c r="M260" i="17"/>
  <c r="J369" i="2"/>
  <c r="M367" i="2"/>
  <c r="G369" i="2"/>
  <c r="L262" i="17"/>
  <c r="L436" i="17" s="1"/>
  <c r="N262" i="17"/>
  <c r="N436" i="17" s="1"/>
  <c r="I260" i="17"/>
  <c r="N264" i="17"/>
  <c r="O264" i="17"/>
  <c r="H260" i="17"/>
  <c r="E262" i="17"/>
  <c r="E436" i="17" s="1"/>
  <c r="F260" i="17"/>
  <c r="K262" i="17"/>
  <c r="K436" i="17" s="1"/>
  <c r="G262" i="17"/>
  <c r="G436" i="17" s="1"/>
  <c r="G264" i="17"/>
  <c r="O262" i="17"/>
  <c r="O436" i="17" s="1"/>
  <c r="F264" i="17"/>
  <c r="H264" i="17"/>
  <c r="P436" i="17" l="1"/>
  <c r="F263" i="17"/>
  <c r="P371" i="2"/>
  <c r="P367" i="2"/>
  <c r="P369" i="2"/>
  <c r="L370" i="2" s="1"/>
  <c r="E263" i="17"/>
  <c r="H263" i="17"/>
  <c r="D263" i="17"/>
  <c r="G263" i="17"/>
  <c r="P262" i="17"/>
  <c r="P264" i="17"/>
  <c r="P260" i="17"/>
  <c r="O370" i="2" l="1"/>
  <c r="G372" i="2"/>
  <c r="L372" i="2"/>
  <c r="F261" i="17"/>
  <c r="H265" i="17"/>
  <c r="N261" i="17"/>
  <c r="J261" i="17"/>
  <c r="J370" i="2"/>
  <c r="D370" i="2"/>
  <c r="K370" i="2"/>
  <c r="G370" i="2"/>
  <c r="H372" i="2"/>
  <c r="J368" i="2"/>
  <c r="I370" i="2"/>
  <c r="M370" i="2"/>
  <c r="J372" i="2"/>
  <c r="E370" i="2"/>
  <c r="N370" i="2"/>
  <c r="F370" i="2"/>
  <c r="H370" i="2"/>
  <c r="F368" i="2"/>
  <c r="K372" i="2"/>
  <c r="F372" i="2"/>
  <c r="M372" i="2"/>
  <c r="E372" i="2"/>
  <c r="O372" i="2"/>
  <c r="H368" i="2"/>
  <c r="I372" i="2"/>
  <c r="D372" i="2"/>
  <c r="N372" i="2"/>
  <c r="I265" i="17"/>
  <c r="G261" i="17"/>
  <c r="M265" i="17"/>
  <c r="D261" i="17"/>
  <c r="L265" i="17"/>
  <c r="J265" i="17"/>
  <c r="O263" i="17"/>
  <c r="L263" i="17"/>
  <c r="K263" i="17"/>
  <c r="N263" i="17"/>
  <c r="I263" i="17"/>
  <c r="J263" i="17"/>
  <c r="M368" i="2"/>
  <c r="N368" i="2"/>
  <c r="L368" i="2"/>
  <c r="K368" i="2"/>
  <c r="E368" i="2"/>
  <c r="O368" i="2"/>
  <c r="I261" i="17"/>
  <c r="L261" i="17"/>
  <c r="F265" i="17"/>
  <c r="G265" i="17"/>
  <c r="K265" i="17"/>
  <c r="O265" i="17"/>
  <c r="N265" i="17"/>
  <c r="E265" i="17"/>
  <c r="D368" i="2"/>
  <c r="D265" i="17"/>
  <c r="I368" i="2"/>
  <c r="M261" i="17"/>
  <c r="K261" i="17"/>
  <c r="E261" i="17"/>
  <c r="O261" i="17"/>
  <c r="G368" i="2"/>
  <c r="H261" i="17"/>
  <c r="M263" i="17"/>
  <c r="P370" i="2" l="1"/>
  <c r="P372" i="2"/>
  <c r="M437" i="17"/>
  <c r="D437" i="17"/>
  <c r="P265" i="17"/>
  <c r="P368" i="2"/>
  <c r="J437" i="17"/>
  <c r="P263" i="17"/>
  <c r="K437" i="17"/>
  <c r="O437" i="17"/>
  <c r="E437" i="17"/>
  <c r="H437" i="17"/>
  <c r="G437" i="17"/>
  <c r="I437" i="17"/>
  <c r="N437" i="17"/>
  <c r="P261" i="17"/>
  <c r="L437" i="17"/>
  <c r="F437" i="17"/>
  <c r="P437" i="17" l="1"/>
  <c r="D122" i="4"/>
  <c r="E125" i="4"/>
  <c r="E126" i="4" s="1"/>
  <c r="E122" i="4"/>
  <c r="D152" i="17"/>
  <c r="F122" i="4"/>
  <c r="E152" i="17"/>
  <c r="D125" i="4"/>
  <c r="E37" i="4"/>
  <c r="E41" i="4" s="1"/>
  <c r="F125" i="4"/>
  <c r="F126" i="4" s="1"/>
  <c r="F37" i="4"/>
  <c r="F41" i="4" s="1"/>
  <c r="F152" i="17"/>
  <c r="D41" i="4"/>
  <c r="F156" i="17" l="1"/>
  <c r="E72" i="17"/>
  <c r="E371" i="4"/>
  <c r="E367" i="4"/>
  <c r="D367" i="4"/>
  <c r="F371" i="4"/>
  <c r="F72" i="17"/>
  <c r="D371" i="4"/>
  <c r="D72" i="17"/>
  <c r="D126" i="4"/>
  <c r="D156" i="17"/>
  <c r="E156" i="17"/>
  <c r="F68" i="17"/>
  <c r="F434" i="17" s="1"/>
  <c r="F367" i="4"/>
  <c r="E68" i="17"/>
  <c r="E434" i="17" s="1"/>
  <c r="D68" i="17"/>
  <c r="D434" i="17" s="1"/>
  <c r="E438" i="17" l="1"/>
  <c r="D438" i="17"/>
  <c r="F438" i="17"/>
  <c r="O152" i="17" l="1"/>
  <c r="M156" i="17"/>
  <c r="N125" i="4"/>
  <c r="N156" i="17" s="1"/>
  <c r="M125" i="4"/>
  <c r="M126" i="4" s="1"/>
  <c r="K152" i="17"/>
  <c r="L152" i="17"/>
  <c r="N122" i="4"/>
  <c r="L125" i="4"/>
  <c r="L156" i="17" s="1"/>
  <c r="K125" i="4"/>
  <c r="K126" i="4" s="1"/>
  <c r="J122" i="4"/>
  <c r="O125" i="4"/>
  <c r="K122" i="4"/>
  <c r="M122" i="4"/>
  <c r="N152" i="17"/>
  <c r="L122" i="4"/>
  <c r="J152" i="17"/>
  <c r="O122" i="4"/>
  <c r="J125" i="4"/>
  <c r="J126" i="4" s="1"/>
  <c r="M37" i="4"/>
  <c r="M41" i="4" s="1"/>
  <c r="M152" i="17"/>
  <c r="N37" i="4"/>
  <c r="N68" i="17" s="1"/>
  <c r="N434" i="17" s="1"/>
  <c r="K37" i="4"/>
  <c r="K68" i="17" s="1"/>
  <c r="K434" i="17" s="1"/>
  <c r="L37" i="4"/>
  <c r="L68" i="17" s="1"/>
  <c r="O37" i="4"/>
  <c r="O41" i="4" s="1"/>
  <c r="J37" i="4"/>
  <c r="J68" i="17" s="1"/>
  <c r="J434" i="17" s="1"/>
  <c r="K41" i="4" l="1"/>
  <c r="K371" i="4" s="1"/>
  <c r="N438" i="17"/>
  <c r="J41" i="4"/>
  <c r="J367" i="4"/>
  <c r="O68" i="17"/>
  <c r="O434" i="17" s="1"/>
  <c r="O72" i="17"/>
  <c r="O371" i="4"/>
  <c r="M371" i="4"/>
  <c r="M72" i="17"/>
  <c r="J156" i="17"/>
  <c r="L367" i="4"/>
  <c r="N41" i="4"/>
  <c r="N367" i="4"/>
  <c r="M68" i="17"/>
  <c r="M434" i="17" s="1"/>
  <c r="M367" i="4"/>
  <c r="L41" i="4"/>
  <c r="O156" i="17"/>
  <c r="O126" i="4"/>
  <c r="O367" i="4"/>
  <c r="K367" i="4"/>
  <c r="N126" i="4"/>
  <c r="L126" i="4"/>
  <c r="K156" i="17"/>
  <c r="O438" i="17" l="1"/>
  <c r="K72" i="17"/>
  <c r="J72" i="17"/>
  <c r="J371" i="4"/>
  <c r="J438" i="17"/>
  <c r="N72" i="17"/>
  <c r="N371" i="4"/>
  <c r="L438" i="17"/>
  <c r="K438" i="17"/>
  <c r="L72" i="17"/>
  <c r="L371" i="4"/>
  <c r="M438" i="17" l="1"/>
  <c r="H152" i="17" l="1"/>
  <c r="I152" i="17"/>
  <c r="P121" i="4"/>
  <c r="H122" i="4" s="1"/>
  <c r="H125" i="4"/>
  <c r="G125" i="4"/>
  <c r="G156" i="17" s="1"/>
  <c r="G152" i="17"/>
  <c r="I125" i="4"/>
  <c r="I156" i="17" s="1"/>
  <c r="I37" i="4"/>
  <c r="I367" i="4" s="1"/>
  <c r="H37" i="4"/>
  <c r="H367" i="4" s="1"/>
  <c r="G37" i="4"/>
  <c r="P37" i="4" l="1"/>
  <c r="J38" i="4" s="1"/>
  <c r="H68" i="17"/>
  <c r="H434" i="17" s="1"/>
  <c r="G122" i="4"/>
  <c r="I122" i="4"/>
  <c r="P152" i="17"/>
  <c r="G68" i="17"/>
  <c r="I41" i="4"/>
  <c r="P125" i="4"/>
  <c r="G126" i="4" s="1"/>
  <c r="I68" i="17"/>
  <c r="I434" i="17" s="1"/>
  <c r="G41" i="4"/>
  <c r="H41" i="4"/>
  <c r="H156" i="17"/>
  <c r="G367" i="4"/>
  <c r="F153" i="17" l="1"/>
  <c r="M153" i="17"/>
  <c r="N153" i="17"/>
  <c r="K38" i="4"/>
  <c r="N38" i="4"/>
  <c r="G38" i="4"/>
  <c r="L38" i="4"/>
  <c r="F38" i="4"/>
  <c r="D38" i="4"/>
  <c r="I38" i="4"/>
  <c r="M38" i="4"/>
  <c r="H38" i="4"/>
  <c r="E38" i="4"/>
  <c r="O38" i="4"/>
  <c r="G434" i="17"/>
  <c r="P434" i="17" s="1"/>
  <c r="I153" i="17"/>
  <c r="H126" i="4"/>
  <c r="I126" i="4"/>
  <c r="P126" i="4" s="1"/>
  <c r="L153" i="17"/>
  <c r="H438" i="17"/>
  <c r="E153" i="17"/>
  <c r="D153" i="17"/>
  <c r="K153" i="17"/>
  <c r="P122" i="4"/>
  <c r="H153" i="17"/>
  <c r="G153" i="17"/>
  <c r="J153" i="17"/>
  <c r="O153" i="17"/>
  <c r="P367" i="4"/>
  <c r="P68" i="17"/>
  <c r="G72" i="17"/>
  <c r="P41" i="4"/>
  <c r="G371" i="4"/>
  <c r="I371" i="4"/>
  <c r="I72" i="17"/>
  <c r="P156" i="17"/>
  <c r="H72" i="17"/>
  <c r="H371" i="4"/>
  <c r="P38" i="4" l="1"/>
  <c r="H157" i="17"/>
  <c r="I69" i="17"/>
  <c r="G438" i="17"/>
  <c r="P153" i="17"/>
  <c r="I438" i="17"/>
  <c r="D42" i="4"/>
  <c r="J42" i="4"/>
  <c r="O42" i="4"/>
  <c r="F42" i="4"/>
  <c r="K42" i="4"/>
  <c r="L42" i="4"/>
  <c r="E42" i="4"/>
  <c r="N42" i="4"/>
  <c r="M42" i="4"/>
  <c r="G42" i="4"/>
  <c r="J368" i="4"/>
  <c r="D368" i="4"/>
  <c r="E368" i="4"/>
  <c r="L368" i="4"/>
  <c r="F368" i="4"/>
  <c r="K368" i="4"/>
  <c r="M368" i="4"/>
  <c r="O368" i="4"/>
  <c r="N368" i="4"/>
  <c r="I368" i="4"/>
  <c r="H368" i="4"/>
  <c r="G368" i="4"/>
  <c r="H42" i="4"/>
  <c r="O69" i="17"/>
  <c r="F69" i="17"/>
  <c r="N69" i="17"/>
  <c r="K69" i="17"/>
  <c r="M69" i="17"/>
  <c r="E69" i="17"/>
  <c r="D69" i="17"/>
  <c r="L69" i="17"/>
  <c r="J69" i="17"/>
  <c r="H69" i="17"/>
  <c r="G69" i="17"/>
  <c r="K157" i="17"/>
  <c r="E157" i="17"/>
  <c r="D157" i="17"/>
  <c r="O157" i="17"/>
  <c r="J157" i="17"/>
  <c r="L157" i="17"/>
  <c r="M157" i="17"/>
  <c r="N157" i="17"/>
  <c r="F157" i="17"/>
  <c r="G157" i="17"/>
  <c r="I157" i="17"/>
  <c r="P371" i="4"/>
  <c r="P72" i="17"/>
  <c r="I42" i="4"/>
  <c r="P438" i="17" l="1"/>
  <c r="H73" i="17"/>
  <c r="I372" i="4"/>
  <c r="G372" i="4"/>
  <c r="I73" i="17"/>
  <c r="G73" i="17"/>
  <c r="P368" i="4"/>
  <c r="D435" i="17"/>
  <c r="L435" i="17"/>
  <c r="K435" i="17"/>
  <c r="E435" i="17"/>
  <c r="O435" i="17"/>
  <c r="N435" i="17"/>
  <c r="F435" i="17"/>
  <c r="M435" i="17"/>
  <c r="J435" i="17"/>
  <c r="G435" i="17"/>
  <c r="H435" i="17"/>
  <c r="K372" i="4"/>
  <c r="E372" i="4"/>
  <c r="J372" i="4"/>
  <c r="L372" i="4"/>
  <c r="F372" i="4"/>
  <c r="N372" i="4"/>
  <c r="M372" i="4"/>
  <c r="D372" i="4"/>
  <c r="O372" i="4"/>
  <c r="D73" i="17"/>
  <c r="E73" i="17"/>
  <c r="K73" i="17"/>
  <c r="J73" i="17"/>
  <c r="O73" i="17"/>
  <c r="M73" i="17"/>
  <c r="L73" i="17"/>
  <c r="F73" i="17"/>
  <c r="N73" i="17"/>
  <c r="P157" i="17"/>
  <c r="P69" i="17"/>
  <c r="H372" i="4"/>
  <c r="P42" i="4"/>
  <c r="I435" i="17"/>
  <c r="L439" i="17" l="1"/>
  <c r="G439" i="17"/>
  <c r="H439" i="17"/>
  <c r="O439" i="17"/>
  <c r="I439" i="17"/>
  <c r="J439" i="17"/>
  <c r="D439" i="17"/>
  <c r="M439" i="17"/>
  <c r="F439" i="17"/>
  <c r="E439" i="17"/>
  <c r="K439" i="17"/>
  <c r="N439" i="17"/>
  <c r="P73" i="17"/>
  <c r="P372" i="4"/>
  <c r="P435" i="17"/>
  <c r="P439" i="17" l="1"/>
</calcChain>
</file>

<file path=xl/sharedStrings.xml><?xml version="1.0" encoding="utf-8"?>
<sst xmlns="http://schemas.openxmlformats.org/spreadsheetml/2006/main" count="6454" uniqueCount="138">
  <si>
    <t>（1）空知総合振興局</t>
    <rPh sb="3" eb="5">
      <t>ソラチ</t>
    </rPh>
    <rPh sb="5" eb="7">
      <t>ソウゴウ</t>
    </rPh>
    <rPh sb="7" eb="10">
      <t>シンコウキョク</t>
    </rPh>
    <phoneticPr fontId="3"/>
  </si>
  <si>
    <t>１）月別出荷量</t>
    <rPh sb="2" eb="4">
      <t>ツキベツ</t>
    </rPh>
    <rPh sb="4" eb="6">
      <t>シュッカ</t>
    </rPh>
    <rPh sb="6" eb="7">
      <t>リョウ</t>
    </rPh>
    <phoneticPr fontId="3"/>
  </si>
  <si>
    <t>振興局</t>
    <rPh sb="0" eb="3">
      <t>シンコウキョク</t>
    </rPh>
    <phoneticPr fontId="3"/>
  </si>
  <si>
    <t>空知</t>
    <rPh sb="0" eb="2">
      <t>ソラチ</t>
    </rPh>
    <phoneticPr fontId="3"/>
  </si>
  <si>
    <t>（単位：㌧、千本、％）</t>
    <rPh sb="1" eb="3">
      <t>タンイ</t>
    </rPh>
    <rPh sb="6" eb="7">
      <t>セン</t>
    </rPh>
    <rPh sb="7" eb="8">
      <t>ボン</t>
    </rPh>
    <phoneticPr fontId="3"/>
  </si>
  <si>
    <t>品目名</t>
  </si>
  <si>
    <t>月別出荷量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</si>
  <si>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</si>
  <si>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</si>
  <si>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</si>
  <si>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</si>
  <si>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</si>
  <si>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</si>
  <si>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</si>
  <si>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</si>
  <si>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</si>
  <si>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</si>
  <si>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</si>
  <si>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</si>
  <si>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</si>
  <si>
    <t>豆類</t>
    <rPh sb="0" eb="2">
      <t>マメルイ</t>
    </rPh>
    <phoneticPr fontId="3"/>
  </si>
  <si>
    <t>道内</t>
  </si>
  <si>
    <t>割合（％）</t>
  </si>
  <si>
    <t>道外</t>
  </si>
  <si>
    <t>計</t>
  </si>
  <si>
    <t>大豆</t>
    <rPh sb="0" eb="2">
      <t>ダイズ</t>
    </rPh>
    <phoneticPr fontId="3"/>
  </si>
  <si>
    <t>小豆</t>
    <rPh sb="0" eb="2">
      <t>アズキ</t>
    </rPh>
    <phoneticPr fontId="3"/>
  </si>
  <si>
    <t>菜豆</t>
    <rPh sb="0" eb="1">
      <t>ナ</t>
    </rPh>
    <rPh sb="1" eb="2">
      <t>マメ</t>
    </rPh>
    <phoneticPr fontId="3"/>
  </si>
  <si>
    <t>その他豆類</t>
    <rPh sb="2" eb="3">
      <t>タ</t>
    </rPh>
    <rPh sb="3" eb="5">
      <t>マメルイ</t>
    </rPh>
    <phoneticPr fontId="3"/>
  </si>
  <si>
    <t>野菜類</t>
  </si>
  <si>
    <t>馬鈴しょ</t>
  </si>
  <si>
    <t>たまねぎ</t>
  </si>
  <si>
    <t>にんじん</t>
  </si>
  <si>
    <t>かぼちゃ</t>
  </si>
  <si>
    <t>だいこん</t>
  </si>
  <si>
    <t>ながいも</t>
  </si>
  <si>
    <t>キャベツ</t>
  </si>
  <si>
    <t>ごぼう</t>
  </si>
  <si>
    <t>スイートコーン</t>
  </si>
  <si>
    <t>ね　ぎ</t>
  </si>
  <si>
    <t>はくさい</t>
  </si>
  <si>
    <t>トマト</t>
    <phoneticPr fontId="3"/>
  </si>
  <si>
    <t>ミニトマト</t>
    <phoneticPr fontId="3"/>
  </si>
  <si>
    <t>アスパラガス</t>
  </si>
  <si>
    <t>ほうれんそう</t>
  </si>
  <si>
    <t>ゆりね</t>
  </si>
  <si>
    <t>レタス</t>
  </si>
  <si>
    <t>きゅうり</t>
  </si>
  <si>
    <t>ブロッコリー</t>
  </si>
  <si>
    <t>ピーマン</t>
  </si>
  <si>
    <t>メロン</t>
  </si>
  <si>
    <t>すいか</t>
  </si>
  <si>
    <t>いちご</t>
    <phoneticPr fontId="3"/>
  </si>
  <si>
    <t>かぶ</t>
    <phoneticPr fontId="3"/>
  </si>
  <si>
    <t>にら</t>
    <phoneticPr fontId="3"/>
  </si>
  <si>
    <t>えだまめ</t>
    <phoneticPr fontId="3"/>
  </si>
  <si>
    <t>さやいんげん</t>
    <phoneticPr fontId="3"/>
  </si>
  <si>
    <t>小松菜</t>
    <rPh sb="0" eb="3">
      <t>コマツナ</t>
    </rPh>
    <phoneticPr fontId="3"/>
  </si>
  <si>
    <t>水菜</t>
    <rPh sb="0" eb="2">
      <t>ミズナ</t>
    </rPh>
    <phoneticPr fontId="3"/>
  </si>
  <si>
    <t>セルリー</t>
    <phoneticPr fontId="3"/>
  </si>
  <si>
    <t>その他野菜</t>
    <rPh sb="2" eb="3">
      <t>タ</t>
    </rPh>
    <rPh sb="3" eb="5">
      <t>ヤサイ</t>
    </rPh>
    <phoneticPr fontId="3"/>
  </si>
  <si>
    <t>果実類</t>
  </si>
  <si>
    <t>りんご</t>
    <phoneticPr fontId="3"/>
  </si>
  <si>
    <t>ぶどう</t>
    <phoneticPr fontId="3"/>
  </si>
  <si>
    <t>なし</t>
    <phoneticPr fontId="3"/>
  </si>
  <si>
    <t>さくらんぼ</t>
    <phoneticPr fontId="3"/>
  </si>
  <si>
    <t>プルーン</t>
    <phoneticPr fontId="3"/>
  </si>
  <si>
    <t>プラム</t>
    <phoneticPr fontId="3"/>
  </si>
  <si>
    <t>ブルーベリー</t>
    <phoneticPr fontId="3"/>
  </si>
  <si>
    <t>ハスカップ</t>
    <phoneticPr fontId="3"/>
  </si>
  <si>
    <t>もも</t>
    <phoneticPr fontId="3"/>
  </si>
  <si>
    <t>その他果実</t>
    <rPh sb="2" eb="3">
      <t>タ</t>
    </rPh>
    <rPh sb="3" eb="5">
      <t>カジツ</t>
    </rPh>
    <phoneticPr fontId="3"/>
  </si>
  <si>
    <t>生乳</t>
    <rPh sb="0" eb="2">
      <t>セイニュウ</t>
    </rPh>
    <phoneticPr fontId="3"/>
  </si>
  <si>
    <t>乳製品</t>
  </si>
  <si>
    <t>濃縮乳</t>
  </si>
  <si>
    <t>牛　乳</t>
  </si>
  <si>
    <t>れん乳</t>
  </si>
  <si>
    <t>全脂粉乳</t>
  </si>
  <si>
    <t>脱脂粉乳</t>
  </si>
  <si>
    <t>その他粉乳</t>
  </si>
  <si>
    <t>バター</t>
  </si>
  <si>
    <t>チーズ</t>
  </si>
  <si>
    <t>生クリーム</t>
  </si>
  <si>
    <t>でんぷん</t>
  </si>
  <si>
    <t>合　計</t>
  </si>
  <si>
    <t>花　き</t>
    <phoneticPr fontId="3"/>
  </si>
  <si>
    <t>(切花類)</t>
    <rPh sb="1" eb="4">
      <t>キ</t>
    </rPh>
    <phoneticPr fontId="3"/>
  </si>
  <si>
    <t>石狩</t>
    <rPh sb="0" eb="2">
      <t>イシカリ</t>
    </rPh>
    <phoneticPr fontId="3"/>
  </si>
  <si>
    <t>後志</t>
    <rPh sb="0" eb="2">
      <t>シリベシ</t>
    </rPh>
    <phoneticPr fontId="3"/>
  </si>
  <si>
    <t>胆振</t>
    <rPh sb="0" eb="2">
      <t>イブリ</t>
    </rPh>
    <phoneticPr fontId="3"/>
  </si>
  <si>
    <t>日高</t>
    <rPh sb="0" eb="2">
      <t>ヒダカ</t>
    </rPh>
    <phoneticPr fontId="3"/>
  </si>
  <si>
    <t>上川</t>
    <rPh sb="0" eb="2">
      <t>カミカワ</t>
    </rPh>
    <phoneticPr fontId="3"/>
  </si>
  <si>
    <t>留萌</t>
    <rPh sb="0" eb="2">
      <t>ルモイ</t>
    </rPh>
    <phoneticPr fontId="3"/>
  </si>
  <si>
    <t>宗谷</t>
    <rPh sb="0" eb="2">
      <t>ソウヤ</t>
    </rPh>
    <phoneticPr fontId="3"/>
  </si>
  <si>
    <t>オホーツク</t>
    <phoneticPr fontId="3"/>
  </si>
  <si>
    <t>十勝</t>
    <rPh sb="0" eb="2">
      <t>トカチ</t>
    </rPh>
    <phoneticPr fontId="3"/>
  </si>
  <si>
    <t>釧路</t>
    <rPh sb="0" eb="2">
      <t>クシロ</t>
    </rPh>
    <phoneticPr fontId="3"/>
  </si>
  <si>
    <t>根室</t>
    <rPh sb="0" eb="2">
      <t>ネムロ</t>
    </rPh>
    <phoneticPr fontId="3"/>
  </si>
  <si>
    <t>(1)月別出荷量</t>
    <phoneticPr fontId="3"/>
  </si>
  <si>
    <t>全道計</t>
  </si>
  <si>
    <t>米　類</t>
  </si>
  <si>
    <t>うるち米</t>
  </si>
  <si>
    <t>もち米</t>
  </si>
  <si>
    <t>小　麦</t>
    <rPh sb="0" eb="1">
      <t>ショウ</t>
    </rPh>
    <rPh sb="2" eb="3">
      <t>ムギ</t>
    </rPh>
    <phoneticPr fontId="3"/>
  </si>
  <si>
    <t>豆　類</t>
  </si>
  <si>
    <t>そ　ば</t>
    <phoneticPr fontId="3"/>
  </si>
  <si>
    <t>馬鈴しょ</t>
    <phoneticPr fontId="3"/>
  </si>
  <si>
    <t>牛　肉</t>
  </si>
  <si>
    <t>豚　肉</t>
  </si>
  <si>
    <t>生　乳</t>
  </si>
  <si>
    <t>砂　糖</t>
  </si>
  <si>
    <t>その他畜産品</t>
    <rPh sb="3" eb="5">
      <t>チクサン</t>
    </rPh>
    <rPh sb="5" eb="6">
      <t>ヒン</t>
    </rPh>
    <phoneticPr fontId="3"/>
  </si>
  <si>
    <t>道内</t>
    <phoneticPr fontId="3"/>
  </si>
  <si>
    <t>道外</t>
    <phoneticPr fontId="3"/>
  </si>
  <si>
    <t>計</t>
    <phoneticPr fontId="3"/>
  </si>
  <si>
    <t>道内</t>
    <rPh sb="0" eb="2">
      <t>ドウナイ</t>
    </rPh>
    <phoneticPr fontId="3"/>
  </si>
  <si>
    <t>道外</t>
    <rPh sb="0" eb="1">
      <t>ミチ</t>
    </rPh>
    <phoneticPr fontId="3"/>
  </si>
  <si>
    <t>計</t>
    <rPh sb="0" eb="1">
      <t>ケイ</t>
    </rPh>
    <phoneticPr fontId="3"/>
  </si>
  <si>
    <t>道外</t>
    <rPh sb="0" eb="1">
      <t>ミチ</t>
    </rPh>
    <rPh sb="1" eb="2">
      <t>ノミチ</t>
    </rPh>
    <phoneticPr fontId="3"/>
  </si>
  <si>
    <t>道外</t>
    <phoneticPr fontId="3"/>
  </si>
  <si>
    <t>（3）後志総合振興局</t>
    <rPh sb="3" eb="5">
      <t>シリベシ</t>
    </rPh>
    <rPh sb="5" eb="7">
      <t>ソウゴウ</t>
    </rPh>
    <rPh sb="7" eb="10">
      <t>シンコウキョク</t>
    </rPh>
    <phoneticPr fontId="3"/>
  </si>
  <si>
    <t>（4）胆振総合振興局</t>
    <rPh sb="3" eb="5">
      <t>イブリ</t>
    </rPh>
    <rPh sb="5" eb="7">
      <t>ソウゴウ</t>
    </rPh>
    <rPh sb="7" eb="10">
      <t>シンコウキョク</t>
    </rPh>
    <phoneticPr fontId="3"/>
  </si>
  <si>
    <t>（2）石狩振興局</t>
    <rPh sb="3" eb="5">
      <t>イシカリ</t>
    </rPh>
    <rPh sb="5" eb="8">
      <t>シンコウキョク</t>
    </rPh>
    <phoneticPr fontId="3"/>
  </si>
  <si>
    <t>（5）日高振興局</t>
    <rPh sb="3" eb="5">
      <t>ヒダカ</t>
    </rPh>
    <rPh sb="5" eb="8">
      <t>シンコウキョク</t>
    </rPh>
    <phoneticPr fontId="3"/>
  </si>
  <si>
    <t>（6）渡島・檜山振興局</t>
    <rPh sb="3" eb="5">
      <t>オシマ</t>
    </rPh>
    <rPh sb="6" eb="8">
      <t>ヒヤマ</t>
    </rPh>
    <rPh sb="8" eb="11">
      <t>シンコウキョク</t>
    </rPh>
    <phoneticPr fontId="3"/>
  </si>
  <si>
    <t>渡島・檜山</t>
    <rPh sb="0" eb="2">
      <t>オシマ</t>
    </rPh>
    <rPh sb="3" eb="5">
      <t>ヒヤマ</t>
    </rPh>
    <phoneticPr fontId="3"/>
  </si>
  <si>
    <t>（7）上川総合振興局</t>
    <rPh sb="3" eb="5">
      <t>カミカワ</t>
    </rPh>
    <rPh sb="5" eb="7">
      <t>ソウゴウ</t>
    </rPh>
    <rPh sb="7" eb="10">
      <t>シンコウキョク</t>
    </rPh>
    <phoneticPr fontId="3"/>
  </si>
  <si>
    <t>（8）留萌振興局</t>
    <rPh sb="3" eb="5">
      <t>ルモイ</t>
    </rPh>
    <rPh sb="5" eb="8">
      <t>シンコウキョク</t>
    </rPh>
    <phoneticPr fontId="3"/>
  </si>
  <si>
    <t>（9）宗谷総合振興局</t>
    <rPh sb="3" eb="5">
      <t>ソウヤ</t>
    </rPh>
    <rPh sb="5" eb="7">
      <t>ソウゴウ</t>
    </rPh>
    <rPh sb="7" eb="10">
      <t>シンコウキョク</t>
    </rPh>
    <phoneticPr fontId="3"/>
  </si>
  <si>
    <t>（10）オホーツク総合振興局</t>
    <rPh sb="9" eb="11">
      <t>ソウゴウ</t>
    </rPh>
    <rPh sb="11" eb="14">
      <t>シンコウキョク</t>
    </rPh>
    <phoneticPr fontId="3"/>
  </si>
  <si>
    <t>（11）十勝総合振興局</t>
    <rPh sb="4" eb="6">
      <t>トカチ</t>
    </rPh>
    <rPh sb="6" eb="8">
      <t>ソウゴウ</t>
    </rPh>
    <rPh sb="8" eb="11">
      <t>シンコウキョク</t>
    </rPh>
    <phoneticPr fontId="3"/>
  </si>
  <si>
    <t>（12）釧路総合振興局</t>
    <rPh sb="4" eb="6">
      <t>クシロ</t>
    </rPh>
    <rPh sb="6" eb="8">
      <t>ソウゴウ</t>
    </rPh>
    <rPh sb="8" eb="11">
      <t>シンコウキョク</t>
    </rPh>
    <phoneticPr fontId="3"/>
  </si>
  <si>
    <t>（13）根室振興局</t>
    <rPh sb="4" eb="6">
      <t>ネムロ</t>
    </rPh>
    <rPh sb="6" eb="9">
      <t>シンコウキョク</t>
    </rPh>
    <phoneticPr fontId="3"/>
  </si>
  <si>
    <t/>
  </si>
  <si>
    <t>羊肉</t>
    <rPh sb="0" eb="1">
      <t>ヒツジ</t>
    </rPh>
    <rPh sb="1" eb="2">
      <t>ニク</t>
    </rPh>
    <phoneticPr fontId="3"/>
  </si>
  <si>
    <t>鶏肉</t>
    <rPh sb="0" eb="2">
      <t>トリニク</t>
    </rPh>
    <phoneticPr fontId="3"/>
  </si>
  <si>
    <t>１．全道の令和5年の実績</t>
    <rPh sb="2" eb="4">
      <t>ゼンドウ</t>
    </rPh>
    <rPh sb="5" eb="7">
      <t>レイワ</t>
    </rPh>
    <rPh sb="8" eb="9">
      <t>ネン</t>
    </rPh>
    <rPh sb="10" eb="12">
      <t>ジッセキ</t>
    </rPh>
    <phoneticPr fontId="3"/>
  </si>
  <si>
    <t>2．総合振興局・振興局の令和5年の実績</t>
    <rPh sb="2" eb="4">
      <t>ソウゴウ</t>
    </rPh>
    <rPh sb="4" eb="7">
      <t>シンコウキョク</t>
    </rPh>
    <rPh sb="8" eb="11">
      <t>シンコウキョク</t>
    </rPh>
    <rPh sb="12" eb="14">
      <t>レイワ</t>
    </rPh>
    <rPh sb="15" eb="16">
      <t>ネン</t>
    </rPh>
    <rPh sb="17" eb="19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</si>
</sst>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;&quot;&quot;"/>
    <numFmt numFmtId="177" formatCode="#,##0.0_);[Red]\(#,##0.0\)"/>
    <numFmt numFmtId="178" formatCode="#,##0.00_);[Red]\(#,##0.00\)"/>
    <numFmt numFmtId="179" formatCode="#,##0.00;\-#,##0.00;&quot;&quot;"/>
    <numFmt numFmtId="180" formatCode="#,##0.0000;\-#,##0.0000;&quot;&quot;"/>
    <numFmt numFmtId="181" formatCode="#,##0.000;\-#,##0.000;&quot;&quot;"/>
    <numFmt numFmtId="182" formatCode="#,##0.0000000;\-#,##0.0000000;&quot;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6" fillId="0" borderId="0"/>
    <xf numFmtId="0" fontId="8" fillId="0" borderId="0"/>
  </cellStyleXfs>
  <cellXfs count="107">
    <xf numFmtId="0" fontId="0" fillId="0" borderId="0" xfId="0"/>
    <xf numFmtId="176" fontId="2" fillId="0" borderId="0" xfId="0" applyNumberFormat="1" applyFont="1" applyAlignment="1">
      <alignment horizontal="centerContinuous" vertical="center" shrinkToFit="1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Continuous" vertical="center" shrinkToFit="1"/>
    </xf>
    <xf numFmtId="176" fontId="4" fillId="2" borderId="2" xfId="0" applyNumberFormat="1" applyFont="1" applyFill="1" applyBorder="1" applyAlignment="1">
      <alignment horizontal="centerContinuous" vertical="center" shrinkToFit="1"/>
    </xf>
    <xf numFmtId="176" fontId="4" fillId="2" borderId="3" xfId="0" applyNumberFormat="1" applyFont="1" applyFill="1" applyBorder="1" applyAlignment="1">
      <alignment horizontal="centerContinuous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1" applyNumberFormat="1" applyFont="1" applyFill="1" applyBorder="1" applyAlignment="1" applyProtection="1">
      <alignment vertical="center"/>
      <protection locked="0"/>
    </xf>
    <xf numFmtId="176" fontId="2" fillId="0" borderId="6" xfId="0" applyNumberFormat="1" applyFont="1" applyBorder="1" applyAlignment="1">
      <alignment horizontal="centerContinuous"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centerContinuous" vertical="center" shrinkToFit="1"/>
    </xf>
    <xf numFmtId="176" fontId="2" fillId="0" borderId="8" xfId="0" applyNumberFormat="1" applyFont="1" applyBorder="1" applyAlignment="1">
      <alignment horizontal="centerContinuous" vertical="center" shrinkToFit="1"/>
    </xf>
    <xf numFmtId="176" fontId="2" fillId="0" borderId="9" xfId="0" applyNumberFormat="1" applyFont="1" applyBorder="1" applyAlignment="1">
      <alignment horizontal="centerContinuous" vertical="center" shrinkToFit="1"/>
    </xf>
    <xf numFmtId="176" fontId="2" fillId="0" borderId="10" xfId="0" applyNumberFormat="1" applyFont="1" applyBorder="1" applyAlignment="1">
      <alignment horizontal="centerContinuous" vertical="center" shrinkToFit="1"/>
    </xf>
    <xf numFmtId="176" fontId="2" fillId="0" borderId="11" xfId="0" applyNumberFormat="1" applyFont="1" applyBorder="1" applyAlignment="1">
      <alignment horizontal="centerContinuous" vertical="center" shrinkToFit="1"/>
    </xf>
    <xf numFmtId="176" fontId="2" fillId="0" borderId="5" xfId="0" applyNumberFormat="1" applyFont="1" applyBorder="1" applyAlignment="1">
      <alignment horizontal="centerContinuous" vertical="center" shrinkToFit="1"/>
    </xf>
    <xf numFmtId="0" fontId="2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Continuous" vertical="center" shrinkToFit="1"/>
    </xf>
    <xf numFmtId="176" fontId="5" fillId="0" borderId="0" xfId="0" applyNumberFormat="1" applyFont="1" applyAlignment="1">
      <alignment horizontal="centerContinuous" vertical="center" shrinkToFit="1"/>
    </xf>
    <xf numFmtId="176" fontId="5" fillId="0" borderId="9" xfId="0" applyNumberFormat="1" applyFont="1" applyBorder="1" applyAlignment="1">
      <alignment horizontal="centerContinuous" vertical="center" shrinkToFit="1"/>
    </xf>
    <xf numFmtId="176" fontId="5" fillId="0" borderId="12" xfId="0" applyNumberFormat="1" applyFont="1" applyBorder="1" applyAlignment="1">
      <alignment horizontal="centerContinuous" vertical="center" shrinkToFit="1"/>
    </xf>
    <xf numFmtId="0" fontId="2" fillId="0" borderId="4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vertical="center"/>
    </xf>
    <xf numFmtId="180" fontId="0" fillId="0" borderId="0" xfId="0" applyNumberFormat="1"/>
    <xf numFmtId="180" fontId="2" fillId="0" borderId="0" xfId="1" applyNumberFormat="1" applyFont="1" applyFill="1" applyBorder="1" applyAlignment="1">
      <alignment horizontal="right" vertical="center"/>
    </xf>
    <xf numFmtId="176" fontId="0" fillId="0" borderId="0" xfId="0" applyNumberFormat="1"/>
    <xf numFmtId="181" fontId="0" fillId="0" borderId="0" xfId="0" applyNumberFormat="1"/>
    <xf numFmtId="181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8" fontId="0" fillId="0" borderId="0" xfId="0" applyNumberFormat="1"/>
    <xf numFmtId="182" fontId="2" fillId="0" borderId="0" xfId="0" applyNumberFormat="1" applyFont="1" applyAlignment="1">
      <alignment vertical="center"/>
    </xf>
    <xf numFmtId="182" fontId="2" fillId="0" borderId="0" xfId="0" applyNumberFormat="1" applyFont="1" applyAlignment="1">
      <alignment horizontal="right" vertical="center"/>
    </xf>
    <xf numFmtId="182" fontId="4" fillId="2" borderId="0" xfId="0" applyNumberFormat="1" applyFont="1" applyFill="1" applyAlignment="1">
      <alignment horizontal="center" vertical="center"/>
    </xf>
    <xf numFmtId="182" fontId="2" fillId="0" borderId="0" xfId="1" applyNumberFormat="1" applyFont="1" applyFill="1" applyBorder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4" fillId="2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vertical="center"/>
    </xf>
    <xf numFmtId="179" fontId="2" fillId="0" borderId="1" xfId="1" applyNumberFormat="1" applyFont="1" applyFill="1" applyBorder="1" applyAlignment="1">
      <alignment vertical="center"/>
    </xf>
    <xf numFmtId="179" fontId="2" fillId="0" borderId="0" xfId="0" applyNumberFormat="1" applyFont="1" applyAlignment="1">
      <alignment horizontal="centerContinuous" vertical="center" shrinkToFit="1"/>
    </xf>
    <xf numFmtId="179" fontId="2" fillId="0" borderId="1" xfId="0" applyNumberFormat="1" applyFont="1" applyBorder="1" applyAlignment="1">
      <alignment horizontal="centerContinuous" vertical="center" shrinkToFit="1"/>
    </xf>
    <xf numFmtId="179" fontId="4" fillId="2" borderId="2" xfId="0" applyNumberFormat="1" applyFont="1" applyFill="1" applyBorder="1" applyAlignment="1">
      <alignment horizontal="centerContinuous" vertical="center" shrinkToFit="1"/>
    </xf>
    <xf numFmtId="179" fontId="4" fillId="2" borderId="3" xfId="0" applyNumberFormat="1" applyFont="1" applyFill="1" applyBorder="1" applyAlignment="1">
      <alignment horizontal="centerContinuous" vertical="center" shrinkToFit="1"/>
    </xf>
    <xf numFmtId="179" fontId="2" fillId="0" borderId="1" xfId="1" applyNumberFormat="1" applyFont="1" applyFill="1" applyBorder="1" applyAlignment="1" applyProtection="1">
      <alignment vertical="center"/>
      <protection locked="0"/>
    </xf>
    <xf numFmtId="179" fontId="2" fillId="0" borderId="6" xfId="0" applyNumberFormat="1" applyFont="1" applyBorder="1" applyAlignment="1">
      <alignment horizontal="centerContinuous" vertical="center" shrinkToFit="1"/>
    </xf>
    <xf numFmtId="179" fontId="2" fillId="0" borderId="1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centerContinuous" vertical="center" shrinkToFit="1"/>
    </xf>
    <xf numFmtId="179" fontId="2" fillId="0" borderId="8" xfId="0" applyNumberFormat="1" applyFont="1" applyBorder="1" applyAlignment="1">
      <alignment horizontal="centerContinuous" vertical="center" shrinkToFit="1"/>
    </xf>
    <xf numFmtId="179" fontId="2" fillId="0" borderId="9" xfId="0" applyNumberFormat="1" applyFont="1" applyBorder="1" applyAlignment="1">
      <alignment horizontal="centerContinuous" vertical="center" shrinkToFit="1"/>
    </xf>
    <xf numFmtId="179" fontId="2" fillId="0" borderId="10" xfId="0" applyNumberFormat="1" applyFont="1" applyBorder="1" applyAlignment="1">
      <alignment horizontal="centerContinuous" vertical="center" shrinkToFit="1"/>
    </xf>
    <xf numFmtId="179" fontId="2" fillId="0" borderId="11" xfId="0" applyNumberFormat="1" applyFont="1" applyBorder="1" applyAlignment="1">
      <alignment horizontal="centerContinuous" vertical="center" shrinkToFit="1"/>
    </xf>
    <xf numFmtId="179" fontId="2" fillId="0" borderId="5" xfId="0" applyNumberFormat="1" applyFont="1" applyBorder="1" applyAlignment="1">
      <alignment horizontal="centerContinuous" vertical="center" shrinkToFit="1"/>
    </xf>
    <xf numFmtId="179" fontId="5" fillId="0" borderId="6" xfId="0" applyNumberFormat="1" applyFont="1" applyBorder="1" applyAlignment="1">
      <alignment horizontal="centerContinuous" vertical="center" shrinkToFit="1"/>
    </xf>
    <xf numFmtId="179" fontId="5" fillId="0" borderId="0" xfId="0" applyNumberFormat="1" applyFont="1" applyAlignment="1">
      <alignment horizontal="centerContinuous" vertical="center" shrinkToFit="1"/>
    </xf>
    <xf numFmtId="179" fontId="5" fillId="0" borderId="9" xfId="0" applyNumberFormat="1" applyFont="1" applyBorder="1" applyAlignment="1">
      <alignment horizontal="centerContinuous" vertical="center" shrinkToFit="1"/>
    </xf>
    <xf numFmtId="179" fontId="5" fillId="0" borderId="12" xfId="0" applyNumberFormat="1" applyFont="1" applyBorder="1" applyAlignment="1">
      <alignment horizontal="centerContinuous" vertical="center" shrinkToFit="1"/>
    </xf>
    <xf numFmtId="179" fontId="2" fillId="0" borderId="4" xfId="0" applyNumberFormat="1" applyFont="1" applyBorder="1" applyAlignment="1">
      <alignment horizontal="centerContinuous" vertical="center" shrinkToFit="1"/>
    </xf>
    <xf numFmtId="179" fontId="2" fillId="0" borderId="7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 applyProtection="1">
      <alignment vertical="center"/>
      <protection locked="0"/>
    </xf>
    <xf numFmtId="176" fontId="2" fillId="3" borderId="1" xfId="1" applyNumberFormat="1" applyFont="1" applyFill="1" applyBorder="1" applyAlignment="1">
      <alignment vertical="center"/>
    </xf>
    <xf numFmtId="176" fontId="2" fillId="0" borderId="1" xfId="2" applyNumberFormat="1" applyFont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1" fillId="0" borderId="1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vertical="center"/>
    </xf>
    <xf numFmtId="176" fontId="2" fillId="0" borderId="13" xfId="7" applyNumberFormat="1" applyFont="1" applyBorder="1" applyAlignment="1" applyProtection="1">
      <alignment vertical="center"/>
      <protection locked="0"/>
    </xf>
    <xf numFmtId="176" fontId="1" fillId="0" borderId="1" xfId="1" applyNumberFormat="1" applyFont="1" applyBorder="1" applyAlignment="1">
      <alignment vertical="center" shrinkToFit="1"/>
    </xf>
    <xf numFmtId="176" fontId="1" fillId="0" borderId="1" xfId="1" applyNumberFormat="1" applyFont="1" applyBorder="1" applyAlignment="1">
      <alignment vertical="center"/>
    </xf>
    <xf numFmtId="176" fontId="1" fillId="0" borderId="13" xfId="7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Fill="1" applyAlignment="1">
      <alignment horizontal="centerContinuous" vertical="center" shrinkToFit="1"/>
    </xf>
    <xf numFmtId="176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Continuous" vertical="center" shrinkToFit="1"/>
    </xf>
    <xf numFmtId="176" fontId="2" fillId="0" borderId="6" xfId="0" applyNumberFormat="1" applyFont="1" applyFill="1" applyBorder="1" applyAlignment="1">
      <alignment horizontal="centerContinuous" vertical="center" shrinkToFit="1"/>
    </xf>
    <xf numFmtId="176" fontId="2" fillId="0" borderId="8" xfId="0" applyNumberFormat="1" applyFont="1" applyFill="1" applyBorder="1" applyAlignment="1">
      <alignment horizontal="centerContinuous" vertical="center" shrinkToFit="1"/>
    </xf>
    <xf numFmtId="176" fontId="2" fillId="0" borderId="9" xfId="0" applyNumberFormat="1" applyFont="1" applyFill="1" applyBorder="1" applyAlignment="1">
      <alignment horizontal="centerContinuous" vertical="center" shrinkToFit="1"/>
    </xf>
    <xf numFmtId="176" fontId="2" fillId="0" borderId="4" xfId="0" applyNumberFormat="1" applyFont="1" applyFill="1" applyBorder="1" applyAlignment="1">
      <alignment horizontal="centerContinuous" vertical="center" shrinkToFit="1"/>
    </xf>
    <xf numFmtId="176" fontId="2" fillId="0" borderId="12" xfId="0" applyNumberFormat="1" applyFont="1" applyFill="1" applyBorder="1" applyAlignment="1">
      <alignment horizontal="centerContinuous" vertical="center" shrinkToFit="1"/>
    </xf>
    <xf numFmtId="176" fontId="2" fillId="0" borderId="10" xfId="0" applyNumberFormat="1" applyFont="1" applyFill="1" applyBorder="1" applyAlignment="1">
      <alignment horizontal="centerContinuous" vertical="center" shrinkToFit="1"/>
    </xf>
    <xf numFmtId="176" fontId="2" fillId="0" borderId="5" xfId="0" applyNumberFormat="1" applyFont="1" applyFill="1" applyBorder="1" applyAlignment="1">
      <alignment horizontal="centerContinuous" vertical="center" shrinkToFit="1"/>
    </xf>
    <xf numFmtId="176" fontId="2" fillId="0" borderId="7" xfId="0" applyNumberFormat="1" applyFont="1" applyFill="1" applyBorder="1" applyAlignment="1">
      <alignment horizontal="centerContinuous" vertical="center" shrinkToFit="1"/>
    </xf>
    <xf numFmtId="176" fontId="2" fillId="0" borderId="11" xfId="0" applyNumberFormat="1" applyFont="1" applyFill="1" applyBorder="1" applyAlignment="1">
      <alignment horizontal="centerContinuous" vertical="center" shrinkToFit="1"/>
    </xf>
    <xf numFmtId="176" fontId="2" fillId="0" borderId="5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centerContinuous" vertical="center" shrinkToFit="1"/>
    </xf>
    <xf numFmtId="176" fontId="5" fillId="0" borderId="5" xfId="0" applyNumberFormat="1" applyFont="1" applyFill="1" applyBorder="1" applyAlignment="1">
      <alignment horizontal="centerContinuous" vertical="center" shrinkToFit="1"/>
    </xf>
    <xf numFmtId="176" fontId="5" fillId="0" borderId="6" xfId="0" applyNumberFormat="1" applyFont="1" applyFill="1" applyBorder="1" applyAlignment="1">
      <alignment horizontal="centerContinuous" vertical="center" shrinkToFit="1"/>
    </xf>
    <xf numFmtId="176" fontId="5" fillId="0" borderId="9" xfId="0" applyNumberFormat="1" applyFont="1" applyFill="1" applyBorder="1" applyAlignment="1">
      <alignment horizontal="centerContinuous" vertical="center" shrinkToFit="1"/>
    </xf>
    <xf numFmtId="0" fontId="2" fillId="0" borderId="4" xfId="0" applyFont="1" applyFill="1" applyBorder="1" applyAlignment="1">
      <alignment horizontal="centerContinuous" vertical="center" shrinkToFit="1"/>
    </xf>
    <xf numFmtId="0" fontId="2" fillId="0" borderId="5" xfId="0" applyFont="1" applyFill="1" applyBorder="1" applyAlignment="1">
      <alignment horizontal="centerContinuous" vertical="center" shrinkToFit="1"/>
    </xf>
    <xf numFmtId="0" fontId="2" fillId="0" borderId="6" xfId="0" applyFont="1" applyFill="1" applyBorder="1" applyAlignment="1">
      <alignment horizontal="centerContinuous" vertical="center" shrinkToFit="1"/>
    </xf>
    <xf numFmtId="0" fontId="2" fillId="0" borderId="7" xfId="0" applyFont="1" applyFill="1" applyBorder="1" applyAlignment="1">
      <alignment horizontal="centerContinuous" vertical="center" shrinkToFi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4" fillId="4" borderId="2" xfId="0" applyNumberFormat="1" applyFont="1" applyFill="1" applyBorder="1" applyAlignment="1">
      <alignment horizontal="centerContinuous" vertical="center" shrinkToFit="1"/>
    </xf>
    <xf numFmtId="176" fontId="4" fillId="4" borderId="3" xfId="0" applyNumberFormat="1" applyFont="1" applyFill="1" applyBorder="1" applyAlignment="1">
      <alignment horizontal="centerContinuous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9" fontId="2" fillId="0" borderId="4" xfId="0" applyNumberFormat="1" applyFont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</cellXfs>
  <cellStyles count="8">
    <cellStyle name="ハイパーリンク 2" xfId="3"/>
    <cellStyle name="桁区切り" xfId="1" builtinId="6"/>
    <cellStyle name="桁区切り 2" xfId="2"/>
    <cellStyle name="標準" xfId="0" builtinId="0"/>
    <cellStyle name="標準 2" xfId="4"/>
    <cellStyle name="標準 3" xfId="5"/>
    <cellStyle name="標準 3 2" xfId="6"/>
    <cellStyle name="標準 4" xfId="7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3399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</sheetPr>
  <dimension ref="A1:Y445"/>
  <sheetViews>
    <sheetView showGridLines="0" showZeros="0" tabSelected="1" view="pageBreakPreview" zoomScale="80" zoomScaleNormal="70" zoomScaleSheetLayoutView="80" workbookViewId="0">
      <pane xSplit="3" ySplit="7" topLeftCell="D8" activePane="bottomRight" state="frozen"/>
      <selection activeCell="D123" sqref="D123"/>
      <selection pane="topRight" activeCell="D123" sqref="D123"/>
      <selection pane="bottomLeft" activeCell="D123" sqref="D123"/>
      <selection pane="bottomRight" activeCell="Q8" sqref="Q8"/>
    </sheetView>
  </sheetViews>
  <sheetFormatPr defaultRowHeight="16.05" customHeight="1" x14ac:dyDescent="0.2"/>
  <cols>
    <col min="1" max="1" width="7.44140625" style="78" bestFit="1" customWidth="1"/>
    <col min="2" max="2" width="13.44140625" style="78" bestFit="1" customWidth="1"/>
    <col min="3" max="3" width="12.21875" style="2" customWidth="1"/>
    <col min="4" max="5" width="10.6640625" style="2" customWidth="1"/>
    <col min="6" max="6" width="13.77734375" style="2" bestFit="1" customWidth="1"/>
    <col min="7" max="15" width="10.6640625" style="2" customWidth="1"/>
    <col min="16" max="16" width="12.44140625" style="36" customWidth="1"/>
    <col min="17" max="17" width="24.21875" style="38" customWidth="1"/>
    <col min="18" max="18" width="15.77734375" style="30" customWidth="1"/>
    <col min="19" max="19" width="20" style="30" customWidth="1"/>
    <col min="20" max="21" width="12" style="30" customWidth="1"/>
    <col min="22" max="25" width="12" style="31" customWidth="1"/>
    <col min="26" max="257" width="9" style="17"/>
    <col min="258" max="258" width="7.44140625" style="17" bestFit="1" customWidth="1"/>
    <col min="259" max="259" width="13.44140625" style="17" bestFit="1" customWidth="1"/>
    <col min="260" max="260" width="12.21875" style="17" customWidth="1"/>
    <col min="261" max="262" width="10.6640625" style="17" customWidth="1"/>
    <col min="263" max="263" width="13.33203125" style="17" bestFit="1" customWidth="1"/>
    <col min="264" max="270" width="10.6640625" style="17" customWidth="1"/>
    <col min="271" max="271" width="12.21875" style="17" bestFit="1" customWidth="1"/>
    <col min="272" max="272" width="10.6640625" style="17" customWidth="1"/>
    <col min="273" max="273" width="12.6640625" style="17" customWidth="1"/>
    <col min="274" max="513" width="9" style="17"/>
    <col min="514" max="514" width="7.44140625" style="17" bestFit="1" customWidth="1"/>
    <col min="515" max="515" width="13.44140625" style="17" bestFit="1" customWidth="1"/>
    <col min="516" max="516" width="12.21875" style="17" customWidth="1"/>
    <col min="517" max="518" width="10.6640625" style="17" customWidth="1"/>
    <col min="519" max="519" width="13.33203125" style="17" bestFit="1" customWidth="1"/>
    <col min="520" max="526" width="10.6640625" style="17" customWidth="1"/>
    <col min="527" max="527" width="12.21875" style="17" bestFit="1" customWidth="1"/>
    <col min="528" max="528" width="10.6640625" style="17" customWidth="1"/>
    <col min="529" max="529" width="12.6640625" style="17" customWidth="1"/>
    <col min="530" max="769" width="9" style="17"/>
    <col min="770" max="770" width="7.44140625" style="17" bestFit="1" customWidth="1"/>
    <col min="771" max="771" width="13.44140625" style="17" bestFit="1" customWidth="1"/>
    <col min="772" max="772" width="12.21875" style="17" customWidth="1"/>
    <col min="773" max="774" width="10.6640625" style="17" customWidth="1"/>
    <col min="775" max="775" width="13.33203125" style="17" bestFit="1" customWidth="1"/>
    <col min="776" max="782" width="10.6640625" style="17" customWidth="1"/>
    <col min="783" max="783" width="12.21875" style="17" bestFit="1" customWidth="1"/>
    <col min="784" max="784" width="10.6640625" style="17" customWidth="1"/>
    <col min="785" max="785" width="12.6640625" style="17" customWidth="1"/>
    <col min="786" max="1025" width="9" style="17"/>
    <col min="1026" max="1026" width="7.44140625" style="17" bestFit="1" customWidth="1"/>
    <col min="1027" max="1027" width="13.44140625" style="17" bestFit="1" customWidth="1"/>
    <col min="1028" max="1028" width="12.21875" style="17" customWidth="1"/>
    <col min="1029" max="1030" width="10.6640625" style="17" customWidth="1"/>
    <col min="1031" max="1031" width="13.33203125" style="17" bestFit="1" customWidth="1"/>
    <col min="1032" max="1038" width="10.6640625" style="17" customWidth="1"/>
    <col min="1039" max="1039" width="12.21875" style="17" bestFit="1" customWidth="1"/>
    <col min="1040" max="1040" width="10.6640625" style="17" customWidth="1"/>
    <col min="1041" max="1041" width="12.6640625" style="17" customWidth="1"/>
    <col min="1042" max="1281" width="9" style="17"/>
    <col min="1282" max="1282" width="7.44140625" style="17" bestFit="1" customWidth="1"/>
    <col min="1283" max="1283" width="13.44140625" style="17" bestFit="1" customWidth="1"/>
    <col min="1284" max="1284" width="12.21875" style="17" customWidth="1"/>
    <col min="1285" max="1286" width="10.6640625" style="17" customWidth="1"/>
    <col min="1287" max="1287" width="13.33203125" style="17" bestFit="1" customWidth="1"/>
    <col min="1288" max="1294" width="10.6640625" style="17" customWidth="1"/>
    <col min="1295" max="1295" width="12.21875" style="17" bestFit="1" customWidth="1"/>
    <col min="1296" max="1296" width="10.6640625" style="17" customWidth="1"/>
    <col min="1297" max="1297" width="12.6640625" style="17" customWidth="1"/>
    <col min="1298" max="1537" width="9" style="17"/>
    <col min="1538" max="1538" width="7.44140625" style="17" bestFit="1" customWidth="1"/>
    <col min="1539" max="1539" width="13.44140625" style="17" bestFit="1" customWidth="1"/>
    <col min="1540" max="1540" width="12.21875" style="17" customWidth="1"/>
    <col min="1541" max="1542" width="10.6640625" style="17" customWidth="1"/>
    <col min="1543" max="1543" width="13.33203125" style="17" bestFit="1" customWidth="1"/>
    <col min="1544" max="1550" width="10.6640625" style="17" customWidth="1"/>
    <col min="1551" max="1551" width="12.21875" style="17" bestFit="1" customWidth="1"/>
    <col min="1552" max="1552" width="10.6640625" style="17" customWidth="1"/>
    <col min="1553" max="1553" width="12.6640625" style="17" customWidth="1"/>
    <col min="1554" max="1793" width="9" style="17"/>
    <col min="1794" max="1794" width="7.44140625" style="17" bestFit="1" customWidth="1"/>
    <col min="1795" max="1795" width="13.44140625" style="17" bestFit="1" customWidth="1"/>
    <col min="1796" max="1796" width="12.21875" style="17" customWidth="1"/>
    <col min="1797" max="1798" width="10.6640625" style="17" customWidth="1"/>
    <col min="1799" max="1799" width="13.33203125" style="17" bestFit="1" customWidth="1"/>
    <col min="1800" max="1806" width="10.6640625" style="17" customWidth="1"/>
    <col min="1807" max="1807" width="12.21875" style="17" bestFit="1" customWidth="1"/>
    <col min="1808" max="1808" width="10.6640625" style="17" customWidth="1"/>
    <col min="1809" max="1809" width="12.6640625" style="17" customWidth="1"/>
    <col min="1810" max="2049" width="9" style="17"/>
    <col min="2050" max="2050" width="7.44140625" style="17" bestFit="1" customWidth="1"/>
    <col min="2051" max="2051" width="13.44140625" style="17" bestFit="1" customWidth="1"/>
    <col min="2052" max="2052" width="12.21875" style="17" customWidth="1"/>
    <col min="2053" max="2054" width="10.6640625" style="17" customWidth="1"/>
    <col min="2055" max="2055" width="13.33203125" style="17" bestFit="1" customWidth="1"/>
    <col min="2056" max="2062" width="10.6640625" style="17" customWidth="1"/>
    <col min="2063" max="2063" width="12.21875" style="17" bestFit="1" customWidth="1"/>
    <col min="2064" max="2064" width="10.6640625" style="17" customWidth="1"/>
    <col min="2065" max="2065" width="12.6640625" style="17" customWidth="1"/>
    <col min="2066" max="2305" width="9" style="17"/>
    <col min="2306" max="2306" width="7.44140625" style="17" bestFit="1" customWidth="1"/>
    <col min="2307" max="2307" width="13.44140625" style="17" bestFit="1" customWidth="1"/>
    <col min="2308" max="2308" width="12.21875" style="17" customWidth="1"/>
    <col min="2309" max="2310" width="10.6640625" style="17" customWidth="1"/>
    <col min="2311" max="2311" width="13.33203125" style="17" bestFit="1" customWidth="1"/>
    <col min="2312" max="2318" width="10.6640625" style="17" customWidth="1"/>
    <col min="2319" max="2319" width="12.21875" style="17" bestFit="1" customWidth="1"/>
    <col min="2320" max="2320" width="10.6640625" style="17" customWidth="1"/>
    <col min="2321" max="2321" width="12.6640625" style="17" customWidth="1"/>
    <col min="2322" max="2561" width="9" style="17"/>
    <col min="2562" max="2562" width="7.44140625" style="17" bestFit="1" customWidth="1"/>
    <col min="2563" max="2563" width="13.44140625" style="17" bestFit="1" customWidth="1"/>
    <col min="2564" max="2564" width="12.21875" style="17" customWidth="1"/>
    <col min="2565" max="2566" width="10.6640625" style="17" customWidth="1"/>
    <col min="2567" max="2567" width="13.33203125" style="17" bestFit="1" customWidth="1"/>
    <col min="2568" max="2574" width="10.6640625" style="17" customWidth="1"/>
    <col min="2575" max="2575" width="12.21875" style="17" bestFit="1" customWidth="1"/>
    <col min="2576" max="2576" width="10.6640625" style="17" customWidth="1"/>
    <col min="2577" max="2577" width="12.6640625" style="17" customWidth="1"/>
    <col min="2578" max="2817" width="9" style="17"/>
    <col min="2818" max="2818" width="7.44140625" style="17" bestFit="1" customWidth="1"/>
    <col min="2819" max="2819" width="13.44140625" style="17" bestFit="1" customWidth="1"/>
    <col min="2820" max="2820" width="12.21875" style="17" customWidth="1"/>
    <col min="2821" max="2822" width="10.6640625" style="17" customWidth="1"/>
    <col min="2823" max="2823" width="13.33203125" style="17" bestFit="1" customWidth="1"/>
    <col min="2824" max="2830" width="10.6640625" style="17" customWidth="1"/>
    <col min="2831" max="2831" width="12.21875" style="17" bestFit="1" customWidth="1"/>
    <col min="2832" max="2832" width="10.6640625" style="17" customWidth="1"/>
    <col min="2833" max="2833" width="12.6640625" style="17" customWidth="1"/>
    <col min="2834" max="3073" width="9" style="17"/>
    <col min="3074" max="3074" width="7.44140625" style="17" bestFit="1" customWidth="1"/>
    <col min="3075" max="3075" width="13.44140625" style="17" bestFit="1" customWidth="1"/>
    <col min="3076" max="3076" width="12.21875" style="17" customWidth="1"/>
    <col min="3077" max="3078" width="10.6640625" style="17" customWidth="1"/>
    <col min="3079" max="3079" width="13.33203125" style="17" bestFit="1" customWidth="1"/>
    <col min="3080" max="3086" width="10.6640625" style="17" customWidth="1"/>
    <col min="3087" max="3087" width="12.21875" style="17" bestFit="1" customWidth="1"/>
    <col min="3088" max="3088" width="10.6640625" style="17" customWidth="1"/>
    <col min="3089" max="3089" width="12.6640625" style="17" customWidth="1"/>
    <col min="3090" max="3329" width="9" style="17"/>
    <col min="3330" max="3330" width="7.44140625" style="17" bestFit="1" customWidth="1"/>
    <col min="3331" max="3331" width="13.44140625" style="17" bestFit="1" customWidth="1"/>
    <col min="3332" max="3332" width="12.21875" style="17" customWidth="1"/>
    <col min="3333" max="3334" width="10.6640625" style="17" customWidth="1"/>
    <col min="3335" max="3335" width="13.33203125" style="17" bestFit="1" customWidth="1"/>
    <col min="3336" max="3342" width="10.6640625" style="17" customWidth="1"/>
    <col min="3343" max="3343" width="12.21875" style="17" bestFit="1" customWidth="1"/>
    <col min="3344" max="3344" width="10.6640625" style="17" customWidth="1"/>
    <col min="3345" max="3345" width="12.6640625" style="17" customWidth="1"/>
    <col min="3346" max="3585" width="9" style="17"/>
    <col min="3586" max="3586" width="7.44140625" style="17" bestFit="1" customWidth="1"/>
    <col min="3587" max="3587" width="13.44140625" style="17" bestFit="1" customWidth="1"/>
    <col min="3588" max="3588" width="12.21875" style="17" customWidth="1"/>
    <col min="3589" max="3590" width="10.6640625" style="17" customWidth="1"/>
    <col min="3591" max="3591" width="13.33203125" style="17" bestFit="1" customWidth="1"/>
    <col min="3592" max="3598" width="10.6640625" style="17" customWidth="1"/>
    <col min="3599" max="3599" width="12.21875" style="17" bestFit="1" customWidth="1"/>
    <col min="3600" max="3600" width="10.6640625" style="17" customWidth="1"/>
    <col min="3601" max="3601" width="12.6640625" style="17" customWidth="1"/>
    <col min="3602" max="3841" width="9" style="17"/>
    <col min="3842" max="3842" width="7.44140625" style="17" bestFit="1" customWidth="1"/>
    <col min="3843" max="3843" width="13.44140625" style="17" bestFit="1" customWidth="1"/>
    <col min="3844" max="3844" width="12.21875" style="17" customWidth="1"/>
    <col min="3845" max="3846" width="10.6640625" style="17" customWidth="1"/>
    <col min="3847" max="3847" width="13.33203125" style="17" bestFit="1" customWidth="1"/>
    <col min="3848" max="3854" width="10.6640625" style="17" customWidth="1"/>
    <col min="3855" max="3855" width="12.21875" style="17" bestFit="1" customWidth="1"/>
    <col min="3856" max="3856" width="10.6640625" style="17" customWidth="1"/>
    <col min="3857" max="3857" width="12.6640625" style="17" customWidth="1"/>
    <col min="3858" max="4097" width="9" style="17"/>
    <col min="4098" max="4098" width="7.44140625" style="17" bestFit="1" customWidth="1"/>
    <col min="4099" max="4099" width="13.44140625" style="17" bestFit="1" customWidth="1"/>
    <col min="4100" max="4100" width="12.21875" style="17" customWidth="1"/>
    <col min="4101" max="4102" width="10.6640625" style="17" customWidth="1"/>
    <col min="4103" max="4103" width="13.33203125" style="17" bestFit="1" customWidth="1"/>
    <col min="4104" max="4110" width="10.6640625" style="17" customWidth="1"/>
    <col min="4111" max="4111" width="12.21875" style="17" bestFit="1" customWidth="1"/>
    <col min="4112" max="4112" width="10.6640625" style="17" customWidth="1"/>
    <col min="4113" max="4113" width="12.6640625" style="17" customWidth="1"/>
    <col min="4114" max="4353" width="9" style="17"/>
    <col min="4354" max="4354" width="7.44140625" style="17" bestFit="1" customWidth="1"/>
    <col min="4355" max="4355" width="13.44140625" style="17" bestFit="1" customWidth="1"/>
    <col min="4356" max="4356" width="12.21875" style="17" customWidth="1"/>
    <col min="4357" max="4358" width="10.6640625" style="17" customWidth="1"/>
    <col min="4359" max="4359" width="13.33203125" style="17" bestFit="1" customWidth="1"/>
    <col min="4360" max="4366" width="10.6640625" style="17" customWidth="1"/>
    <col min="4367" max="4367" width="12.21875" style="17" bestFit="1" customWidth="1"/>
    <col min="4368" max="4368" width="10.6640625" style="17" customWidth="1"/>
    <col min="4369" max="4369" width="12.6640625" style="17" customWidth="1"/>
    <col min="4370" max="4609" width="9" style="17"/>
    <col min="4610" max="4610" width="7.44140625" style="17" bestFit="1" customWidth="1"/>
    <col min="4611" max="4611" width="13.44140625" style="17" bestFit="1" customWidth="1"/>
    <col min="4612" max="4612" width="12.21875" style="17" customWidth="1"/>
    <col min="4613" max="4614" width="10.6640625" style="17" customWidth="1"/>
    <col min="4615" max="4615" width="13.33203125" style="17" bestFit="1" customWidth="1"/>
    <col min="4616" max="4622" width="10.6640625" style="17" customWidth="1"/>
    <col min="4623" max="4623" width="12.21875" style="17" bestFit="1" customWidth="1"/>
    <col min="4624" max="4624" width="10.6640625" style="17" customWidth="1"/>
    <col min="4625" max="4625" width="12.6640625" style="17" customWidth="1"/>
    <col min="4626" max="4865" width="9" style="17"/>
    <col min="4866" max="4866" width="7.44140625" style="17" bestFit="1" customWidth="1"/>
    <col min="4867" max="4867" width="13.44140625" style="17" bestFit="1" customWidth="1"/>
    <col min="4868" max="4868" width="12.21875" style="17" customWidth="1"/>
    <col min="4869" max="4870" width="10.6640625" style="17" customWidth="1"/>
    <col min="4871" max="4871" width="13.33203125" style="17" bestFit="1" customWidth="1"/>
    <col min="4872" max="4878" width="10.6640625" style="17" customWidth="1"/>
    <col min="4879" max="4879" width="12.21875" style="17" bestFit="1" customWidth="1"/>
    <col min="4880" max="4880" width="10.6640625" style="17" customWidth="1"/>
    <col min="4881" max="4881" width="12.6640625" style="17" customWidth="1"/>
    <col min="4882" max="5121" width="9" style="17"/>
    <col min="5122" max="5122" width="7.44140625" style="17" bestFit="1" customWidth="1"/>
    <col min="5123" max="5123" width="13.44140625" style="17" bestFit="1" customWidth="1"/>
    <col min="5124" max="5124" width="12.21875" style="17" customWidth="1"/>
    <col min="5125" max="5126" width="10.6640625" style="17" customWidth="1"/>
    <col min="5127" max="5127" width="13.33203125" style="17" bestFit="1" customWidth="1"/>
    <col min="5128" max="5134" width="10.6640625" style="17" customWidth="1"/>
    <col min="5135" max="5135" width="12.21875" style="17" bestFit="1" customWidth="1"/>
    <col min="5136" max="5136" width="10.6640625" style="17" customWidth="1"/>
    <col min="5137" max="5137" width="12.6640625" style="17" customWidth="1"/>
    <col min="5138" max="5377" width="9" style="17"/>
    <col min="5378" max="5378" width="7.44140625" style="17" bestFit="1" customWidth="1"/>
    <col min="5379" max="5379" width="13.44140625" style="17" bestFit="1" customWidth="1"/>
    <col min="5380" max="5380" width="12.21875" style="17" customWidth="1"/>
    <col min="5381" max="5382" width="10.6640625" style="17" customWidth="1"/>
    <col min="5383" max="5383" width="13.33203125" style="17" bestFit="1" customWidth="1"/>
    <col min="5384" max="5390" width="10.6640625" style="17" customWidth="1"/>
    <col min="5391" max="5391" width="12.21875" style="17" bestFit="1" customWidth="1"/>
    <col min="5392" max="5392" width="10.6640625" style="17" customWidth="1"/>
    <col min="5393" max="5393" width="12.6640625" style="17" customWidth="1"/>
    <col min="5394" max="5633" width="9" style="17"/>
    <col min="5634" max="5634" width="7.44140625" style="17" bestFit="1" customWidth="1"/>
    <col min="5635" max="5635" width="13.44140625" style="17" bestFit="1" customWidth="1"/>
    <col min="5636" max="5636" width="12.21875" style="17" customWidth="1"/>
    <col min="5637" max="5638" width="10.6640625" style="17" customWidth="1"/>
    <col min="5639" max="5639" width="13.33203125" style="17" bestFit="1" customWidth="1"/>
    <col min="5640" max="5646" width="10.6640625" style="17" customWidth="1"/>
    <col min="5647" max="5647" width="12.21875" style="17" bestFit="1" customWidth="1"/>
    <col min="5648" max="5648" width="10.6640625" style="17" customWidth="1"/>
    <col min="5649" max="5649" width="12.6640625" style="17" customWidth="1"/>
    <col min="5650" max="5889" width="9" style="17"/>
    <col min="5890" max="5890" width="7.44140625" style="17" bestFit="1" customWidth="1"/>
    <col min="5891" max="5891" width="13.44140625" style="17" bestFit="1" customWidth="1"/>
    <col min="5892" max="5892" width="12.21875" style="17" customWidth="1"/>
    <col min="5893" max="5894" width="10.6640625" style="17" customWidth="1"/>
    <col min="5895" max="5895" width="13.33203125" style="17" bestFit="1" customWidth="1"/>
    <col min="5896" max="5902" width="10.6640625" style="17" customWidth="1"/>
    <col min="5903" max="5903" width="12.21875" style="17" bestFit="1" customWidth="1"/>
    <col min="5904" max="5904" width="10.6640625" style="17" customWidth="1"/>
    <col min="5905" max="5905" width="12.6640625" style="17" customWidth="1"/>
    <col min="5906" max="6145" width="9" style="17"/>
    <col min="6146" max="6146" width="7.44140625" style="17" bestFit="1" customWidth="1"/>
    <col min="6147" max="6147" width="13.44140625" style="17" bestFit="1" customWidth="1"/>
    <col min="6148" max="6148" width="12.21875" style="17" customWidth="1"/>
    <col min="6149" max="6150" width="10.6640625" style="17" customWidth="1"/>
    <col min="6151" max="6151" width="13.33203125" style="17" bestFit="1" customWidth="1"/>
    <col min="6152" max="6158" width="10.6640625" style="17" customWidth="1"/>
    <col min="6159" max="6159" width="12.21875" style="17" bestFit="1" customWidth="1"/>
    <col min="6160" max="6160" width="10.6640625" style="17" customWidth="1"/>
    <col min="6161" max="6161" width="12.6640625" style="17" customWidth="1"/>
    <col min="6162" max="6401" width="9" style="17"/>
    <col min="6402" max="6402" width="7.44140625" style="17" bestFit="1" customWidth="1"/>
    <col min="6403" max="6403" width="13.44140625" style="17" bestFit="1" customWidth="1"/>
    <col min="6404" max="6404" width="12.21875" style="17" customWidth="1"/>
    <col min="6405" max="6406" width="10.6640625" style="17" customWidth="1"/>
    <col min="6407" max="6407" width="13.33203125" style="17" bestFit="1" customWidth="1"/>
    <col min="6408" max="6414" width="10.6640625" style="17" customWidth="1"/>
    <col min="6415" max="6415" width="12.21875" style="17" bestFit="1" customWidth="1"/>
    <col min="6416" max="6416" width="10.6640625" style="17" customWidth="1"/>
    <col min="6417" max="6417" width="12.6640625" style="17" customWidth="1"/>
    <col min="6418" max="6657" width="9" style="17"/>
    <col min="6658" max="6658" width="7.44140625" style="17" bestFit="1" customWidth="1"/>
    <col min="6659" max="6659" width="13.44140625" style="17" bestFit="1" customWidth="1"/>
    <col min="6660" max="6660" width="12.21875" style="17" customWidth="1"/>
    <col min="6661" max="6662" width="10.6640625" style="17" customWidth="1"/>
    <col min="6663" max="6663" width="13.33203125" style="17" bestFit="1" customWidth="1"/>
    <col min="6664" max="6670" width="10.6640625" style="17" customWidth="1"/>
    <col min="6671" max="6671" width="12.21875" style="17" bestFit="1" customWidth="1"/>
    <col min="6672" max="6672" width="10.6640625" style="17" customWidth="1"/>
    <col min="6673" max="6673" width="12.6640625" style="17" customWidth="1"/>
    <col min="6674" max="6913" width="9" style="17"/>
    <col min="6914" max="6914" width="7.44140625" style="17" bestFit="1" customWidth="1"/>
    <col min="6915" max="6915" width="13.44140625" style="17" bestFit="1" customWidth="1"/>
    <col min="6916" max="6916" width="12.21875" style="17" customWidth="1"/>
    <col min="6917" max="6918" width="10.6640625" style="17" customWidth="1"/>
    <col min="6919" max="6919" width="13.33203125" style="17" bestFit="1" customWidth="1"/>
    <col min="6920" max="6926" width="10.6640625" style="17" customWidth="1"/>
    <col min="6927" max="6927" width="12.21875" style="17" bestFit="1" customWidth="1"/>
    <col min="6928" max="6928" width="10.6640625" style="17" customWidth="1"/>
    <col min="6929" max="6929" width="12.6640625" style="17" customWidth="1"/>
    <col min="6930" max="7169" width="9" style="17"/>
    <col min="7170" max="7170" width="7.44140625" style="17" bestFit="1" customWidth="1"/>
    <col min="7171" max="7171" width="13.44140625" style="17" bestFit="1" customWidth="1"/>
    <col min="7172" max="7172" width="12.21875" style="17" customWidth="1"/>
    <col min="7173" max="7174" width="10.6640625" style="17" customWidth="1"/>
    <col min="7175" max="7175" width="13.33203125" style="17" bestFit="1" customWidth="1"/>
    <col min="7176" max="7182" width="10.6640625" style="17" customWidth="1"/>
    <col min="7183" max="7183" width="12.21875" style="17" bestFit="1" customWidth="1"/>
    <col min="7184" max="7184" width="10.6640625" style="17" customWidth="1"/>
    <col min="7185" max="7185" width="12.6640625" style="17" customWidth="1"/>
    <col min="7186" max="7425" width="9" style="17"/>
    <col min="7426" max="7426" width="7.44140625" style="17" bestFit="1" customWidth="1"/>
    <col min="7427" max="7427" width="13.44140625" style="17" bestFit="1" customWidth="1"/>
    <col min="7428" max="7428" width="12.21875" style="17" customWidth="1"/>
    <col min="7429" max="7430" width="10.6640625" style="17" customWidth="1"/>
    <col min="7431" max="7431" width="13.33203125" style="17" bestFit="1" customWidth="1"/>
    <col min="7432" max="7438" width="10.6640625" style="17" customWidth="1"/>
    <col min="7439" max="7439" width="12.21875" style="17" bestFit="1" customWidth="1"/>
    <col min="7440" max="7440" width="10.6640625" style="17" customWidth="1"/>
    <col min="7441" max="7441" width="12.6640625" style="17" customWidth="1"/>
    <col min="7442" max="7681" width="9" style="17"/>
    <col min="7682" max="7682" width="7.44140625" style="17" bestFit="1" customWidth="1"/>
    <col min="7683" max="7683" width="13.44140625" style="17" bestFit="1" customWidth="1"/>
    <col min="7684" max="7684" width="12.21875" style="17" customWidth="1"/>
    <col min="7685" max="7686" width="10.6640625" style="17" customWidth="1"/>
    <col min="7687" max="7687" width="13.33203125" style="17" bestFit="1" customWidth="1"/>
    <col min="7688" max="7694" width="10.6640625" style="17" customWidth="1"/>
    <col min="7695" max="7695" width="12.21875" style="17" bestFit="1" customWidth="1"/>
    <col min="7696" max="7696" width="10.6640625" style="17" customWidth="1"/>
    <col min="7697" max="7697" width="12.6640625" style="17" customWidth="1"/>
    <col min="7698" max="7937" width="9" style="17"/>
    <col min="7938" max="7938" width="7.44140625" style="17" bestFit="1" customWidth="1"/>
    <col min="7939" max="7939" width="13.44140625" style="17" bestFit="1" customWidth="1"/>
    <col min="7940" max="7940" width="12.21875" style="17" customWidth="1"/>
    <col min="7941" max="7942" width="10.6640625" style="17" customWidth="1"/>
    <col min="7943" max="7943" width="13.33203125" style="17" bestFit="1" customWidth="1"/>
    <col min="7944" max="7950" width="10.6640625" style="17" customWidth="1"/>
    <col min="7951" max="7951" width="12.21875" style="17" bestFit="1" customWidth="1"/>
    <col min="7952" max="7952" width="10.6640625" style="17" customWidth="1"/>
    <col min="7953" max="7953" width="12.6640625" style="17" customWidth="1"/>
    <col min="7954" max="8193" width="9" style="17"/>
    <col min="8194" max="8194" width="7.44140625" style="17" bestFit="1" customWidth="1"/>
    <col min="8195" max="8195" width="13.44140625" style="17" bestFit="1" customWidth="1"/>
    <col min="8196" max="8196" width="12.21875" style="17" customWidth="1"/>
    <col min="8197" max="8198" width="10.6640625" style="17" customWidth="1"/>
    <col min="8199" max="8199" width="13.33203125" style="17" bestFit="1" customWidth="1"/>
    <col min="8200" max="8206" width="10.6640625" style="17" customWidth="1"/>
    <col min="8207" max="8207" width="12.21875" style="17" bestFit="1" customWidth="1"/>
    <col min="8208" max="8208" width="10.6640625" style="17" customWidth="1"/>
    <col min="8209" max="8209" width="12.6640625" style="17" customWidth="1"/>
    <col min="8210" max="8449" width="9" style="17"/>
    <col min="8450" max="8450" width="7.44140625" style="17" bestFit="1" customWidth="1"/>
    <col min="8451" max="8451" width="13.44140625" style="17" bestFit="1" customWidth="1"/>
    <col min="8452" max="8452" width="12.21875" style="17" customWidth="1"/>
    <col min="8453" max="8454" width="10.6640625" style="17" customWidth="1"/>
    <col min="8455" max="8455" width="13.33203125" style="17" bestFit="1" customWidth="1"/>
    <col min="8456" max="8462" width="10.6640625" style="17" customWidth="1"/>
    <col min="8463" max="8463" width="12.21875" style="17" bestFit="1" customWidth="1"/>
    <col min="8464" max="8464" width="10.6640625" style="17" customWidth="1"/>
    <col min="8465" max="8465" width="12.6640625" style="17" customWidth="1"/>
    <col min="8466" max="8705" width="9" style="17"/>
    <col min="8706" max="8706" width="7.44140625" style="17" bestFit="1" customWidth="1"/>
    <col min="8707" max="8707" width="13.44140625" style="17" bestFit="1" customWidth="1"/>
    <col min="8708" max="8708" width="12.21875" style="17" customWidth="1"/>
    <col min="8709" max="8710" width="10.6640625" style="17" customWidth="1"/>
    <col min="8711" max="8711" width="13.33203125" style="17" bestFit="1" customWidth="1"/>
    <col min="8712" max="8718" width="10.6640625" style="17" customWidth="1"/>
    <col min="8719" max="8719" width="12.21875" style="17" bestFit="1" customWidth="1"/>
    <col min="8720" max="8720" width="10.6640625" style="17" customWidth="1"/>
    <col min="8721" max="8721" width="12.6640625" style="17" customWidth="1"/>
    <col min="8722" max="8961" width="9" style="17"/>
    <col min="8962" max="8962" width="7.44140625" style="17" bestFit="1" customWidth="1"/>
    <col min="8963" max="8963" width="13.44140625" style="17" bestFit="1" customWidth="1"/>
    <col min="8964" max="8964" width="12.21875" style="17" customWidth="1"/>
    <col min="8965" max="8966" width="10.6640625" style="17" customWidth="1"/>
    <col min="8967" max="8967" width="13.33203125" style="17" bestFit="1" customWidth="1"/>
    <col min="8968" max="8974" width="10.6640625" style="17" customWidth="1"/>
    <col min="8975" max="8975" width="12.21875" style="17" bestFit="1" customWidth="1"/>
    <col min="8976" max="8976" width="10.6640625" style="17" customWidth="1"/>
    <col min="8977" max="8977" width="12.6640625" style="17" customWidth="1"/>
    <col min="8978" max="9217" width="9" style="17"/>
    <col min="9218" max="9218" width="7.44140625" style="17" bestFit="1" customWidth="1"/>
    <col min="9219" max="9219" width="13.44140625" style="17" bestFit="1" customWidth="1"/>
    <col min="9220" max="9220" width="12.21875" style="17" customWidth="1"/>
    <col min="9221" max="9222" width="10.6640625" style="17" customWidth="1"/>
    <col min="9223" max="9223" width="13.33203125" style="17" bestFit="1" customWidth="1"/>
    <col min="9224" max="9230" width="10.6640625" style="17" customWidth="1"/>
    <col min="9231" max="9231" width="12.21875" style="17" bestFit="1" customWidth="1"/>
    <col min="9232" max="9232" width="10.6640625" style="17" customWidth="1"/>
    <col min="9233" max="9233" width="12.6640625" style="17" customWidth="1"/>
    <col min="9234" max="9473" width="9" style="17"/>
    <col min="9474" max="9474" width="7.44140625" style="17" bestFit="1" customWidth="1"/>
    <col min="9475" max="9475" width="13.44140625" style="17" bestFit="1" customWidth="1"/>
    <col min="9476" max="9476" width="12.21875" style="17" customWidth="1"/>
    <col min="9477" max="9478" width="10.6640625" style="17" customWidth="1"/>
    <col min="9479" max="9479" width="13.33203125" style="17" bestFit="1" customWidth="1"/>
    <col min="9480" max="9486" width="10.6640625" style="17" customWidth="1"/>
    <col min="9487" max="9487" width="12.21875" style="17" bestFit="1" customWidth="1"/>
    <col min="9488" max="9488" width="10.6640625" style="17" customWidth="1"/>
    <col min="9489" max="9489" width="12.6640625" style="17" customWidth="1"/>
    <col min="9490" max="9729" width="9" style="17"/>
    <col min="9730" max="9730" width="7.44140625" style="17" bestFit="1" customWidth="1"/>
    <col min="9731" max="9731" width="13.44140625" style="17" bestFit="1" customWidth="1"/>
    <col min="9732" max="9732" width="12.21875" style="17" customWidth="1"/>
    <col min="9733" max="9734" width="10.6640625" style="17" customWidth="1"/>
    <col min="9735" max="9735" width="13.33203125" style="17" bestFit="1" customWidth="1"/>
    <col min="9736" max="9742" width="10.6640625" style="17" customWidth="1"/>
    <col min="9743" max="9743" width="12.21875" style="17" bestFit="1" customWidth="1"/>
    <col min="9744" max="9744" width="10.6640625" style="17" customWidth="1"/>
    <col min="9745" max="9745" width="12.6640625" style="17" customWidth="1"/>
    <col min="9746" max="9985" width="9" style="17"/>
    <col min="9986" max="9986" width="7.44140625" style="17" bestFit="1" customWidth="1"/>
    <col min="9987" max="9987" width="13.44140625" style="17" bestFit="1" customWidth="1"/>
    <col min="9988" max="9988" width="12.21875" style="17" customWidth="1"/>
    <col min="9989" max="9990" width="10.6640625" style="17" customWidth="1"/>
    <col min="9991" max="9991" width="13.33203125" style="17" bestFit="1" customWidth="1"/>
    <col min="9992" max="9998" width="10.6640625" style="17" customWidth="1"/>
    <col min="9999" max="9999" width="12.21875" style="17" bestFit="1" customWidth="1"/>
    <col min="10000" max="10000" width="10.6640625" style="17" customWidth="1"/>
    <col min="10001" max="10001" width="12.6640625" style="17" customWidth="1"/>
    <col min="10002" max="10241" width="9" style="17"/>
    <col min="10242" max="10242" width="7.44140625" style="17" bestFit="1" customWidth="1"/>
    <col min="10243" max="10243" width="13.44140625" style="17" bestFit="1" customWidth="1"/>
    <col min="10244" max="10244" width="12.21875" style="17" customWidth="1"/>
    <col min="10245" max="10246" width="10.6640625" style="17" customWidth="1"/>
    <col min="10247" max="10247" width="13.33203125" style="17" bestFit="1" customWidth="1"/>
    <col min="10248" max="10254" width="10.6640625" style="17" customWidth="1"/>
    <col min="10255" max="10255" width="12.21875" style="17" bestFit="1" customWidth="1"/>
    <col min="10256" max="10256" width="10.6640625" style="17" customWidth="1"/>
    <col min="10257" max="10257" width="12.6640625" style="17" customWidth="1"/>
    <col min="10258" max="10497" width="9" style="17"/>
    <col min="10498" max="10498" width="7.44140625" style="17" bestFit="1" customWidth="1"/>
    <col min="10499" max="10499" width="13.44140625" style="17" bestFit="1" customWidth="1"/>
    <col min="10500" max="10500" width="12.21875" style="17" customWidth="1"/>
    <col min="10501" max="10502" width="10.6640625" style="17" customWidth="1"/>
    <col min="10503" max="10503" width="13.33203125" style="17" bestFit="1" customWidth="1"/>
    <col min="10504" max="10510" width="10.6640625" style="17" customWidth="1"/>
    <col min="10511" max="10511" width="12.21875" style="17" bestFit="1" customWidth="1"/>
    <col min="10512" max="10512" width="10.6640625" style="17" customWidth="1"/>
    <col min="10513" max="10513" width="12.6640625" style="17" customWidth="1"/>
    <col min="10514" max="10753" width="9" style="17"/>
    <col min="10754" max="10754" width="7.44140625" style="17" bestFit="1" customWidth="1"/>
    <col min="10755" max="10755" width="13.44140625" style="17" bestFit="1" customWidth="1"/>
    <col min="10756" max="10756" width="12.21875" style="17" customWidth="1"/>
    <col min="10757" max="10758" width="10.6640625" style="17" customWidth="1"/>
    <col min="10759" max="10759" width="13.33203125" style="17" bestFit="1" customWidth="1"/>
    <col min="10760" max="10766" width="10.6640625" style="17" customWidth="1"/>
    <col min="10767" max="10767" width="12.21875" style="17" bestFit="1" customWidth="1"/>
    <col min="10768" max="10768" width="10.6640625" style="17" customWidth="1"/>
    <col min="10769" max="10769" width="12.6640625" style="17" customWidth="1"/>
    <col min="10770" max="11009" width="9" style="17"/>
    <col min="11010" max="11010" width="7.44140625" style="17" bestFit="1" customWidth="1"/>
    <col min="11011" max="11011" width="13.44140625" style="17" bestFit="1" customWidth="1"/>
    <col min="11012" max="11012" width="12.21875" style="17" customWidth="1"/>
    <col min="11013" max="11014" width="10.6640625" style="17" customWidth="1"/>
    <col min="11015" max="11015" width="13.33203125" style="17" bestFit="1" customWidth="1"/>
    <col min="11016" max="11022" width="10.6640625" style="17" customWidth="1"/>
    <col min="11023" max="11023" width="12.21875" style="17" bestFit="1" customWidth="1"/>
    <col min="11024" max="11024" width="10.6640625" style="17" customWidth="1"/>
    <col min="11025" max="11025" width="12.6640625" style="17" customWidth="1"/>
    <col min="11026" max="11265" width="9" style="17"/>
    <col min="11266" max="11266" width="7.44140625" style="17" bestFit="1" customWidth="1"/>
    <col min="11267" max="11267" width="13.44140625" style="17" bestFit="1" customWidth="1"/>
    <col min="11268" max="11268" width="12.21875" style="17" customWidth="1"/>
    <col min="11269" max="11270" width="10.6640625" style="17" customWidth="1"/>
    <col min="11271" max="11271" width="13.33203125" style="17" bestFit="1" customWidth="1"/>
    <col min="11272" max="11278" width="10.6640625" style="17" customWidth="1"/>
    <col min="11279" max="11279" width="12.21875" style="17" bestFit="1" customWidth="1"/>
    <col min="11280" max="11280" width="10.6640625" style="17" customWidth="1"/>
    <col min="11281" max="11281" width="12.6640625" style="17" customWidth="1"/>
    <col min="11282" max="11521" width="9" style="17"/>
    <col min="11522" max="11522" width="7.44140625" style="17" bestFit="1" customWidth="1"/>
    <col min="11523" max="11523" width="13.44140625" style="17" bestFit="1" customWidth="1"/>
    <col min="11524" max="11524" width="12.21875" style="17" customWidth="1"/>
    <col min="11525" max="11526" width="10.6640625" style="17" customWidth="1"/>
    <col min="11527" max="11527" width="13.33203125" style="17" bestFit="1" customWidth="1"/>
    <col min="11528" max="11534" width="10.6640625" style="17" customWidth="1"/>
    <col min="11535" max="11535" width="12.21875" style="17" bestFit="1" customWidth="1"/>
    <col min="11536" max="11536" width="10.6640625" style="17" customWidth="1"/>
    <col min="11537" max="11537" width="12.6640625" style="17" customWidth="1"/>
    <col min="11538" max="11777" width="9" style="17"/>
    <col min="11778" max="11778" width="7.44140625" style="17" bestFit="1" customWidth="1"/>
    <col min="11779" max="11779" width="13.44140625" style="17" bestFit="1" customWidth="1"/>
    <col min="11780" max="11780" width="12.21875" style="17" customWidth="1"/>
    <col min="11781" max="11782" width="10.6640625" style="17" customWidth="1"/>
    <col min="11783" max="11783" width="13.33203125" style="17" bestFit="1" customWidth="1"/>
    <col min="11784" max="11790" width="10.6640625" style="17" customWidth="1"/>
    <col min="11791" max="11791" width="12.21875" style="17" bestFit="1" customWidth="1"/>
    <col min="11792" max="11792" width="10.6640625" style="17" customWidth="1"/>
    <col min="11793" max="11793" width="12.6640625" style="17" customWidth="1"/>
    <col min="11794" max="12033" width="9" style="17"/>
    <col min="12034" max="12034" width="7.44140625" style="17" bestFit="1" customWidth="1"/>
    <col min="12035" max="12035" width="13.44140625" style="17" bestFit="1" customWidth="1"/>
    <col min="12036" max="12036" width="12.21875" style="17" customWidth="1"/>
    <col min="12037" max="12038" width="10.6640625" style="17" customWidth="1"/>
    <col min="12039" max="12039" width="13.33203125" style="17" bestFit="1" customWidth="1"/>
    <col min="12040" max="12046" width="10.6640625" style="17" customWidth="1"/>
    <col min="12047" max="12047" width="12.21875" style="17" bestFit="1" customWidth="1"/>
    <col min="12048" max="12048" width="10.6640625" style="17" customWidth="1"/>
    <col min="12049" max="12049" width="12.6640625" style="17" customWidth="1"/>
    <col min="12050" max="12289" width="9" style="17"/>
    <col min="12290" max="12290" width="7.44140625" style="17" bestFit="1" customWidth="1"/>
    <col min="12291" max="12291" width="13.44140625" style="17" bestFit="1" customWidth="1"/>
    <col min="12292" max="12292" width="12.21875" style="17" customWidth="1"/>
    <col min="12293" max="12294" width="10.6640625" style="17" customWidth="1"/>
    <col min="12295" max="12295" width="13.33203125" style="17" bestFit="1" customWidth="1"/>
    <col min="12296" max="12302" width="10.6640625" style="17" customWidth="1"/>
    <col min="12303" max="12303" width="12.21875" style="17" bestFit="1" customWidth="1"/>
    <col min="12304" max="12304" width="10.6640625" style="17" customWidth="1"/>
    <col min="12305" max="12305" width="12.6640625" style="17" customWidth="1"/>
    <col min="12306" max="12545" width="9" style="17"/>
    <col min="12546" max="12546" width="7.44140625" style="17" bestFit="1" customWidth="1"/>
    <col min="12547" max="12547" width="13.44140625" style="17" bestFit="1" customWidth="1"/>
    <col min="12548" max="12548" width="12.21875" style="17" customWidth="1"/>
    <col min="12549" max="12550" width="10.6640625" style="17" customWidth="1"/>
    <col min="12551" max="12551" width="13.33203125" style="17" bestFit="1" customWidth="1"/>
    <col min="12552" max="12558" width="10.6640625" style="17" customWidth="1"/>
    <col min="12559" max="12559" width="12.21875" style="17" bestFit="1" customWidth="1"/>
    <col min="12560" max="12560" width="10.6640625" style="17" customWidth="1"/>
    <col min="12561" max="12561" width="12.6640625" style="17" customWidth="1"/>
    <col min="12562" max="12801" width="9" style="17"/>
    <col min="12802" max="12802" width="7.44140625" style="17" bestFit="1" customWidth="1"/>
    <col min="12803" max="12803" width="13.44140625" style="17" bestFit="1" customWidth="1"/>
    <col min="12804" max="12804" width="12.21875" style="17" customWidth="1"/>
    <col min="12805" max="12806" width="10.6640625" style="17" customWidth="1"/>
    <col min="12807" max="12807" width="13.33203125" style="17" bestFit="1" customWidth="1"/>
    <col min="12808" max="12814" width="10.6640625" style="17" customWidth="1"/>
    <col min="12815" max="12815" width="12.21875" style="17" bestFit="1" customWidth="1"/>
    <col min="12816" max="12816" width="10.6640625" style="17" customWidth="1"/>
    <col min="12817" max="12817" width="12.6640625" style="17" customWidth="1"/>
    <col min="12818" max="13057" width="9" style="17"/>
    <col min="13058" max="13058" width="7.44140625" style="17" bestFit="1" customWidth="1"/>
    <col min="13059" max="13059" width="13.44140625" style="17" bestFit="1" customWidth="1"/>
    <col min="13060" max="13060" width="12.21875" style="17" customWidth="1"/>
    <col min="13061" max="13062" width="10.6640625" style="17" customWidth="1"/>
    <col min="13063" max="13063" width="13.33203125" style="17" bestFit="1" customWidth="1"/>
    <col min="13064" max="13070" width="10.6640625" style="17" customWidth="1"/>
    <col min="13071" max="13071" width="12.21875" style="17" bestFit="1" customWidth="1"/>
    <col min="13072" max="13072" width="10.6640625" style="17" customWidth="1"/>
    <col min="13073" max="13073" width="12.6640625" style="17" customWidth="1"/>
    <col min="13074" max="13313" width="9" style="17"/>
    <col min="13314" max="13314" width="7.44140625" style="17" bestFit="1" customWidth="1"/>
    <col min="13315" max="13315" width="13.44140625" style="17" bestFit="1" customWidth="1"/>
    <col min="13316" max="13316" width="12.21875" style="17" customWidth="1"/>
    <col min="13317" max="13318" width="10.6640625" style="17" customWidth="1"/>
    <col min="13319" max="13319" width="13.33203125" style="17" bestFit="1" customWidth="1"/>
    <col min="13320" max="13326" width="10.6640625" style="17" customWidth="1"/>
    <col min="13327" max="13327" width="12.21875" style="17" bestFit="1" customWidth="1"/>
    <col min="13328" max="13328" width="10.6640625" style="17" customWidth="1"/>
    <col min="13329" max="13329" width="12.6640625" style="17" customWidth="1"/>
    <col min="13330" max="13569" width="9" style="17"/>
    <col min="13570" max="13570" width="7.44140625" style="17" bestFit="1" customWidth="1"/>
    <col min="13571" max="13571" width="13.44140625" style="17" bestFit="1" customWidth="1"/>
    <col min="13572" max="13572" width="12.21875" style="17" customWidth="1"/>
    <col min="13573" max="13574" width="10.6640625" style="17" customWidth="1"/>
    <col min="13575" max="13575" width="13.33203125" style="17" bestFit="1" customWidth="1"/>
    <col min="13576" max="13582" width="10.6640625" style="17" customWidth="1"/>
    <col min="13583" max="13583" width="12.21875" style="17" bestFit="1" customWidth="1"/>
    <col min="13584" max="13584" width="10.6640625" style="17" customWidth="1"/>
    <col min="13585" max="13585" width="12.6640625" style="17" customWidth="1"/>
    <col min="13586" max="13825" width="9" style="17"/>
    <col min="13826" max="13826" width="7.44140625" style="17" bestFit="1" customWidth="1"/>
    <col min="13827" max="13827" width="13.44140625" style="17" bestFit="1" customWidth="1"/>
    <col min="13828" max="13828" width="12.21875" style="17" customWidth="1"/>
    <col min="13829" max="13830" width="10.6640625" style="17" customWidth="1"/>
    <col min="13831" max="13831" width="13.33203125" style="17" bestFit="1" customWidth="1"/>
    <col min="13832" max="13838" width="10.6640625" style="17" customWidth="1"/>
    <col min="13839" max="13839" width="12.21875" style="17" bestFit="1" customWidth="1"/>
    <col min="13840" max="13840" width="10.6640625" style="17" customWidth="1"/>
    <col min="13841" max="13841" width="12.6640625" style="17" customWidth="1"/>
    <col min="13842" max="14081" width="9" style="17"/>
    <col min="14082" max="14082" width="7.44140625" style="17" bestFit="1" customWidth="1"/>
    <col min="14083" max="14083" width="13.44140625" style="17" bestFit="1" customWidth="1"/>
    <col min="14084" max="14084" width="12.21875" style="17" customWidth="1"/>
    <col min="14085" max="14086" width="10.6640625" style="17" customWidth="1"/>
    <col min="14087" max="14087" width="13.33203125" style="17" bestFit="1" customWidth="1"/>
    <col min="14088" max="14094" width="10.6640625" style="17" customWidth="1"/>
    <col min="14095" max="14095" width="12.21875" style="17" bestFit="1" customWidth="1"/>
    <col min="14096" max="14096" width="10.6640625" style="17" customWidth="1"/>
    <col min="14097" max="14097" width="12.6640625" style="17" customWidth="1"/>
    <col min="14098" max="14337" width="9" style="17"/>
    <col min="14338" max="14338" width="7.44140625" style="17" bestFit="1" customWidth="1"/>
    <col min="14339" max="14339" width="13.44140625" style="17" bestFit="1" customWidth="1"/>
    <col min="14340" max="14340" width="12.21875" style="17" customWidth="1"/>
    <col min="14341" max="14342" width="10.6640625" style="17" customWidth="1"/>
    <col min="14343" max="14343" width="13.33203125" style="17" bestFit="1" customWidth="1"/>
    <col min="14344" max="14350" width="10.6640625" style="17" customWidth="1"/>
    <col min="14351" max="14351" width="12.21875" style="17" bestFit="1" customWidth="1"/>
    <col min="14352" max="14352" width="10.6640625" style="17" customWidth="1"/>
    <col min="14353" max="14353" width="12.6640625" style="17" customWidth="1"/>
    <col min="14354" max="14593" width="9" style="17"/>
    <col min="14594" max="14594" width="7.44140625" style="17" bestFit="1" customWidth="1"/>
    <col min="14595" max="14595" width="13.44140625" style="17" bestFit="1" customWidth="1"/>
    <col min="14596" max="14596" width="12.21875" style="17" customWidth="1"/>
    <col min="14597" max="14598" width="10.6640625" style="17" customWidth="1"/>
    <col min="14599" max="14599" width="13.33203125" style="17" bestFit="1" customWidth="1"/>
    <col min="14600" max="14606" width="10.6640625" style="17" customWidth="1"/>
    <col min="14607" max="14607" width="12.21875" style="17" bestFit="1" customWidth="1"/>
    <col min="14608" max="14608" width="10.6640625" style="17" customWidth="1"/>
    <col min="14609" max="14609" width="12.6640625" style="17" customWidth="1"/>
    <col min="14610" max="14849" width="9" style="17"/>
    <col min="14850" max="14850" width="7.44140625" style="17" bestFit="1" customWidth="1"/>
    <col min="14851" max="14851" width="13.44140625" style="17" bestFit="1" customWidth="1"/>
    <col min="14852" max="14852" width="12.21875" style="17" customWidth="1"/>
    <col min="14853" max="14854" width="10.6640625" style="17" customWidth="1"/>
    <col min="14855" max="14855" width="13.33203125" style="17" bestFit="1" customWidth="1"/>
    <col min="14856" max="14862" width="10.6640625" style="17" customWidth="1"/>
    <col min="14863" max="14863" width="12.21875" style="17" bestFit="1" customWidth="1"/>
    <col min="14864" max="14864" width="10.6640625" style="17" customWidth="1"/>
    <col min="14865" max="14865" width="12.6640625" style="17" customWidth="1"/>
    <col min="14866" max="15105" width="9" style="17"/>
    <col min="15106" max="15106" width="7.44140625" style="17" bestFit="1" customWidth="1"/>
    <col min="15107" max="15107" width="13.44140625" style="17" bestFit="1" customWidth="1"/>
    <col min="15108" max="15108" width="12.21875" style="17" customWidth="1"/>
    <col min="15109" max="15110" width="10.6640625" style="17" customWidth="1"/>
    <col min="15111" max="15111" width="13.33203125" style="17" bestFit="1" customWidth="1"/>
    <col min="15112" max="15118" width="10.6640625" style="17" customWidth="1"/>
    <col min="15119" max="15119" width="12.21875" style="17" bestFit="1" customWidth="1"/>
    <col min="15120" max="15120" width="10.6640625" style="17" customWidth="1"/>
    <col min="15121" max="15121" width="12.6640625" style="17" customWidth="1"/>
    <col min="15122" max="15361" width="9" style="17"/>
    <col min="15362" max="15362" width="7.44140625" style="17" bestFit="1" customWidth="1"/>
    <col min="15363" max="15363" width="13.44140625" style="17" bestFit="1" customWidth="1"/>
    <col min="15364" max="15364" width="12.21875" style="17" customWidth="1"/>
    <col min="15365" max="15366" width="10.6640625" style="17" customWidth="1"/>
    <col min="15367" max="15367" width="13.33203125" style="17" bestFit="1" customWidth="1"/>
    <col min="15368" max="15374" width="10.6640625" style="17" customWidth="1"/>
    <col min="15375" max="15375" width="12.21875" style="17" bestFit="1" customWidth="1"/>
    <col min="15376" max="15376" width="10.6640625" style="17" customWidth="1"/>
    <col min="15377" max="15377" width="12.6640625" style="17" customWidth="1"/>
    <col min="15378" max="15617" width="9" style="17"/>
    <col min="15618" max="15618" width="7.44140625" style="17" bestFit="1" customWidth="1"/>
    <col min="15619" max="15619" width="13.44140625" style="17" bestFit="1" customWidth="1"/>
    <col min="15620" max="15620" width="12.21875" style="17" customWidth="1"/>
    <col min="15621" max="15622" width="10.6640625" style="17" customWidth="1"/>
    <col min="15623" max="15623" width="13.33203125" style="17" bestFit="1" customWidth="1"/>
    <col min="15624" max="15630" width="10.6640625" style="17" customWidth="1"/>
    <col min="15631" max="15631" width="12.21875" style="17" bestFit="1" customWidth="1"/>
    <col min="15632" max="15632" width="10.6640625" style="17" customWidth="1"/>
    <col min="15633" max="15633" width="12.6640625" style="17" customWidth="1"/>
    <col min="15634" max="15873" width="9" style="17"/>
    <col min="15874" max="15874" width="7.44140625" style="17" bestFit="1" customWidth="1"/>
    <col min="15875" max="15875" width="13.44140625" style="17" bestFit="1" customWidth="1"/>
    <col min="15876" max="15876" width="12.21875" style="17" customWidth="1"/>
    <col min="15877" max="15878" width="10.6640625" style="17" customWidth="1"/>
    <col min="15879" max="15879" width="13.33203125" style="17" bestFit="1" customWidth="1"/>
    <col min="15880" max="15886" width="10.6640625" style="17" customWidth="1"/>
    <col min="15887" max="15887" width="12.21875" style="17" bestFit="1" customWidth="1"/>
    <col min="15888" max="15888" width="10.6640625" style="17" customWidth="1"/>
    <col min="15889" max="15889" width="12.6640625" style="17" customWidth="1"/>
    <col min="15890" max="16129" width="9" style="17"/>
    <col min="16130" max="16130" width="7.44140625" style="17" bestFit="1" customWidth="1"/>
    <col min="16131" max="16131" width="13.44140625" style="17" bestFit="1" customWidth="1"/>
    <col min="16132" max="16132" width="12.21875" style="17" customWidth="1"/>
    <col min="16133" max="16134" width="10.6640625" style="17" customWidth="1"/>
    <col min="16135" max="16135" width="13.33203125" style="17" bestFit="1" customWidth="1"/>
    <col min="16136" max="16142" width="10.6640625" style="17" customWidth="1"/>
    <col min="16143" max="16143" width="12.21875" style="17" bestFit="1" customWidth="1"/>
    <col min="16144" max="16144" width="10.6640625" style="17" customWidth="1"/>
    <col min="16145" max="16145" width="12.6640625" style="17" customWidth="1"/>
    <col min="16146" max="16384" width="9" style="17"/>
  </cols>
  <sheetData>
    <row r="1" spans="1:17" ht="16.05" customHeight="1" x14ac:dyDescent="0.2">
      <c r="A1" s="78" t="s">
        <v>136</v>
      </c>
    </row>
    <row r="3" spans="1:17" ht="16.05" customHeight="1" x14ac:dyDescent="0.2">
      <c r="A3" s="79" t="s">
        <v>98</v>
      </c>
    </row>
    <row r="5" spans="1:17" ht="16.05" customHeight="1" x14ac:dyDescent="0.2">
      <c r="A5" s="80" t="s">
        <v>99</v>
      </c>
      <c r="B5" s="80"/>
    </row>
    <row r="6" spans="1:17" ht="16.05" customHeight="1" x14ac:dyDescent="0.2">
      <c r="P6" s="42" t="s">
        <v>4</v>
      </c>
    </row>
    <row r="7" spans="1:17" ht="16.05" customHeight="1" x14ac:dyDescent="0.2">
      <c r="A7" s="101" t="s">
        <v>5</v>
      </c>
      <c r="B7" s="102"/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43" t="s">
        <v>19</v>
      </c>
    </row>
    <row r="8" spans="1:17" ht="16.05" customHeight="1" x14ac:dyDescent="0.2">
      <c r="A8" s="81" t="s">
        <v>100</v>
      </c>
      <c r="C8" s="7" t="s">
        <v>112</v>
      </c>
      <c r="D8" s="66">
        <f>+D14+D20</f>
        <v>12039.8</v>
      </c>
      <c r="E8" s="66">
        <f t="shared" ref="E8:O10" si="0">+E14+E20</f>
        <v>9805.9000000000015</v>
      </c>
      <c r="F8" s="66">
        <f t="shared" si="0"/>
        <v>9847.5</v>
      </c>
      <c r="G8" s="66">
        <f t="shared" si="0"/>
        <v>5186.8999999999996</v>
      </c>
      <c r="H8" s="66">
        <f t="shared" si="0"/>
        <v>6707.9000000000005</v>
      </c>
      <c r="I8" s="66">
        <f t="shared" si="0"/>
        <v>8636.9</v>
      </c>
      <c r="J8" s="66">
        <f t="shared" si="0"/>
        <v>6994</v>
      </c>
      <c r="K8" s="66">
        <f t="shared" si="0"/>
        <v>7444.3</v>
      </c>
      <c r="L8" s="66">
        <f t="shared" si="0"/>
        <v>14298.4</v>
      </c>
      <c r="M8" s="66">
        <f t="shared" si="0"/>
        <v>20087.900000000001</v>
      </c>
      <c r="N8" s="66">
        <f t="shared" si="0"/>
        <v>16176.500000000002</v>
      </c>
      <c r="O8" s="66">
        <f t="shared" si="0"/>
        <v>13759.300000000003</v>
      </c>
      <c r="P8" s="7">
        <f>SUM(D8:O8)</f>
        <v>130985.3</v>
      </c>
      <c r="Q8" s="39"/>
    </row>
    <row r="9" spans="1:17" ht="16.05" customHeight="1" x14ac:dyDescent="0.2">
      <c r="A9" s="81"/>
      <c r="C9" s="10" t="s">
        <v>22</v>
      </c>
      <c r="D9" s="7">
        <f>IF(D8&lt;=0,"",D8/$P8%)</f>
        <v>9.1917184600103976</v>
      </c>
      <c r="E9" s="7">
        <f t="shared" ref="E9:O9" si="1">IF(E8&lt;=0,"",E8/$P8%)</f>
        <v>7.4862599085546249</v>
      </c>
      <c r="F9" s="7">
        <f t="shared" si="1"/>
        <v>7.5180191975740787</v>
      </c>
      <c r="G9" s="7">
        <f t="shared" si="1"/>
        <v>3.9599100051685183</v>
      </c>
      <c r="H9" s="7">
        <f t="shared" si="1"/>
        <v>5.1211090099423373</v>
      </c>
      <c r="I9" s="7">
        <f t="shared" si="1"/>
        <v>6.5937933493300385</v>
      </c>
      <c r="J9" s="7">
        <f t="shared" si="1"/>
        <v>5.3395304663958472</v>
      </c>
      <c r="K9" s="7">
        <f t="shared" si="1"/>
        <v>5.6833095011424941</v>
      </c>
      <c r="L9" s="7">
        <f t="shared" si="1"/>
        <v>10.916034089321473</v>
      </c>
      <c r="M9" s="7">
        <f t="shared" si="1"/>
        <v>15.335995718603538</v>
      </c>
      <c r="N9" s="7">
        <f t="shared" si="1"/>
        <v>12.3498591063272</v>
      </c>
      <c r="O9" s="7">
        <f t="shared" si="1"/>
        <v>10.504461187629452</v>
      </c>
      <c r="P9" s="7">
        <f t="shared" ref="P9:P67" si="2">SUM(D9:O9)</f>
        <v>100</v>
      </c>
      <c r="Q9" s="40"/>
    </row>
    <row r="10" spans="1:17" ht="16.05" customHeight="1" x14ac:dyDescent="0.2">
      <c r="A10" s="81"/>
      <c r="C10" s="7" t="s">
        <v>113</v>
      </c>
      <c r="D10" s="66">
        <f>+D16+D22</f>
        <v>17390.400000000001</v>
      </c>
      <c r="E10" s="66">
        <f t="shared" si="0"/>
        <v>27053.1</v>
      </c>
      <c r="F10" s="66">
        <f t="shared" si="0"/>
        <v>23192.2</v>
      </c>
      <c r="G10" s="66">
        <f t="shared" si="0"/>
        <v>21930.199999999993</v>
      </c>
      <c r="H10" s="66">
        <f t="shared" si="0"/>
        <v>17890</v>
      </c>
      <c r="I10" s="66">
        <f t="shared" si="0"/>
        <v>24644</v>
      </c>
      <c r="J10" s="66">
        <f t="shared" si="0"/>
        <v>21066.3</v>
      </c>
      <c r="K10" s="66">
        <f t="shared" si="0"/>
        <v>20965.099999999999</v>
      </c>
      <c r="L10" s="66">
        <f t="shared" si="0"/>
        <v>20785</v>
      </c>
      <c r="M10" s="66">
        <f t="shared" si="0"/>
        <v>26764</v>
      </c>
      <c r="N10" s="66">
        <f t="shared" si="0"/>
        <v>20632.7</v>
      </c>
      <c r="O10" s="66">
        <f t="shared" si="0"/>
        <v>20741.400000000001</v>
      </c>
      <c r="P10" s="7">
        <f t="shared" si="2"/>
        <v>263054.40000000002</v>
      </c>
    </row>
    <row r="11" spans="1:17" ht="16.05" customHeight="1" x14ac:dyDescent="0.2">
      <c r="A11" s="81"/>
      <c r="C11" s="10" t="s">
        <v>22</v>
      </c>
      <c r="D11" s="7">
        <f>IF(D10&lt;=0,"",D10/$P10%)</f>
        <v>6.6109519551849347</v>
      </c>
      <c r="E11" s="7">
        <f t="shared" ref="E11" si="3">IF(E10&lt;=0,"",E10/$P10%)</f>
        <v>10.284222579055889</v>
      </c>
      <c r="F11" s="7">
        <f t="shared" ref="F11" si="4">IF(F10&lt;=0,"",F10/$P10%)</f>
        <v>8.8165033544392326</v>
      </c>
      <c r="G11" s="7">
        <f t="shared" ref="G11" si="5">IF(G10&lt;=0,"",G10/$P10%)</f>
        <v>8.3367546788801068</v>
      </c>
      <c r="H11" s="7">
        <f t="shared" ref="H11" si="6">IF(H10&lt;=0,"",H10/$P10%)</f>
        <v>6.8008746479815576</v>
      </c>
      <c r="I11" s="7">
        <f t="shared" ref="I11" si="7">IF(I10&lt;=0,"",I10/$P10%)</f>
        <v>9.3684044060848244</v>
      </c>
      <c r="J11" s="7">
        <f t="shared" ref="J11" si="8">IF(J10&lt;=0,"",J10/$P10%)</f>
        <v>8.0083435213400715</v>
      </c>
      <c r="K11" s="7">
        <f t="shared" ref="K11" si="9">IF(K10&lt;=0,"",K10/$P10%)</f>
        <v>7.9698723914140936</v>
      </c>
      <c r="L11" s="7">
        <f t="shared" ref="L11" si="10">IF(L10&lt;=0,"",L10/$P10%)</f>
        <v>7.9014074655280417</v>
      </c>
      <c r="M11" s="7">
        <f t="shared" ref="M11" si="11">IF(M10&lt;=0,"",M10/$P10%)</f>
        <v>10.17432135710332</v>
      </c>
      <c r="N11" s="7">
        <f t="shared" ref="N11" si="12">IF(N10&lt;=0,"",N10/$P10%)</f>
        <v>7.8435106958864775</v>
      </c>
      <c r="O11" s="7">
        <f t="shared" ref="O11" si="13">IF(O10&lt;=0,"",O10/$P10%)</f>
        <v>7.8848329471014358</v>
      </c>
      <c r="P11" s="7">
        <f t="shared" si="2"/>
        <v>99.999999999999986</v>
      </c>
    </row>
    <row r="12" spans="1:17" ht="16.05" customHeight="1" x14ac:dyDescent="0.2">
      <c r="A12" s="81"/>
      <c r="C12" s="7" t="s">
        <v>114</v>
      </c>
      <c r="D12" s="66">
        <f>+D8+D10</f>
        <v>29430.2</v>
      </c>
      <c r="E12" s="66">
        <f t="shared" ref="E12:O12" si="14">+E8+E10</f>
        <v>36859</v>
      </c>
      <c r="F12" s="66">
        <f t="shared" si="14"/>
        <v>33039.699999999997</v>
      </c>
      <c r="G12" s="66">
        <f t="shared" si="14"/>
        <v>27117.099999999991</v>
      </c>
      <c r="H12" s="66">
        <f t="shared" si="14"/>
        <v>24597.9</v>
      </c>
      <c r="I12" s="66">
        <f t="shared" si="14"/>
        <v>33280.9</v>
      </c>
      <c r="J12" s="66">
        <f t="shared" si="14"/>
        <v>28060.3</v>
      </c>
      <c r="K12" s="66">
        <f t="shared" si="14"/>
        <v>28409.399999999998</v>
      </c>
      <c r="L12" s="66">
        <f t="shared" si="14"/>
        <v>35083.4</v>
      </c>
      <c r="M12" s="66">
        <f t="shared" si="14"/>
        <v>46851.9</v>
      </c>
      <c r="N12" s="66">
        <f t="shared" si="14"/>
        <v>36809.200000000004</v>
      </c>
      <c r="O12" s="66">
        <f t="shared" si="14"/>
        <v>34500.700000000004</v>
      </c>
      <c r="P12" s="7">
        <f t="shared" si="2"/>
        <v>394039.7</v>
      </c>
    </row>
    <row r="13" spans="1:17" ht="16.05" customHeight="1" x14ac:dyDescent="0.2">
      <c r="A13" s="81"/>
      <c r="B13" s="82"/>
      <c r="C13" s="10" t="s">
        <v>22</v>
      </c>
      <c r="D13" s="7">
        <f>IF(D12&lt;=0,"",D12/$P12%)</f>
        <v>7.468841337560657</v>
      </c>
      <c r="E13" s="7">
        <f t="shared" ref="E13" si="15">IF(E12&lt;=0,"",E12/$P12%)</f>
        <v>9.3541336063345906</v>
      </c>
      <c r="F13" s="7">
        <f t="shared" ref="F13" si="16">IF(F12&lt;=0,"",F12/$P12%)</f>
        <v>8.3848657889040101</v>
      </c>
      <c r="G13" s="7">
        <f t="shared" ref="G13" si="17">IF(G12&lt;=0,"",G12/$P12%)</f>
        <v>6.8818192684645716</v>
      </c>
      <c r="H13" s="7">
        <f t="shared" ref="H13" si="18">IF(H12&lt;=0,"",H12/$P12%)</f>
        <v>6.2424928249615466</v>
      </c>
      <c r="I13" s="7">
        <f t="shared" ref="I13" si="19">IF(I12&lt;=0,"",I12/$P12%)</f>
        <v>8.4460778951968543</v>
      </c>
      <c r="J13" s="7">
        <f t="shared" ref="J13" si="20">IF(J12&lt;=0,"",J12/$P12%)</f>
        <v>7.121186012475393</v>
      </c>
      <c r="K13" s="7">
        <f t="shared" ref="K13" si="21">IF(K12&lt;=0,"",K12/$P12%)</f>
        <v>7.2097811464174795</v>
      </c>
      <c r="L13" s="7">
        <f t="shared" ref="L13" si="22">IF(L12&lt;=0,"",L12/$P12%)</f>
        <v>8.9035191124143083</v>
      </c>
      <c r="M13" s="7">
        <f t="shared" ref="M13" si="23">IF(M12&lt;=0,"",M12/$P12%)</f>
        <v>11.890147109542516</v>
      </c>
      <c r="N13" s="7">
        <f t="shared" ref="N13" si="24">IF(N12&lt;=0,"",N12/$P12%)</f>
        <v>9.3414952858810931</v>
      </c>
      <c r="O13" s="7">
        <f t="shared" ref="O13" si="25">IF(O12&lt;=0,"",O12/$P12%)</f>
        <v>8.7556406118469798</v>
      </c>
      <c r="P13" s="7">
        <f t="shared" si="2"/>
        <v>99.999999999999986</v>
      </c>
    </row>
    <row r="14" spans="1:17" ht="16.05" customHeight="1" x14ac:dyDescent="0.2">
      <c r="A14" s="81"/>
      <c r="B14" s="81" t="s">
        <v>101</v>
      </c>
      <c r="C14" s="7" t="s">
        <v>21</v>
      </c>
      <c r="D14" s="66">
        <v>11711</v>
      </c>
      <c r="E14" s="66">
        <v>9399.4000000000015</v>
      </c>
      <c r="F14" s="66">
        <v>8451</v>
      </c>
      <c r="G14" s="66">
        <v>3747.3999999999996</v>
      </c>
      <c r="H14" s="66">
        <v>5803.9000000000005</v>
      </c>
      <c r="I14" s="66">
        <v>5922.8</v>
      </c>
      <c r="J14" s="66">
        <v>6363.6</v>
      </c>
      <c r="K14" s="66">
        <v>5815.5</v>
      </c>
      <c r="L14" s="66">
        <v>12202.8</v>
      </c>
      <c r="M14" s="66">
        <v>17928.2</v>
      </c>
      <c r="N14" s="66">
        <v>15230.100000000002</v>
      </c>
      <c r="O14" s="66">
        <v>13140.600000000002</v>
      </c>
      <c r="P14" s="7">
        <f t="shared" si="2"/>
        <v>115716.30000000002</v>
      </c>
    </row>
    <row r="15" spans="1:17" ht="16.05" customHeight="1" x14ac:dyDescent="0.2">
      <c r="A15" s="81"/>
      <c r="B15" s="81"/>
      <c r="C15" s="10" t="s">
        <v>22</v>
      </c>
      <c r="D15" s="7">
        <f>IF(D14&lt;=0,"",D14/$P14%)</f>
        <v>10.120441113309013</v>
      </c>
      <c r="E15" s="7">
        <f t="shared" ref="E15" si="26">IF(E14&lt;=0,"",E14/$P14%)</f>
        <v>8.1227968747704509</v>
      </c>
      <c r="F15" s="7">
        <f t="shared" ref="F15" si="27">IF(F14&lt;=0,"",F14/$P14%)</f>
        <v>7.3032062034475684</v>
      </c>
      <c r="G15" s="7">
        <f t="shared" ref="G15" si="28">IF(G14&lt;=0,"",G14/$P14%)</f>
        <v>3.2384374543603616</v>
      </c>
      <c r="H15" s="7">
        <f t="shared" ref="H15" si="29">IF(H14&lt;=0,"",H14/$P14%)</f>
        <v>5.015628740289829</v>
      </c>
      <c r="I15" s="7">
        <f t="shared" ref="I15" si="30">IF(I14&lt;=0,"",I14/$P14%)</f>
        <v>5.1183800380758795</v>
      </c>
      <c r="J15" s="7">
        <f t="shared" ref="J15" si="31">IF(J14&lt;=0,"",J14/$P14%)</f>
        <v>5.4993116786485556</v>
      </c>
      <c r="K15" s="7">
        <f t="shared" ref="K15" si="32">IF(K14&lt;=0,"",K14/$P14%)</f>
        <v>5.0256532571470043</v>
      </c>
      <c r="L15" s="7">
        <f t="shared" ref="L15" si="33">IF(L14&lt;=0,"",L14/$P14%)</f>
        <v>10.545446060753754</v>
      </c>
      <c r="M15" s="7">
        <f t="shared" ref="M15" si="34">IF(M14&lt;=0,"",M14/$P14%)</f>
        <v>15.49323647576011</v>
      </c>
      <c r="N15" s="7">
        <f t="shared" ref="N15" si="35">IF(N14&lt;=0,"",N14/$P14%)</f>
        <v>13.161585705730307</v>
      </c>
      <c r="O15" s="7">
        <f t="shared" ref="O15" si="36">IF(O14&lt;=0,"",O14/$P14%)</f>
        <v>11.355876397707151</v>
      </c>
      <c r="P15" s="7">
        <f t="shared" si="2"/>
        <v>99.999999999999972</v>
      </c>
    </row>
    <row r="16" spans="1:17" ht="16.05" customHeight="1" x14ac:dyDescent="0.2">
      <c r="A16" s="81"/>
      <c r="B16" s="81"/>
      <c r="C16" s="7" t="s">
        <v>23</v>
      </c>
      <c r="D16" s="66">
        <v>14585.1</v>
      </c>
      <c r="E16" s="66">
        <v>24159.3</v>
      </c>
      <c r="F16" s="66">
        <v>19295.400000000001</v>
      </c>
      <c r="G16" s="66">
        <v>18940.099999999995</v>
      </c>
      <c r="H16" s="66">
        <v>15351.300000000001</v>
      </c>
      <c r="I16" s="66">
        <v>20606.2</v>
      </c>
      <c r="J16" s="66">
        <v>17934.3</v>
      </c>
      <c r="K16" s="66">
        <v>17909.8</v>
      </c>
      <c r="L16" s="66">
        <v>16745</v>
      </c>
      <c r="M16" s="66">
        <v>22021.599999999999</v>
      </c>
      <c r="N16" s="66">
        <v>16672.8</v>
      </c>
      <c r="O16" s="66">
        <v>17238.400000000001</v>
      </c>
      <c r="P16" s="7">
        <f t="shared" si="2"/>
        <v>221459.3</v>
      </c>
    </row>
    <row r="17" spans="1:16" ht="16.05" customHeight="1" x14ac:dyDescent="0.2">
      <c r="A17" s="81"/>
      <c r="B17" s="81"/>
      <c r="C17" s="10" t="s">
        <v>22</v>
      </c>
      <c r="D17" s="7">
        <f>IF(D16&lt;=0,"",D16/$P16%)</f>
        <v>6.5859054011278824</v>
      </c>
      <c r="E17" s="7">
        <f t="shared" ref="E17" si="37">IF(E16&lt;=0,"",E16/$P16%)</f>
        <v>10.909137706115752</v>
      </c>
      <c r="F17" s="7">
        <f t="shared" ref="F17" si="38">IF(F16&lt;=0,"",F16/$P16%)</f>
        <v>8.7128424952124401</v>
      </c>
      <c r="G17" s="7">
        <f t="shared" ref="G17" si="39">IF(G16&lt;=0,"",G16/$P16%)</f>
        <v>8.552406695045093</v>
      </c>
      <c r="H17" s="7">
        <f t="shared" ref="H17" si="40">IF(H16&lt;=0,"",H16/$P16%)</f>
        <v>6.9318831947901947</v>
      </c>
      <c r="I17" s="7">
        <f t="shared" ref="I17" si="41">IF(I16&lt;=0,"",I16/$P16%)</f>
        <v>9.3047345494183364</v>
      </c>
      <c r="J17" s="7">
        <f t="shared" ref="J17" si="42">IF(J16&lt;=0,"",J16/$P16%)</f>
        <v>8.0982374639493582</v>
      </c>
      <c r="K17" s="7">
        <f t="shared" ref="K17" si="43">IF(K16&lt;=0,"",K16/$P16%)</f>
        <v>8.0871744830765753</v>
      </c>
      <c r="L17" s="7">
        <f t="shared" ref="L17" si="44">IF(L16&lt;=0,"",L16/$P16%)</f>
        <v>7.5612087638676728</v>
      </c>
      <c r="M17" s="7">
        <f t="shared" ref="M17" si="45">IF(M16&lt;=0,"",M16/$P16%)</f>
        <v>9.9438587586974219</v>
      </c>
      <c r="N17" s="7">
        <f t="shared" ref="N17" si="46">IF(N16&lt;=0,"",N16/$P16%)</f>
        <v>7.5286068365609395</v>
      </c>
      <c r="O17" s="7">
        <f t="shared" ref="O17" si="47">IF(O16&lt;=0,"",O16/$P16%)</f>
        <v>7.78400365213834</v>
      </c>
      <c r="P17" s="7">
        <f t="shared" si="2"/>
        <v>100</v>
      </c>
    </row>
    <row r="18" spans="1:16" ht="16.05" customHeight="1" x14ac:dyDescent="0.2">
      <c r="A18" s="81"/>
      <c r="B18" s="81"/>
      <c r="C18" s="7" t="s">
        <v>24</v>
      </c>
      <c r="D18" s="66">
        <f>+D14+D16</f>
        <v>26296.1</v>
      </c>
      <c r="E18" s="66">
        <f t="shared" ref="E18:O18" si="48">+E14+E16</f>
        <v>33558.699999999997</v>
      </c>
      <c r="F18" s="66">
        <f t="shared" si="48"/>
        <v>27746.400000000001</v>
      </c>
      <c r="G18" s="66">
        <f t="shared" si="48"/>
        <v>22687.499999999993</v>
      </c>
      <c r="H18" s="66">
        <f t="shared" si="48"/>
        <v>21155.200000000001</v>
      </c>
      <c r="I18" s="66">
        <f t="shared" si="48"/>
        <v>26529</v>
      </c>
      <c r="J18" s="66">
        <f t="shared" si="48"/>
        <v>24297.9</v>
      </c>
      <c r="K18" s="66">
        <f t="shared" si="48"/>
        <v>23725.3</v>
      </c>
      <c r="L18" s="66">
        <f t="shared" si="48"/>
        <v>28947.8</v>
      </c>
      <c r="M18" s="66">
        <f t="shared" si="48"/>
        <v>39949.800000000003</v>
      </c>
      <c r="N18" s="66">
        <f t="shared" si="48"/>
        <v>31902.9</v>
      </c>
      <c r="O18" s="66">
        <f t="shared" si="48"/>
        <v>30379.000000000004</v>
      </c>
      <c r="P18" s="7">
        <f t="shared" ref="P18" si="49">SUM(D18:O18)</f>
        <v>337175.6</v>
      </c>
    </row>
    <row r="19" spans="1:16" ht="16.05" customHeight="1" x14ac:dyDescent="0.2">
      <c r="A19" s="81"/>
      <c r="B19" s="83"/>
      <c r="C19" s="10" t="s">
        <v>22</v>
      </c>
      <c r="D19" s="7">
        <f>IF(D18&lt;=0,"",D18/$P18%)</f>
        <v>7.7989332561430897</v>
      </c>
      <c r="E19" s="7">
        <f t="shared" ref="E19" si="50">IF(E18&lt;=0,"",E18/$P18%)</f>
        <v>9.9528850842113119</v>
      </c>
      <c r="F19" s="7">
        <f t="shared" ref="F19" si="51">IF(F18&lt;=0,"",F18/$P18%)</f>
        <v>8.2290652111244125</v>
      </c>
      <c r="G19" s="7">
        <f t="shared" ref="G19" si="52">IF(G18&lt;=0,"",G18/$P18%)</f>
        <v>6.7286897391151657</v>
      </c>
      <c r="H19" s="7">
        <f t="shared" ref="H19" si="53">IF(H18&lt;=0,"",H18/$P18%)</f>
        <v>6.2742381121291109</v>
      </c>
      <c r="I19" s="7">
        <f t="shared" ref="I19" si="54">IF(I18&lt;=0,"",I18/$P18%)</f>
        <v>7.868007056263858</v>
      </c>
      <c r="J19" s="7">
        <f t="shared" ref="J19" si="55">IF(J18&lt;=0,"",J18/$P18%)</f>
        <v>7.2063043707789065</v>
      </c>
      <c r="K19" s="7">
        <f t="shared" ref="K19" si="56">IF(K18&lt;=0,"",K18/$P18%)</f>
        <v>7.0364818806580312</v>
      </c>
      <c r="L19" s="7">
        <f t="shared" ref="L19" si="57">IF(L18&lt;=0,"",L18/$P18%)</f>
        <v>8.5853780641303814</v>
      </c>
      <c r="M19" s="7">
        <f t="shared" ref="M19" si="58">IF(M18&lt;=0,"",M18/$P18%)</f>
        <v>11.848366251887741</v>
      </c>
      <c r="N19" s="7">
        <f t="shared" ref="N19" si="59">IF(N18&lt;=0,"",N18/$P18%)</f>
        <v>9.4618056585351979</v>
      </c>
      <c r="O19" s="7">
        <f t="shared" ref="O19" si="60">IF(O18&lt;=0,"",O18/$P18%)</f>
        <v>9.0098453150227975</v>
      </c>
      <c r="P19" s="7">
        <f t="shared" si="2"/>
        <v>100.00000000000001</v>
      </c>
    </row>
    <row r="20" spans="1:16" ht="16.05" customHeight="1" x14ac:dyDescent="0.2">
      <c r="A20" s="81"/>
      <c r="B20" s="81" t="s">
        <v>102</v>
      </c>
      <c r="C20" s="7" t="s">
        <v>21</v>
      </c>
      <c r="D20" s="66">
        <v>328.8</v>
      </c>
      <c r="E20" s="66">
        <v>406.5</v>
      </c>
      <c r="F20" s="66">
        <v>1396.4999999999998</v>
      </c>
      <c r="G20" s="66">
        <v>1439.5</v>
      </c>
      <c r="H20" s="66">
        <v>904</v>
      </c>
      <c r="I20" s="66">
        <v>2714.1</v>
      </c>
      <c r="J20" s="66">
        <v>630.4</v>
      </c>
      <c r="K20" s="66">
        <v>1628.8</v>
      </c>
      <c r="L20" s="66">
        <v>2095.6</v>
      </c>
      <c r="M20" s="66">
        <v>2159.6999999999998</v>
      </c>
      <c r="N20" s="66">
        <v>946.40000000000009</v>
      </c>
      <c r="O20" s="66">
        <v>618.70000000000005</v>
      </c>
      <c r="P20" s="7">
        <f t="shared" si="2"/>
        <v>15268.999999999998</v>
      </c>
    </row>
    <row r="21" spans="1:16" ht="16.05" customHeight="1" x14ac:dyDescent="0.2">
      <c r="A21" s="81"/>
      <c r="B21" s="81"/>
      <c r="C21" s="10" t="s">
        <v>22</v>
      </c>
      <c r="D21" s="7">
        <f>IF(D20&lt;=0,"",D20/$P20%)</f>
        <v>2.1533826707708434</v>
      </c>
      <c r="E21" s="7">
        <f t="shared" ref="E21" si="61">IF(E20&lt;=0,"",E20/$P20%)</f>
        <v>2.6622568603051939</v>
      </c>
      <c r="F21" s="7">
        <f t="shared" ref="F21" si="62">IF(F20&lt;=0,"",F20/$P20%)</f>
        <v>9.14598205514441</v>
      </c>
      <c r="G21" s="7">
        <f t="shared" ref="G21" si="63">IF(G20&lt;=0,"",G20/$P20%)</f>
        <v>9.4275984019909647</v>
      </c>
      <c r="H21" s="7">
        <f t="shared" ref="H21" si="64">IF(H20&lt;=0,"",H20/$P20%)</f>
        <v>5.9204925011461143</v>
      </c>
      <c r="I21" s="7">
        <f t="shared" ref="I21" si="65">IF(I20&lt;=0,"",I20/$P20%)</f>
        <v>17.775230859912245</v>
      </c>
      <c r="J21" s="7">
        <f t="shared" ref="J21" si="66">IF(J20&lt;=0,"",J20/$P20%)</f>
        <v>4.1286266291178215</v>
      </c>
      <c r="K21" s="7">
        <f t="shared" ref="K21" si="67">IF(K20&lt;=0,"",K20/$P20%)</f>
        <v>10.667365249852644</v>
      </c>
      <c r="L21" s="7">
        <f t="shared" ref="L21" si="68">IF(L20&lt;=0,"",L20/$P20%)</f>
        <v>13.724539917479863</v>
      </c>
      <c r="M21" s="7">
        <f t="shared" ref="M21" si="69">IF(M20&lt;=0,"",M20/$P20%)</f>
        <v>14.144344750802281</v>
      </c>
      <c r="N21" s="7">
        <f t="shared" ref="N21" si="70">IF(N20&lt;=0,"",N20/$P20%)</f>
        <v>6.1981793175715518</v>
      </c>
      <c r="O21" s="7">
        <f t="shared" ref="O21" si="71">IF(O20&lt;=0,"",O20/$P20%)</f>
        <v>4.0520007859060856</v>
      </c>
      <c r="P21" s="7">
        <f t="shared" si="2"/>
        <v>100.00000000000003</v>
      </c>
    </row>
    <row r="22" spans="1:16" ht="16.05" customHeight="1" x14ac:dyDescent="0.2">
      <c r="A22" s="81"/>
      <c r="B22" s="81"/>
      <c r="C22" s="7" t="s">
        <v>23</v>
      </c>
      <c r="D22" s="66">
        <v>2805.3</v>
      </c>
      <c r="E22" s="66">
        <v>2893.8</v>
      </c>
      <c r="F22" s="66">
        <v>3896.7999999999997</v>
      </c>
      <c r="G22" s="66">
        <v>2990.1</v>
      </c>
      <c r="H22" s="66">
        <v>2538.7000000000003</v>
      </c>
      <c r="I22" s="66">
        <v>4037.7999999999997</v>
      </c>
      <c r="J22" s="66">
        <v>3132</v>
      </c>
      <c r="K22" s="66">
        <v>3055.3</v>
      </c>
      <c r="L22" s="66">
        <v>4040</v>
      </c>
      <c r="M22" s="66">
        <v>4742.4000000000005</v>
      </c>
      <c r="N22" s="66">
        <v>3959.9</v>
      </c>
      <c r="O22" s="66">
        <v>3502.9999999999995</v>
      </c>
      <c r="P22" s="7">
        <f t="shared" si="2"/>
        <v>41595.1</v>
      </c>
    </row>
    <row r="23" spans="1:16" ht="16.05" customHeight="1" x14ac:dyDescent="0.2">
      <c r="A23" s="81"/>
      <c r="B23" s="81"/>
      <c r="C23" s="10" t="s">
        <v>22</v>
      </c>
      <c r="D23" s="7">
        <f>IF(D22&lt;=0,"",D22/$P22%)</f>
        <v>6.7443040165788766</v>
      </c>
      <c r="E23" s="7">
        <f t="shared" ref="E23" si="72">IF(E22&lt;=0,"",E22/$P22%)</f>
        <v>6.9570694625088061</v>
      </c>
      <c r="F23" s="7">
        <f t="shared" ref="F23" si="73">IF(F22&lt;=0,"",F22/$P22%)</f>
        <v>9.3684111830480035</v>
      </c>
      <c r="G23" s="7">
        <f t="shared" ref="G23" si="74">IF(G22&lt;=0,"",G22/$P22%)</f>
        <v>7.1885871172325588</v>
      </c>
      <c r="H23" s="7">
        <f t="shared" ref="H23" si="75">IF(H22&lt;=0,"",H22/$P22%)</f>
        <v>6.1033631365232939</v>
      </c>
      <c r="I23" s="7">
        <f t="shared" ref="I23" si="76">IF(I22&lt;=0,"",I22/$P22%)</f>
        <v>9.7073934189363644</v>
      </c>
      <c r="J23" s="7">
        <f t="shared" ref="J23" si="77">IF(J22&lt;=0,"",J22/$P22%)</f>
        <v>7.5297330695202085</v>
      </c>
      <c r="K23" s="7">
        <f t="shared" ref="K23" si="78">IF(K22&lt;=0,"",K22/$P22%)</f>
        <v>7.3453363497142705</v>
      </c>
      <c r="L23" s="7">
        <f t="shared" ref="L23" si="79">IF(L22&lt;=0,"",L22/$P22%)</f>
        <v>9.712682503467958</v>
      </c>
      <c r="M23" s="7">
        <f t="shared" ref="M23" si="80">IF(M22&lt;=0,"",M22/$P22%)</f>
        <v>11.40134294664516</v>
      </c>
      <c r="N23" s="7">
        <f t="shared" ref="N23" si="81">IF(N22&lt;=0,"",N22/$P22%)</f>
        <v>9.5201117439313769</v>
      </c>
      <c r="O23" s="7">
        <f t="shared" ref="O23" si="82">IF(O22&lt;=0,"",O22/$P22%)</f>
        <v>8.4216650518931306</v>
      </c>
      <c r="P23" s="7">
        <f t="shared" si="2"/>
        <v>100.00000000000001</v>
      </c>
    </row>
    <row r="24" spans="1:16" ht="16.05" customHeight="1" x14ac:dyDescent="0.2">
      <c r="A24" s="81"/>
      <c r="B24" s="81"/>
      <c r="C24" s="7" t="s">
        <v>24</v>
      </c>
      <c r="D24" s="66">
        <f>SUM(D22,D20)</f>
        <v>3134.1000000000004</v>
      </c>
      <c r="E24" s="66">
        <f t="shared" ref="E24:O24" si="83">SUM(E22,E20)</f>
        <v>3300.3</v>
      </c>
      <c r="F24" s="66">
        <f t="shared" si="83"/>
        <v>5293.2999999999993</v>
      </c>
      <c r="G24" s="66">
        <f t="shared" si="83"/>
        <v>4429.6000000000004</v>
      </c>
      <c r="H24" s="66">
        <f t="shared" si="83"/>
        <v>3442.7000000000003</v>
      </c>
      <c r="I24" s="66">
        <f t="shared" si="83"/>
        <v>6751.9</v>
      </c>
      <c r="J24" s="66">
        <f t="shared" si="83"/>
        <v>3762.4</v>
      </c>
      <c r="K24" s="66">
        <f t="shared" si="83"/>
        <v>4684.1000000000004</v>
      </c>
      <c r="L24" s="66">
        <f t="shared" si="83"/>
        <v>6135.6</v>
      </c>
      <c r="M24" s="66">
        <f t="shared" si="83"/>
        <v>6902.1</v>
      </c>
      <c r="N24" s="66">
        <f t="shared" si="83"/>
        <v>4906.3</v>
      </c>
      <c r="O24" s="66">
        <f t="shared" si="83"/>
        <v>4121.7</v>
      </c>
      <c r="P24" s="7">
        <f t="shared" si="2"/>
        <v>56864.1</v>
      </c>
    </row>
    <row r="25" spans="1:16" ht="16.05" customHeight="1" x14ac:dyDescent="0.2">
      <c r="A25" s="81"/>
      <c r="B25" s="83"/>
      <c r="C25" s="10" t="s">
        <v>22</v>
      </c>
      <c r="D25" s="7">
        <f>IF(D24&lt;=0,"",D24/$P24%)</f>
        <v>5.5115617762349194</v>
      </c>
      <c r="E25" s="7">
        <f t="shared" ref="E25" si="84">IF(E24&lt;=0,"",E24/$P24%)</f>
        <v>5.8038375706289216</v>
      </c>
      <c r="F25" s="7">
        <f t="shared" ref="F25" si="85">IF(F24&lt;=0,"",F24/$P24%)</f>
        <v>9.3086850930551961</v>
      </c>
      <c r="G25" s="7">
        <f t="shared" ref="G25" si="86">IF(G24&lt;=0,"",G24/$P24%)</f>
        <v>7.7898005947513473</v>
      </c>
      <c r="H25" s="7">
        <f t="shared" ref="H25" si="87">IF(H24&lt;=0,"",H24/$P24%)</f>
        <v>6.0542591898930969</v>
      </c>
      <c r="I25" s="7">
        <f t="shared" ref="I25" si="88">IF(I24&lt;=0,"",I24/$P24%)</f>
        <v>11.873748111726028</v>
      </c>
      <c r="J25" s="7">
        <f t="shared" ref="J25" si="89">IF(J24&lt;=0,"",J24/$P24%)</f>
        <v>6.616476828086614</v>
      </c>
      <c r="K25" s="7">
        <f t="shared" ref="K25" si="90">IF(K24&lt;=0,"",K24/$P24%)</f>
        <v>8.237358896034582</v>
      </c>
      <c r="L25" s="7">
        <f t="shared" ref="L25" si="91">IF(L24&lt;=0,"",L24/$P24%)</f>
        <v>10.789936005317944</v>
      </c>
      <c r="M25" s="7">
        <f t="shared" ref="M25" si="92">IF(M24&lt;=0,"",M24/$P24%)</f>
        <v>12.137886645528551</v>
      </c>
      <c r="N25" s="7">
        <f t="shared" ref="N25" si="93">IF(N24&lt;=0,"",N24/$P24%)</f>
        <v>8.6281151024987661</v>
      </c>
      <c r="O25" s="7">
        <f t="shared" ref="O25" si="94">IF(O24&lt;=0,"",O24/$P24%)</f>
        <v>7.2483341862440449</v>
      </c>
      <c r="P25" s="7">
        <f t="shared" si="2"/>
        <v>100.00000000000001</v>
      </c>
    </row>
    <row r="26" spans="1:16" ht="16.05" customHeight="1" x14ac:dyDescent="0.2">
      <c r="A26" s="84" t="s">
        <v>103</v>
      </c>
      <c r="C26" s="7" t="s">
        <v>21</v>
      </c>
      <c r="D26" s="66">
        <v>1868</v>
      </c>
      <c r="E26" s="66">
        <v>3469.6</v>
      </c>
      <c r="F26" s="66">
        <v>6171.3</v>
      </c>
      <c r="G26" s="66">
        <v>3258.3</v>
      </c>
      <c r="H26" s="66">
        <v>3294</v>
      </c>
      <c r="I26" s="66">
        <v>5327.7</v>
      </c>
      <c r="J26" s="66">
        <v>4712.8</v>
      </c>
      <c r="K26" s="66">
        <v>9864.0999999999985</v>
      </c>
      <c r="L26" s="66">
        <v>53098.100000000006</v>
      </c>
      <c r="M26" s="66">
        <v>3067.8</v>
      </c>
      <c r="N26" s="66">
        <v>1734.8000000000002</v>
      </c>
      <c r="O26" s="66">
        <v>3473.2</v>
      </c>
      <c r="P26" s="7">
        <f t="shared" si="2"/>
        <v>99339.700000000012</v>
      </c>
    </row>
    <row r="27" spans="1:16" ht="16.05" customHeight="1" x14ac:dyDescent="0.2">
      <c r="A27" s="81"/>
      <c r="C27" s="10" t="s">
        <v>22</v>
      </c>
      <c r="D27" s="7">
        <f t="shared" ref="D27:O27" si="95">IF(D26&lt;=0,"",D26/$P26%)</f>
        <v>1.8804163894193355</v>
      </c>
      <c r="E27" s="7">
        <f t="shared" si="95"/>
        <v>3.4926620474996395</v>
      </c>
      <c r="F27" s="7">
        <f t="shared" si="95"/>
        <v>6.2123199486207419</v>
      </c>
      <c r="G27" s="7">
        <f t="shared" si="95"/>
        <v>3.279957559767142</v>
      </c>
      <c r="H27" s="7">
        <f t="shared" si="95"/>
        <v>3.3158948537191066</v>
      </c>
      <c r="I27" s="7">
        <f t="shared" si="95"/>
        <v>5.3631126327138086</v>
      </c>
      <c r="J27" s="7">
        <f t="shared" si="95"/>
        <v>4.7441254604151206</v>
      </c>
      <c r="K27" s="7">
        <f t="shared" si="95"/>
        <v>9.9296655818368649</v>
      </c>
      <c r="L27" s="7">
        <f t="shared" si="95"/>
        <v>53.451037198622501</v>
      </c>
      <c r="M27" s="7">
        <f t="shared" si="95"/>
        <v>3.0881913273343886</v>
      </c>
      <c r="N27" s="7">
        <f t="shared" si="95"/>
        <v>1.74633102374982</v>
      </c>
      <c r="O27" s="7">
        <f t="shared" si="95"/>
        <v>3.4962859763015182</v>
      </c>
      <c r="P27" s="7">
        <f t="shared" si="2"/>
        <v>99.999999999999986</v>
      </c>
    </row>
    <row r="28" spans="1:16" ht="16.05" customHeight="1" x14ac:dyDescent="0.2">
      <c r="A28" s="81"/>
      <c r="C28" s="7" t="s">
        <v>23</v>
      </c>
      <c r="D28" s="66">
        <v>31937.899999999998</v>
      </c>
      <c r="E28" s="66">
        <v>37591.699999999997</v>
      </c>
      <c r="F28" s="66">
        <v>75117.8</v>
      </c>
      <c r="G28" s="66">
        <v>28848</v>
      </c>
      <c r="H28" s="66">
        <v>31239.3</v>
      </c>
      <c r="I28" s="66">
        <v>21514.5</v>
      </c>
      <c r="J28" s="66">
        <v>32472.399999999998</v>
      </c>
      <c r="K28" s="66">
        <v>34546.699999999997</v>
      </c>
      <c r="L28" s="66">
        <v>133944.29999999999</v>
      </c>
      <c r="M28" s="66">
        <v>40082.400000000009</v>
      </c>
      <c r="N28" s="66">
        <v>39509.600000000006</v>
      </c>
      <c r="O28" s="66">
        <v>35179</v>
      </c>
      <c r="P28" s="7">
        <f t="shared" si="2"/>
        <v>541983.6</v>
      </c>
    </row>
    <row r="29" spans="1:16" ht="16.05" customHeight="1" x14ac:dyDescent="0.2">
      <c r="A29" s="81"/>
      <c r="C29" s="10" t="s">
        <v>22</v>
      </c>
      <c r="D29" s="7">
        <f t="shared" ref="D29:O29" si="96">IF(D28&lt;=0,"",D28/$P28%)</f>
        <v>5.8927797815284455</v>
      </c>
      <c r="E29" s="7">
        <f t="shared" si="96"/>
        <v>6.9359478773896486</v>
      </c>
      <c r="F29" s="7">
        <f t="shared" si="96"/>
        <v>13.859792067509057</v>
      </c>
      <c r="G29" s="7">
        <f t="shared" si="96"/>
        <v>5.3226702800601355</v>
      </c>
      <c r="H29" s="7">
        <f t="shared" si="96"/>
        <v>5.7638828923974827</v>
      </c>
      <c r="I29" s="7">
        <f t="shared" si="96"/>
        <v>3.9695850575552476</v>
      </c>
      <c r="J29" s="7">
        <f t="shared" si="96"/>
        <v>5.9913990017410121</v>
      </c>
      <c r="K29" s="7">
        <f t="shared" si="96"/>
        <v>6.3741227594340497</v>
      </c>
      <c r="L29" s="7">
        <f t="shared" si="96"/>
        <v>24.71371827487031</v>
      </c>
      <c r="M29" s="7">
        <f t="shared" si="96"/>
        <v>7.3955005280602615</v>
      </c>
      <c r="N29" s="7">
        <f t="shared" si="96"/>
        <v>7.289814673359122</v>
      </c>
      <c r="O29" s="7">
        <f t="shared" si="96"/>
        <v>6.4907868060952403</v>
      </c>
      <c r="P29" s="7">
        <f t="shared" si="2"/>
        <v>100.00000000000003</v>
      </c>
    </row>
    <row r="30" spans="1:16" ht="16.05" customHeight="1" x14ac:dyDescent="0.2">
      <c r="A30" s="81"/>
      <c r="C30" s="7" t="s">
        <v>24</v>
      </c>
      <c r="D30" s="66">
        <f>SUM(D28,D26)</f>
        <v>33805.899999999994</v>
      </c>
      <c r="E30" s="66">
        <f t="shared" ref="E30:O30" si="97">SUM(E28,E26)</f>
        <v>41061.299999999996</v>
      </c>
      <c r="F30" s="66">
        <f t="shared" si="97"/>
        <v>81289.100000000006</v>
      </c>
      <c r="G30" s="66">
        <f t="shared" si="97"/>
        <v>32106.3</v>
      </c>
      <c r="H30" s="66">
        <f t="shared" si="97"/>
        <v>34533.300000000003</v>
      </c>
      <c r="I30" s="66">
        <f t="shared" si="97"/>
        <v>26842.2</v>
      </c>
      <c r="J30" s="66">
        <f t="shared" si="97"/>
        <v>37185.199999999997</v>
      </c>
      <c r="K30" s="66">
        <f t="shared" si="97"/>
        <v>44410.799999999996</v>
      </c>
      <c r="L30" s="66">
        <f t="shared" si="97"/>
        <v>187042.4</v>
      </c>
      <c r="M30" s="66">
        <f t="shared" si="97"/>
        <v>43150.200000000012</v>
      </c>
      <c r="N30" s="66">
        <f t="shared" si="97"/>
        <v>41244.400000000009</v>
      </c>
      <c r="O30" s="66">
        <f t="shared" si="97"/>
        <v>38652.199999999997</v>
      </c>
      <c r="P30" s="7">
        <f>SUM(D30:O30)</f>
        <v>641323.29999999993</v>
      </c>
    </row>
    <row r="31" spans="1:16" ht="16.05" customHeight="1" x14ac:dyDescent="0.2">
      <c r="A31" s="83"/>
      <c r="B31" s="85"/>
      <c r="C31" s="10" t="s">
        <v>22</v>
      </c>
      <c r="D31" s="7">
        <f t="shared" ref="D31:O31" si="98">IF(D30&lt;=0,"",D30/$P30%)</f>
        <v>5.2712726950665907</v>
      </c>
      <c r="E31" s="7">
        <f t="shared" si="98"/>
        <v>6.402589770245366</v>
      </c>
      <c r="F31" s="7">
        <f t="shared" si="98"/>
        <v>12.675213889780711</v>
      </c>
      <c r="G31" s="7">
        <f t="shared" si="98"/>
        <v>5.0062581540386892</v>
      </c>
      <c r="H31" s="7">
        <f t="shared" si="98"/>
        <v>5.3846944279117892</v>
      </c>
      <c r="I31" s="7">
        <f t="shared" si="98"/>
        <v>4.1854396994464418</v>
      </c>
      <c r="J31" s="7">
        <f t="shared" si="98"/>
        <v>5.7981988179752708</v>
      </c>
      <c r="K31" s="7">
        <f t="shared" si="98"/>
        <v>6.9248692508131233</v>
      </c>
      <c r="L31" s="7">
        <f t="shared" si="98"/>
        <v>29.165071657306076</v>
      </c>
      <c r="M31" s="7">
        <f t="shared" si="98"/>
        <v>6.728306924136394</v>
      </c>
      <c r="N31" s="7">
        <f t="shared" si="98"/>
        <v>6.4311401129508337</v>
      </c>
      <c r="O31" s="7">
        <f t="shared" si="98"/>
        <v>6.0269446003287266</v>
      </c>
      <c r="P31" s="7">
        <f t="shared" si="2"/>
        <v>100.00000000000001</v>
      </c>
    </row>
    <row r="32" spans="1:16" ht="16.05" customHeight="1" x14ac:dyDescent="0.2">
      <c r="A32" s="84" t="s">
        <v>104</v>
      </c>
      <c r="C32" s="7" t="s">
        <v>115</v>
      </c>
      <c r="D32" s="66">
        <f>SUMIF($C$38:$C$61,"道内",D$38:D$61)</f>
        <v>519.20000000000005</v>
      </c>
      <c r="E32" s="66">
        <f t="shared" ref="E32:O32" si="99">SUMIF($C$38:$C$61,"道内",E$38:E$61)</f>
        <v>893.89999999999986</v>
      </c>
      <c r="F32" s="66">
        <f t="shared" si="99"/>
        <v>1659.1999999999998</v>
      </c>
      <c r="G32" s="66">
        <f t="shared" si="99"/>
        <v>1410.4</v>
      </c>
      <c r="H32" s="66">
        <f t="shared" si="99"/>
        <v>910.80000000000007</v>
      </c>
      <c r="I32" s="66">
        <f t="shared" si="99"/>
        <v>1116.7</v>
      </c>
      <c r="J32" s="66">
        <f t="shared" si="99"/>
        <v>966.1</v>
      </c>
      <c r="K32" s="66">
        <f t="shared" si="99"/>
        <v>383.4</v>
      </c>
      <c r="L32" s="66">
        <f t="shared" si="99"/>
        <v>649.5999999999998</v>
      </c>
      <c r="M32" s="66">
        <f t="shared" si="99"/>
        <v>1909.9</v>
      </c>
      <c r="N32" s="66">
        <f t="shared" si="99"/>
        <v>1595.8000000000002</v>
      </c>
      <c r="O32" s="66">
        <f t="shared" si="99"/>
        <v>916.30000000000007</v>
      </c>
      <c r="P32" s="7">
        <f t="shared" si="2"/>
        <v>12931.3</v>
      </c>
    </row>
    <row r="33" spans="1:25" ht="16.05" customHeight="1" x14ac:dyDescent="0.2">
      <c r="A33" s="81"/>
      <c r="C33" s="10" t="s">
        <v>22</v>
      </c>
      <c r="D33" s="7">
        <f t="shared" ref="D33:O33" si="100">IF(D32&lt;=0,"",D32/$P32%)</f>
        <v>4.0150642240146013</v>
      </c>
      <c r="E33" s="7">
        <f t="shared" si="100"/>
        <v>6.9126847262069546</v>
      </c>
      <c r="F33" s="7">
        <f t="shared" si="100"/>
        <v>12.83088320586484</v>
      </c>
      <c r="G33" s="7">
        <f t="shared" si="100"/>
        <v>10.906869378948754</v>
      </c>
      <c r="H33" s="7">
        <f t="shared" si="100"/>
        <v>7.0433753760256135</v>
      </c>
      <c r="I33" s="7">
        <f t="shared" si="100"/>
        <v>8.6356360149404949</v>
      </c>
      <c r="J33" s="7">
        <f t="shared" si="100"/>
        <v>7.4710199283908043</v>
      </c>
      <c r="K33" s="7">
        <f t="shared" si="100"/>
        <v>2.9648991207380542</v>
      </c>
      <c r="L33" s="7">
        <f t="shared" si="100"/>
        <v>5.0234701847455385</v>
      </c>
      <c r="M33" s="7">
        <f t="shared" si="100"/>
        <v>14.769590064417345</v>
      </c>
      <c r="N33" s="7">
        <f t="shared" si="100"/>
        <v>12.34059993968124</v>
      </c>
      <c r="O33" s="7">
        <f t="shared" si="100"/>
        <v>7.0859078360257683</v>
      </c>
      <c r="P33" s="7">
        <f t="shared" si="2"/>
        <v>100</v>
      </c>
    </row>
    <row r="34" spans="1:25" ht="16.05" customHeight="1" x14ac:dyDescent="0.2">
      <c r="A34" s="81"/>
      <c r="C34" s="7" t="s">
        <v>116</v>
      </c>
      <c r="D34" s="66">
        <f>SUMIF($C$38:$C$61,"道外",D$38:D$61)</f>
        <v>2911.1</v>
      </c>
      <c r="E34" s="66">
        <f t="shared" ref="E34:O34" si="101">SUMIF($C$38:$C$61,"道外",E$38:E$61)</f>
        <v>2893.5</v>
      </c>
      <c r="F34" s="66">
        <f t="shared" si="101"/>
        <v>5920.0999999999995</v>
      </c>
      <c r="G34" s="66">
        <f t="shared" si="101"/>
        <v>3850.4000000000005</v>
      </c>
      <c r="H34" s="66">
        <f t="shared" si="101"/>
        <v>2960.1</v>
      </c>
      <c r="I34" s="66">
        <f t="shared" si="101"/>
        <v>4342.3</v>
      </c>
      <c r="J34" s="66">
        <f t="shared" si="101"/>
        <v>4225.4999999999991</v>
      </c>
      <c r="K34" s="66">
        <f t="shared" si="101"/>
        <v>3061.8</v>
      </c>
      <c r="L34" s="66">
        <f t="shared" si="101"/>
        <v>3613.7000000000007</v>
      </c>
      <c r="M34" s="66">
        <f t="shared" si="101"/>
        <v>4416.7</v>
      </c>
      <c r="N34" s="66">
        <f t="shared" si="101"/>
        <v>4387.6000000000004</v>
      </c>
      <c r="O34" s="66">
        <f t="shared" si="101"/>
        <v>5271.4</v>
      </c>
      <c r="P34" s="7">
        <f>SUM(D34:O34)</f>
        <v>47854.2</v>
      </c>
    </row>
    <row r="35" spans="1:25" ht="16.05" customHeight="1" x14ac:dyDescent="0.2">
      <c r="A35" s="81"/>
      <c r="C35" s="10" t="s">
        <v>22</v>
      </c>
      <c r="D35" s="7">
        <f t="shared" ref="D35:O35" si="102">IF(D34&lt;=0,"",D34/$P34%)</f>
        <v>6.0832695980708067</v>
      </c>
      <c r="E35" s="7">
        <f t="shared" si="102"/>
        <v>6.0464912170718561</v>
      </c>
      <c r="F35" s="7">
        <f t="shared" si="102"/>
        <v>12.371118940448278</v>
      </c>
      <c r="G35" s="7">
        <f t="shared" si="102"/>
        <v>8.0461067158159594</v>
      </c>
      <c r="H35" s="7">
        <f t="shared" si="102"/>
        <v>6.1856639542610683</v>
      </c>
      <c r="I35" s="7">
        <f t="shared" si="102"/>
        <v>9.0740206711218665</v>
      </c>
      <c r="J35" s="7">
        <f t="shared" si="102"/>
        <v>8.8299459608560991</v>
      </c>
      <c r="K35" s="7">
        <f t="shared" si="102"/>
        <v>6.3981844853743253</v>
      </c>
      <c r="L35" s="7">
        <f t="shared" si="102"/>
        <v>7.5514792849948407</v>
      </c>
      <c r="M35" s="7">
        <f t="shared" si="102"/>
        <v>9.2294929180719762</v>
      </c>
      <c r="N35" s="7">
        <f t="shared" si="102"/>
        <v>9.1686832085793952</v>
      </c>
      <c r="O35" s="7">
        <f t="shared" si="102"/>
        <v>11.015543045333533</v>
      </c>
      <c r="P35" s="7">
        <f t="shared" si="2"/>
        <v>100</v>
      </c>
    </row>
    <row r="36" spans="1:25" ht="16.05" customHeight="1" x14ac:dyDescent="0.2">
      <c r="A36" s="81"/>
      <c r="C36" s="7" t="s">
        <v>117</v>
      </c>
      <c r="D36" s="66">
        <f>SUM(D34,D32)</f>
        <v>3430.3</v>
      </c>
      <c r="E36" s="66">
        <f t="shared" ref="E36:O36" si="103">SUM(E34,E32)</f>
        <v>3787.3999999999996</v>
      </c>
      <c r="F36" s="66">
        <f t="shared" si="103"/>
        <v>7579.2999999999993</v>
      </c>
      <c r="G36" s="66">
        <f t="shared" si="103"/>
        <v>5260.8000000000011</v>
      </c>
      <c r="H36" s="66">
        <f t="shared" si="103"/>
        <v>3870.9</v>
      </c>
      <c r="I36" s="66">
        <f t="shared" si="103"/>
        <v>5459</v>
      </c>
      <c r="J36" s="66">
        <f t="shared" si="103"/>
        <v>5191.5999999999995</v>
      </c>
      <c r="K36" s="66">
        <f t="shared" si="103"/>
        <v>3445.2000000000003</v>
      </c>
      <c r="L36" s="66">
        <f t="shared" si="103"/>
        <v>4263.3</v>
      </c>
      <c r="M36" s="66">
        <f t="shared" si="103"/>
        <v>6326.6</v>
      </c>
      <c r="N36" s="66">
        <f t="shared" si="103"/>
        <v>5983.4000000000005</v>
      </c>
      <c r="O36" s="66">
        <f t="shared" si="103"/>
        <v>6187.7</v>
      </c>
      <c r="P36" s="7">
        <f t="shared" si="2"/>
        <v>60785.5</v>
      </c>
    </row>
    <row r="37" spans="1:25" ht="16.05" customHeight="1" x14ac:dyDescent="0.2">
      <c r="A37" s="81"/>
      <c r="B37" s="85"/>
      <c r="C37" s="10" t="s">
        <v>22</v>
      </c>
      <c r="D37" s="7">
        <f t="shared" ref="D37:O37" si="104">IF(D36&lt;=0,"",D36/$P36%)</f>
        <v>5.6432866390833345</v>
      </c>
      <c r="E37" s="7">
        <f t="shared" si="104"/>
        <v>6.2307622706072987</v>
      </c>
      <c r="F37" s="7">
        <f t="shared" si="104"/>
        <v>12.468927622541559</v>
      </c>
      <c r="G37" s="7">
        <f t="shared" si="104"/>
        <v>8.6546956099727748</v>
      </c>
      <c r="H37" s="7">
        <f t="shared" si="104"/>
        <v>6.3681305574520239</v>
      </c>
      <c r="I37" s="7">
        <f t="shared" si="104"/>
        <v>8.9807602141958203</v>
      </c>
      <c r="J37" s="7">
        <f t="shared" si="104"/>
        <v>8.540852670455946</v>
      </c>
      <c r="K37" s="7">
        <f t="shared" si="104"/>
        <v>5.6677990639214944</v>
      </c>
      <c r="L37" s="7">
        <f t="shared" si="104"/>
        <v>7.0136792491630402</v>
      </c>
      <c r="M37" s="7">
        <f t="shared" si="104"/>
        <v>10.408074294033939</v>
      </c>
      <c r="N37" s="7">
        <f t="shared" si="104"/>
        <v>9.8434659581643658</v>
      </c>
      <c r="O37" s="7">
        <f t="shared" si="104"/>
        <v>10.179565850408403</v>
      </c>
      <c r="P37" s="7">
        <f t="shared" si="2"/>
        <v>100</v>
      </c>
    </row>
    <row r="38" spans="1:25" s="2" customFormat="1" ht="16.05" customHeight="1" x14ac:dyDescent="0.2">
      <c r="A38" s="81"/>
      <c r="B38" s="81" t="s">
        <v>25</v>
      </c>
      <c r="C38" s="7" t="s">
        <v>21</v>
      </c>
      <c r="D38" s="66">
        <f>空知1!D13+石狩1!D13+後志1!D13+胆振1!D13+日高1!D13+渡島・檜山1!D13+上川1!D13+留萌1!D13+宗谷1!D13+オホーツク1!D13+十勝1!D13+釧路1!D13+根室1!D13</f>
        <v>207.9</v>
      </c>
      <c r="E38" s="66">
        <f>空知1!E13+石狩1!E13+後志1!E13+胆振1!E13+日高1!E13+渡島・檜山1!E13+上川1!E13+留萌1!E13+宗谷1!E13+オホーツク1!E13+十勝1!E13+釧路1!E13+根室1!E13</f>
        <v>529.29999999999995</v>
      </c>
      <c r="F38" s="66">
        <f>空知1!F13+石狩1!F13+後志1!F13+胆振1!F13+日高1!F13+渡島・檜山1!F13+上川1!F13+留萌1!F13+宗谷1!F13+オホーツク1!F13+十勝1!F13+釧路1!F13+根室1!F13</f>
        <v>1013.8999999999999</v>
      </c>
      <c r="G38" s="66">
        <f>空知1!G13+石狩1!G13+後志1!G13+胆振1!G13+日高1!G13+渡島・檜山1!G13+上川1!G13+留萌1!G13+宗谷1!G13+オホーツク1!G13+十勝1!G13+釧路1!G13+根室1!G13</f>
        <v>944.19999999999993</v>
      </c>
      <c r="H38" s="66">
        <f>空知1!H13+石狩1!H13+後志1!H13+胆振1!H13+日高1!H13+渡島・檜山1!H13+上川1!H13+留萌1!H13+宗谷1!H13+オホーツク1!H13+十勝1!H13+釧路1!H13+根室1!H13</f>
        <v>668.90000000000009</v>
      </c>
      <c r="I38" s="66">
        <f>空知1!I13+石狩1!I13+後志1!I13+胆振1!I13+日高1!I13+渡島・檜山1!I13+上川1!I13+留萌1!I13+宗谷1!I13+オホーツク1!I13+十勝1!I13+釧路1!I13+根室1!I13</f>
        <v>586.69999999999993</v>
      </c>
      <c r="J38" s="66">
        <f>空知1!J13+石狩1!J13+後志1!J13+胆振1!J13+日高1!J13+渡島・檜山1!J13+上川1!J13+留萌1!J13+宗谷1!J13+オホーツク1!J13+十勝1!J13+釧路1!J13+根室1!J13</f>
        <v>542.79999999999995</v>
      </c>
      <c r="K38" s="66">
        <f>空知1!K13+石狩1!K13+後志1!K13+胆振1!K13+日高1!K13+渡島・檜山1!K13+上川1!K13+留萌1!K13+宗谷1!K13+オホーツク1!K13+十勝1!K13+釧路1!K13+根室1!K13</f>
        <v>150.5</v>
      </c>
      <c r="L38" s="66">
        <f>空知1!L13+石狩1!L13+後志1!L13+胆振1!L13+日高1!L13+渡島・檜山1!L13+上川1!L13+留萌1!L13+宗谷1!L13+オホーツク1!L13+十勝1!L13+釧路1!L13+根室1!L13</f>
        <v>95.3</v>
      </c>
      <c r="M38" s="66">
        <f>空知1!M13+石狩1!M13+後志1!M13+胆振1!M13+日高1!M13+渡島・檜山1!M13+上川1!M13+留萌1!M13+宗谷1!M13+オホーツク1!M13+十勝1!M13+釧路1!M13+根室1!M13</f>
        <v>572.79999999999995</v>
      </c>
      <c r="N38" s="66">
        <f>空知1!N13+石狩1!N13+後志1!N13+胆振1!N13+日高1!N13+渡島・檜山1!N13+上川1!N13+留萌1!N13+宗谷1!N13+オホーツク1!N13+十勝1!N13+釧路1!N13+根室1!N13</f>
        <v>610</v>
      </c>
      <c r="O38" s="66">
        <f>空知1!O13+石狩1!O13+後志1!O13+胆振1!O13+日高1!O13+渡島・檜山1!O13+上川1!O13+留萌1!O13+宗谷1!O13+オホーツク1!O13+十勝1!O13+釧路1!O13+根室1!O13</f>
        <v>246.70000000000002</v>
      </c>
      <c r="P38" s="66">
        <f t="shared" si="2"/>
        <v>6169</v>
      </c>
      <c r="Q38" s="38"/>
      <c r="R38" s="30"/>
      <c r="S38" s="30"/>
      <c r="T38" s="30"/>
      <c r="U38" s="30"/>
      <c r="V38" s="31"/>
      <c r="W38" s="31"/>
      <c r="X38" s="31"/>
      <c r="Y38" s="31"/>
    </row>
    <row r="39" spans="1:25" s="2" customFormat="1" ht="16.05" customHeight="1" x14ac:dyDescent="0.2">
      <c r="A39" s="81"/>
      <c r="B39" s="81"/>
      <c r="C39" s="10" t="s">
        <v>22</v>
      </c>
      <c r="D39" s="7">
        <f t="shared" ref="D39:O39" si="105">IF(D38&lt;=0,"",D38/$P38%)</f>
        <v>3.3700761873885559</v>
      </c>
      <c r="E39" s="7">
        <f t="shared" si="105"/>
        <v>8.5799967579834657</v>
      </c>
      <c r="F39" s="7">
        <f t="shared" si="105"/>
        <v>16.435402820554383</v>
      </c>
      <c r="G39" s="7">
        <f t="shared" si="105"/>
        <v>15.305560058356297</v>
      </c>
      <c r="H39" s="7">
        <f t="shared" si="105"/>
        <v>10.842924298913927</v>
      </c>
      <c r="I39" s="7">
        <f t="shared" si="105"/>
        <v>9.5104555033230653</v>
      </c>
      <c r="J39" s="7">
        <f t="shared" si="105"/>
        <v>8.7988328740476565</v>
      </c>
      <c r="K39" s="7">
        <f t="shared" si="105"/>
        <v>2.4396174420489545</v>
      </c>
      <c r="L39" s="7">
        <f t="shared" si="105"/>
        <v>1.5448208785864808</v>
      </c>
      <c r="M39" s="7">
        <f t="shared" si="105"/>
        <v>9.2851353541903059</v>
      </c>
      <c r="N39" s="7">
        <f t="shared" si="105"/>
        <v>9.888150429567192</v>
      </c>
      <c r="O39" s="7">
        <f t="shared" si="105"/>
        <v>3.999027395039715</v>
      </c>
      <c r="P39" s="66">
        <f t="shared" si="2"/>
        <v>100</v>
      </c>
      <c r="Q39" s="38"/>
      <c r="R39" s="30"/>
      <c r="S39" s="30"/>
      <c r="T39" s="30"/>
      <c r="U39" s="30"/>
      <c r="V39" s="31"/>
      <c r="W39" s="31"/>
      <c r="X39" s="31"/>
      <c r="Y39" s="31"/>
    </row>
    <row r="40" spans="1:25" s="2" customFormat="1" ht="16.05" customHeight="1" x14ac:dyDescent="0.2">
      <c r="A40" s="81"/>
      <c r="B40" s="81"/>
      <c r="C40" s="7" t="s">
        <v>23</v>
      </c>
      <c r="D40" s="66">
        <f>空知1!D15+石狩1!D15+後志1!D15+胆振1!D15+日高1!D15+渡島・檜山1!D15+上川1!D15+留萌1!D15+宗谷1!D15+オホーツク1!D15+十勝1!D15+釧路1!D15+根室1!D15</f>
        <v>809.2</v>
      </c>
      <c r="E40" s="66">
        <f>空知1!E15+石狩1!E15+後志1!E15+胆振1!E15+日高1!E15+渡島・檜山1!E15+上川1!E15+留萌1!E15+宗谷1!E15+オホーツク1!E15+十勝1!E15+釧路1!E15+根室1!E15</f>
        <v>1001.6</v>
      </c>
      <c r="F40" s="66">
        <f>空知1!F15+石狩1!F15+後志1!F15+胆振1!F15+日高1!F15+渡島・檜山1!F15+上川1!F15+留萌1!F15+宗谷1!F15+オホーツク1!F15+十勝1!F15+釧路1!F15+根室1!F15</f>
        <v>1889.6</v>
      </c>
      <c r="G40" s="66">
        <f>空知1!G15+石狩1!G15+後志1!G15+胆振1!G15+日高1!G15+渡島・檜山1!G15+上川1!G15+留萌1!G15+宗谷1!G15+オホーツク1!G15+十勝1!G15+釧路1!G15+根室1!G15</f>
        <v>1344.3</v>
      </c>
      <c r="H40" s="66">
        <f>空知1!H15+石狩1!H15+後志1!H15+胆振1!H15+日高1!H15+渡島・檜山1!H15+上川1!H15+留萌1!H15+宗谷1!H15+オホーツク1!H15+十勝1!H15+釧路1!H15+根室1!H15</f>
        <v>1319.9</v>
      </c>
      <c r="I40" s="66">
        <f>空知1!I15+石狩1!I15+後志1!I15+胆振1!I15+日高1!I15+渡島・檜山1!I15+上川1!I15+留萌1!I15+宗谷1!I15+オホーツク1!I15+十勝1!I15+釧路1!I15+根室1!I15</f>
        <v>1587.2999999999997</v>
      </c>
      <c r="J40" s="66">
        <f>空知1!J15+石狩1!J15+後志1!J15+胆振1!J15+日高1!J15+渡島・檜山1!J15+上川1!J15+留萌1!J15+宗谷1!J15+オホーツク1!J15+十勝1!J15+釧路1!J15+根室1!J15</f>
        <v>1727.8</v>
      </c>
      <c r="K40" s="66">
        <f>空知1!K15+石狩1!K15+後志1!K15+胆振1!K15+日高1!K15+渡島・檜山1!K15+上川1!K15+留萌1!K15+宗谷1!K15+オホーツク1!K15+十勝1!K15+釧路1!K15+根室1!K15</f>
        <v>993.1</v>
      </c>
      <c r="L40" s="66">
        <f>空知1!L15+石狩1!L15+後志1!L15+胆振1!L15+日高1!L15+渡島・檜山1!L15+上川1!L15+留萌1!L15+宗谷1!L15+オホーツク1!L15+十勝1!L15+釧路1!L15+根室1!L15</f>
        <v>1241</v>
      </c>
      <c r="M40" s="66">
        <f>空知1!M15+石狩1!M15+後志1!M15+胆振1!M15+日高1!M15+渡島・檜山1!M15+上川1!M15+留萌1!M15+宗谷1!M15+オホーツク1!M15+十勝1!M15+釧路1!M15+根室1!M15</f>
        <v>1687.4</v>
      </c>
      <c r="N40" s="66">
        <f>空知1!N15+石狩1!N15+後志1!N15+胆振1!N15+日高1!N15+渡島・檜山1!N15+上川1!N15+留萌1!N15+宗谷1!N15+オホーツク1!N15+十勝1!N15+釧路1!N15+根室1!N15</f>
        <v>1248.9000000000001</v>
      </c>
      <c r="O40" s="66">
        <f>空知1!O15+石狩1!O15+後志1!O15+胆振1!O15+日高1!O15+渡島・檜山1!O15+上川1!O15+留萌1!O15+宗谷1!O15+オホーツク1!O15+十勝1!O15+釧路1!O15+根室1!O15</f>
        <v>1168.7</v>
      </c>
      <c r="P40" s="66">
        <f t="shared" si="2"/>
        <v>16018.8</v>
      </c>
      <c r="Q40" s="41"/>
      <c r="R40" s="30"/>
      <c r="S40" s="30"/>
      <c r="T40" s="30"/>
      <c r="U40" s="30"/>
      <c r="V40" s="31"/>
      <c r="W40" s="31"/>
      <c r="X40" s="31"/>
      <c r="Y40" s="31"/>
    </row>
    <row r="41" spans="1:25" s="2" customFormat="1" ht="16.05" customHeight="1" x14ac:dyDescent="0.2">
      <c r="A41" s="81"/>
      <c r="B41" s="81"/>
      <c r="C41" s="10" t="s">
        <v>22</v>
      </c>
      <c r="D41" s="7">
        <f t="shared" ref="D41:O43" si="106">IF(D40&lt;=0,"",D40/$P40%)</f>
        <v>5.0515644118161172</v>
      </c>
      <c r="E41" s="7">
        <f t="shared" si="106"/>
        <v>6.2526531325692316</v>
      </c>
      <c r="F41" s="7">
        <f t="shared" si="106"/>
        <v>11.796139536045148</v>
      </c>
      <c r="G41" s="7">
        <f t="shared" si="106"/>
        <v>8.3920143830998573</v>
      </c>
      <c r="H41" s="7">
        <f t="shared" si="106"/>
        <v>8.2396933603016471</v>
      </c>
      <c r="I41" s="7">
        <f t="shared" si="106"/>
        <v>9.9089819462131992</v>
      </c>
      <c r="J41" s="7">
        <f t="shared" si="106"/>
        <v>10.786076360276676</v>
      </c>
      <c r="K41" s="7">
        <f t="shared" si="106"/>
        <v>6.1995904811846083</v>
      </c>
      <c r="L41" s="7">
        <f t="shared" si="106"/>
        <v>7.747147102154968</v>
      </c>
      <c r="M41" s="7">
        <f t="shared" si="106"/>
        <v>10.533872699577998</v>
      </c>
      <c r="N41" s="7">
        <f t="shared" si="106"/>
        <v>7.7964641546183246</v>
      </c>
      <c r="O41" s="7">
        <f t="shared" si="106"/>
        <v>7.2958024321422341</v>
      </c>
      <c r="P41" s="66">
        <f t="shared" si="2"/>
        <v>100.00000000000001</v>
      </c>
      <c r="Q41" s="41"/>
      <c r="R41" s="30"/>
      <c r="S41" s="30"/>
      <c r="T41" s="30"/>
      <c r="U41" s="30"/>
      <c r="V41" s="31"/>
      <c r="W41" s="31"/>
      <c r="X41" s="31"/>
      <c r="Y41" s="31"/>
    </row>
    <row r="42" spans="1:25" s="2" customFormat="1" ht="16.05" customHeight="1" x14ac:dyDescent="0.2">
      <c r="A42" s="81"/>
      <c r="B42" s="81"/>
      <c r="C42" s="7" t="s">
        <v>24</v>
      </c>
      <c r="D42" s="66">
        <f>SUM(D40,D38)</f>
        <v>1017.1</v>
      </c>
      <c r="E42" s="66">
        <f t="shared" ref="E42:O42" si="107">SUM(E40,E38)</f>
        <v>1530.9</v>
      </c>
      <c r="F42" s="66">
        <f t="shared" si="107"/>
        <v>2903.5</v>
      </c>
      <c r="G42" s="66">
        <f t="shared" si="107"/>
        <v>2288.5</v>
      </c>
      <c r="H42" s="66">
        <f t="shared" si="107"/>
        <v>1988.8000000000002</v>
      </c>
      <c r="I42" s="66">
        <f t="shared" si="107"/>
        <v>2173.9999999999995</v>
      </c>
      <c r="J42" s="66">
        <f t="shared" si="107"/>
        <v>2270.6</v>
      </c>
      <c r="K42" s="66">
        <f t="shared" si="107"/>
        <v>1143.5999999999999</v>
      </c>
      <c r="L42" s="66">
        <f t="shared" si="107"/>
        <v>1336.3</v>
      </c>
      <c r="M42" s="66">
        <f t="shared" si="107"/>
        <v>2260.1999999999998</v>
      </c>
      <c r="N42" s="66">
        <f t="shared" si="107"/>
        <v>1858.9</v>
      </c>
      <c r="O42" s="66">
        <f t="shared" si="107"/>
        <v>1415.4</v>
      </c>
      <c r="P42" s="66">
        <f t="shared" si="2"/>
        <v>22187.800000000003</v>
      </c>
      <c r="Q42" s="41"/>
      <c r="R42" s="30"/>
      <c r="S42" s="30"/>
      <c r="T42" s="30"/>
      <c r="U42" s="30"/>
      <c r="V42" s="31"/>
      <c r="W42" s="31"/>
      <c r="X42" s="31"/>
      <c r="Y42" s="31"/>
    </row>
    <row r="43" spans="1:25" s="2" customFormat="1" ht="16.05" customHeight="1" x14ac:dyDescent="0.2">
      <c r="A43" s="81"/>
      <c r="B43" s="83"/>
      <c r="C43" s="10" t="s">
        <v>22</v>
      </c>
      <c r="D43" s="7">
        <f t="shared" si="106"/>
        <v>4.5840506945258195</v>
      </c>
      <c r="E43" s="7">
        <f t="shared" si="106"/>
        <v>6.8997376936875208</v>
      </c>
      <c r="F43" s="7">
        <f t="shared" si="106"/>
        <v>13.086020245360061</v>
      </c>
      <c r="G43" s="7">
        <f t="shared" si="106"/>
        <v>10.314226737215945</v>
      </c>
      <c r="H43" s="7">
        <f t="shared" si="106"/>
        <v>8.9634844373935216</v>
      </c>
      <c r="I43" s="7">
        <f t="shared" si="106"/>
        <v>9.7981773767565912</v>
      </c>
      <c r="J43" s="7">
        <f t="shared" si="106"/>
        <v>10.233551771694351</v>
      </c>
      <c r="K43" s="7">
        <f t="shared" si="106"/>
        <v>5.1541838307538361</v>
      </c>
      <c r="L43" s="7">
        <f t="shared" si="106"/>
        <v>6.0226791299723255</v>
      </c>
      <c r="M43" s="7">
        <f t="shared" si="106"/>
        <v>10.186679166028174</v>
      </c>
      <c r="N43" s="7">
        <f t="shared" si="106"/>
        <v>8.3780275646977156</v>
      </c>
      <c r="O43" s="7">
        <f t="shared" si="106"/>
        <v>6.3791813519141138</v>
      </c>
      <c r="P43" s="66">
        <f t="shared" si="2"/>
        <v>99.999999999999972</v>
      </c>
      <c r="Q43" s="41"/>
      <c r="R43" s="30"/>
      <c r="S43" s="30"/>
      <c r="T43" s="30"/>
      <c r="U43" s="30"/>
      <c r="V43" s="31"/>
      <c r="W43" s="31"/>
      <c r="X43" s="31"/>
      <c r="Y43" s="31"/>
    </row>
    <row r="44" spans="1:25" s="2" customFormat="1" ht="16.05" customHeight="1" x14ac:dyDescent="0.2">
      <c r="A44" s="81"/>
      <c r="B44" s="81" t="s">
        <v>26</v>
      </c>
      <c r="C44" s="7" t="s">
        <v>21</v>
      </c>
      <c r="D44" s="66">
        <f>空知1!D19+石狩1!D19+後志1!D19+胆振1!D19+日高1!D19+渡島・檜山1!D19+上川1!D19+留萌1!D19+宗谷1!D19+オホーツク1!D19+十勝1!D19+釧路1!D19+根室1!D19</f>
        <v>228.1</v>
      </c>
      <c r="E44" s="66">
        <f>空知1!E19+石狩1!E19+後志1!E19+胆振1!E19+日高1!E19+渡島・檜山1!E19+上川1!E19+留萌1!E19+宗谷1!E19+オホーツク1!E19+十勝1!E19+釧路1!E19+根室1!E19</f>
        <v>302.8</v>
      </c>
      <c r="F44" s="66">
        <f>空知1!F19+石狩1!F19+後志1!F19+胆振1!F19+日高1!F19+渡島・檜山1!F19+上川1!F19+留萌1!F19+宗谷1!F19+オホーツク1!F19+十勝1!F19+釧路1!F19+根室1!F19</f>
        <v>581</v>
      </c>
      <c r="G44" s="66">
        <f>空知1!G19+石狩1!G19+後志1!G19+胆振1!G19+日高1!G19+渡島・檜山1!G19+上川1!G19+留萌1!G19+宗谷1!G19+オホーツク1!G19+十勝1!G19+釧路1!G19+根室1!G19</f>
        <v>387.3</v>
      </c>
      <c r="H44" s="66">
        <f>空知1!H19+石狩1!H19+後志1!H19+胆振1!H19+日高1!H19+渡島・檜山1!H19+上川1!H19+留萌1!H19+宗谷1!H19+オホーツク1!H19+十勝1!H19+釧路1!H19+根室1!H19</f>
        <v>207.9</v>
      </c>
      <c r="I44" s="66">
        <f>空知1!I19+石狩1!I19+後志1!I19+胆振1!I19+日高1!I19+渡島・檜山1!I19+上川1!I19+留萌1!I19+宗谷1!I19+オホーツク1!I19+十勝1!I19+釧路1!I19+根室1!I19</f>
        <v>493.7</v>
      </c>
      <c r="J44" s="66">
        <f>空知1!J19+石狩1!J19+後志1!J19+胆振1!J19+日高1!J19+渡島・檜山1!J19+上川1!J19+留萌1!J19+宗谷1!J19+オホーツク1!J19+十勝1!J19+釧路1!J19+根室1!J19</f>
        <v>373</v>
      </c>
      <c r="K44" s="66">
        <f>空知1!K19+石狩1!K19+後志1!K19+胆振1!K19+日高1!K19+渡島・檜山1!K19+上川1!K19+留萌1!K19+宗谷1!K19+オホーツク1!K19+十勝1!K19+釧路1!K19+根室1!K19</f>
        <v>214.89999999999998</v>
      </c>
      <c r="L44" s="66">
        <f>空知1!L19+石狩1!L19+後志1!L19+胆振1!L19+日高1!L19+渡島・檜山1!L19+上川1!L19+留萌1!L19+宗谷1!L19+オホーツク1!L19+十勝1!L19+釧路1!L19+根室1!L19</f>
        <v>503.19999999999993</v>
      </c>
      <c r="M44" s="66">
        <f>空知1!M19+石狩1!M19+後志1!M19+胆振1!M19+日高1!M19+渡島・檜山1!M19+上川1!M19+留萌1!M19+宗谷1!M19+オホーツク1!M19+十勝1!M19+釧路1!M19+根室1!M19</f>
        <v>1258.7</v>
      </c>
      <c r="N44" s="66">
        <f>空知1!N19+石狩1!N19+後志1!N19+胆振1!N19+日高1!N19+渡島・檜山1!N19+上川1!N19+留萌1!N19+宗谷1!N19+オホーツク1!N19+十勝1!N19+釧路1!N19+根室1!N19</f>
        <v>934.40000000000009</v>
      </c>
      <c r="O44" s="66">
        <f>空知1!O19+石狩1!O19+後志1!O19+胆振1!O19+日高1!O19+渡島・檜山1!O19+上川1!O19+留萌1!O19+宗谷1!O19+オホーツク1!O19+十勝1!O19+釧路1!O19+根室1!O19</f>
        <v>517</v>
      </c>
      <c r="P44" s="66">
        <f t="shared" si="2"/>
        <v>6002</v>
      </c>
      <c r="Q44" s="41"/>
      <c r="R44" s="30"/>
      <c r="S44" s="30"/>
      <c r="T44" s="30"/>
      <c r="U44" s="30"/>
      <c r="V44" s="31"/>
      <c r="W44" s="31"/>
      <c r="X44" s="31"/>
      <c r="Y44" s="31"/>
    </row>
    <row r="45" spans="1:25" s="2" customFormat="1" ht="16.05" customHeight="1" x14ac:dyDescent="0.2">
      <c r="A45" s="81"/>
      <c r="B45" s="81"/>
      <c r="C45" s="10" t="s">
        <v>22</v>
      </c>
      <c r="D45" s="7">
        <f t="shared" ref="D45:O45" si="108">IF(D44&lt;=0,"",D44/$P44%)</f>
        <v>3.8003998667110959</v>
      </c>
      <c r="E45" s="7">
        <f t="shared" si="108"/>
        <v>5.0449850049983338</v>
      </c>
      <c r="F45" s="7">
        <f t="shared" si="108"/>
        <v>9.6801066311229587</v>
      </c>
      <c r="G45" s="7">
        <f t="shared" si="108"/>
        <v>6.4528490503165612</v>
      </c>
      <c r="H45" s="7">
        <f t="shared" si="108"/>
        <v>3.4638453848717092</v>
      </c>
      <c r="I45" s="7">
        <f t="shared" si="108"/>
        <v>8.225591469510162</v>
      </c>
      <c r="J45" s="7">
        <f t="shared" si="108"/>
        <v>6.2145951349550144</v>
      </c>
      <c r="K45" s="7">
        <f t="shared" si="108"/>
        <v>3.5804731756081303</v>
      </c>
      <c r="L45" s="7">
        <f t="shared" si="108"/>
        <v>8.3838720426524471</v>
      </c>
      <c r="M45" s="7">
        <f t="shared" si="108"/>
        <v>20.971342885704765</v>
      </c>
      <c r="N45" s="7">
        <f t="shared" si="108"/>
        <v>15.568143952015996</v>
      </c>
      <c r="O45" s="7">
        <f t="shared" si="108"/>
        <v>8.6137954015328226</v>
      </c>
      <c r="P45" s="66">
        <f t="shared" si="2"/>
        <v>100</v>
      </c>
      <c r="Q45" s="41"/>
      <c r="R45" s="30"/>
      <c r="S45" s="30"/>
      <c r="T45" s="30"/>
      <c r="U45" s="30"/>
      <c r="V45" s="31"/>
      <c r="W45" s="31"/>
      <c r="X45" s="31"/>
      <c r="Y45" s="31"/>
    </row>
    <row r="46" spans="1:25" s="2" customFormat="1" ht="16.05" customHeight="1" x14ac:dyDescent="0.2">
      <c r="A46" s="81"/>
      <c r="B46" s="81"/>
      <c r="C46" s="7" t="s">
        <v>23</v>
      </c>
      <c r="D46" s="66">
        <f>空知1!D21+石狩1!D21+後志1!D21+胆振1!D21+日高1!D21+渡島・檜山1!D21+上川1!D21+留萌1!D21+宗谷1!D21+オホーツク1!D21+十勝1!D21+釧路1!D21+根室1!D21</f>
        <v>1663.8</v>
      </c>
      <c r="E46" s="66">
        <f>空知1!E21+石狩1!E21+後志1!E21+胆振1!E21+日高1!E21+渡島・檜山1!E21+上川1!E21+留萌1!E21+宗谷1!E21+オホーツク1!E21+十勝1!E21+釧路1!E21+根室1!E21</f>
        <v>1453.8999999999999</v>
      </c>
      <c r="F46" s="66">
        <f>空知1!F21+石狩1!F21+後志1!F21+胆振1!F21+日高1!F21+渡島・檜山1!F21+上川1!F21+留萌1!F21+宗谷1!F21+オホーツク1!F21+十勝1!F21+釧路1!F21+根室1!F21</f>
        <v>2919.8999999999996</v>
      </c>
      <c r="G46" s="66">
        <f>空知1!G21+石狩1!G21+後志1!G21+胆振1!G21+日高1!G21+渡島・檜山1!G21+上川1!G21+留萌1!G21+宗谷1!G21+オホーツク1!G21+十勝1!G21+釧路1!G21+根室1!G21</f>
        <v>1744.1000000000001</v>
      </c>
      <c r="H46" s="66">
        <f>空知1!H21+石狩1!H21+後志1!H21+胆振1!H21+日高1!H21+渡島・檜山1!H21+上川1!H21+留萌1!H21+宗谷1!H21+オホーツク1!H21+十勝1!H21+釧路1!H21+根室1!H21</f>
        <v>1285.0999999999999</v>
      </c>
      <c r="I46" s="66">
        <f>空知1!I21+石狩1!I21+後志1!I21+胆振1!I21+日高1!I21+渡島・檜山1!I21+上川1!I21+留萌1!I21+宗谷1!I21+オホーツク1!I21+十勝1!I21+釧路1!I21+根室1!I21</f>
        <v>2258.6000000000004</v>
      </c>
      <c r="J46" s="66">
        <f>空知1!J21+石狩1!J21+後志1!J21+胆振1!J21+日高1!J21+渡島・檜山1!J21+上川1!J21+留萌1!J21+宗谷1!J21+オホーツク1!J21+十勝1!J21+釧路1!J21+根室1!J21</f>
        <v>1601.8999999999999</v>
      </c>
      <c r="K46" s="66">
        <f>空知1!K21+石狩1!K21+後志1!K21+胆振1!K21+日高1!K21+渡島・檜山1!K21+上川1!K21+留萌1!K21+宗谷1!K21+オホーツク1!K21+十勝1!K21+釧路1!K21+根室1!K21</f>
        <v>1629.5</v>
      </c>
      <c r="L46" s="66">
        <f>空知1!L21+石狩1!L21+後志1!L21+胆振1!L21+日高1!L21+渡島・檜山1!L21+上川1!L21+留萌1!L21+宗谷1!L21+オホーツク1!L21+十勝1!L21+釧路1!L21+根室1!L21</f>
        <v>1864.6000000000001</v>
      </c>
      <c r="M46" s="66">
        <f>空知1!M21+石狩1!M21+後志1!M21+胆振1!M21+日高1!M21+渡島・檜山1!M21+上川1!M21+留萌1!M21+宗谷1!M21+オホーツク1!M21+十勝1!M21+釧路1!M21+根室1!M21</f>
        <v>2200.6999999999998</v>
      </c>
      <c r="N46" s="66">
        <f>空知1!N21+石狩1!N21+後志1!N21+胆振1!N21+日高1!N21+渡島・檜山1!N21+上川1!N21+留萌1!N21+宗谷1!N21+オホーツク1!N21+十勝1!N21+釧路1!N21+根室1!N21</f>
        <v>2295.2000000000003</v>
      </c>
      <c r="O46" s="66">
        <f>空知1!O21+石狩1!O21+後志1!O21+胆振1!O21+日高1!O21+渡島・檜山1!O21+上川1!O21+留萌1!O21+宗谷1!O21+オホーツク1!O21+十勝1!O21+釧路1!O21+根室1!O21</f>
        <v>2611.6</v>
      </c>
      <c r="P46" s="66">
        <f t="shared" si="2"/>
        <v>23528.899999999998</v>
      </c>
      <c r="Q46" s="41"/>
      <c r="R46" s="30"/>
      <c r="S46" s="30"/>
      <c r="T46" s="30"/>
      <c r="U46" s="30"/>
      <c r="V46" s="31"/>
      <c r="W46" s="31"/>
      <c r="X46" s="31"/>
      <c r="Y46" s="31"/>
    </row>
    <row r="47" spans="1:25" s="2" customFormat="1" ht="16.05" customHeight="1" x14ac:dyDescent="0.2">
      <c r="A47" s="81"/>
      <c r="B47" s="81"/>
      <c r="C47" s="10" t="s">
        <v>22</v>
      </c>
      <c r="D47" s="7">
        <f t="shared" ref="D47:O47" si="109">IF(D46&lt;=0,"",D46/$P46%)</f>
        <v>7.0713038008576685</v>
      </c>
      <c r="E47" s="7">
        <f t="shared" si="109"/>
        <v>6.179209397804402</v>
      </c>
      <c r="F47" s="7">
        <f t="shared" si="109"/>
        <v>12.409844914126881</v>
      </c>
      <c r="G47" s="7">
        <f t="shared" si="109"/>
        <v>7.4125862237503677</v>
      </c>
      <c r="H47" s="7">
        <f t="shared" si="109"/>
        <v>5.4617937940150201</v>
      </c>
      <c r="I47" s="7">
        <f t="shared" si="109"/>
        <v>9.5992587838785521</v>
      </c>
      <c r="J47" s="7">
        <f t="shared" si="109"/>
        <v>6.8082230788519649</v>
      </c>
      <c r="K47" s="7">
        <f t="shared" si="109"/>
        <v>6.9255256301824568</v>
      </c>
      <c r="L47" s="7">
        <f t="shared" si="109"/>
        <v>7.9247223627113899</v>
      </c>
      <c r="M47" s="7">
        <f t="shared" si="109"/>
        <v>9.3531784316308872</v>
      </c>
      <c r="N47" s="7">
        <f t="shared" si="109"/>
        <v>9.7548121671646371</v>
      </c>
      <c r="O47" s="7">
        <f t="shared" si="109"/>
        <v>11.099541415025778</v>
      </c>
      <c r="P47" s="66">
        <f t="shared" si="2"/>
        <v>100</v>
      </c>
      <c r="Q47" s="41"/>
      <c r="R47" s="30"/>
      <c r="S47" s="30"/>
      <c r="T47" s="30"/>
      <c r="U47" s="30"/>
      <c r="V47" s="31"/>
      <c r="W47" s="31"/>
      <c r="X47" s="31"/>
      <c r="Y47" s="31"/>
    </row>
    <row r="48" spans="1:25" s="2" customFormat="1" ht="16.05" customHeight="1" x14ac:dyDescent="0.2">
      <c r="A48" s="81"/>
      <c r="B48" s="81"/>
      <c r="C48" s="7" t="s">
        <v>24</v>
      </c>
      <c r="D48" s="66">
        <f>SUM(D46,D44)</f>
        <v>1891.8999999999999</v>
      </c>
      <c r="E48" s="66">
        <f t="shared" ref="E48:O48" si="110">SUM(E46,E44)</f>
        <v>1756.6999999999998</v>
      </c>
      <c r="F48" s="66">
        <f t="shared" si="110"/>
        <v>3500.8999999999996</v>
      </c>
      <c r="G48" s="66">
        <f t="shared" si="110"/>
        <v>2131.4</v>
      </c>
      <c r="H48" s="66">
        <f t="shared" si="110"/>
        <v>1493</v>
      </c>
      <c r="I48" s="66">
        <f t="shared" si="110"/>
        <v>2752.3</v>
      </c>
      <c r="J48" s="66">
        <f t="shared" si="110"/>
        <v>1974.8999999999999</v>
      </c>
      <c r="K48" s="66">
        <f t="shared" si="110"/>
        <v>1844.4</v>
      </c>
      <c r="L48" s="66">
        <f t="shared" si="110"/>
        <v>2367.8000000000002</v>
      </c>
      <c r="M48" s="66">
        <f t="shared" si="110"/>
        <v>3459.3999999999996</v>
      </c>
      <c r="N48" s="66">
        <f t="shared" si="110"/>
        <v>3229.6000000000004</v>
      </c>
      <c r="O48" s="66">
        <f t="shared" si="110"/>
        <v>3128.6</v>
      </c>
      <c r="P48" s="66">
        <f t="shared" si="2"/>
        <v>29530.899999999994</v>
      </c>
      <c r="Q48" s="41"/>
      <c r="R48" s="30"/>
      <c r="S48" s="30"/>
      <c r="T48" s="30"/>
      <c r="U48" s="30"/>
      <c r="V48" s="31"/>
      <c r="W48" s="31"/>
      <c r="X48" s="31"/>
      <c r="Y48" s="31"/>
    </row>
    <row r="49" spans="1:25" s="2" customFormat="1" ht="16.05" customHeight="1" x14ac:dyDescent="0.2">
      <c r="A49" s="81"/>
      <c r="B49" s="83"/>
      <c r="C49" s="10" t="s">
        <v>22</v>
      </c>
      <c r="D49" s="7">
        <f t="shared" ref="D49:O49" si="111">IF(D48&lt;=0,"",D48/$P48%)</f>
        <v>6.4065097914387978</v>
      </c>
      <c r="E49" s="7">
        <f t="shared" si="111"/>
        <v>5.9486842595383145</v>
      </c>
      <c r="F49" s="7">
        <f t="shared" si="111"/>
        <v>11.855039975076954</v>
      </c>
      <c r="G49" s="7">
        <f t="shared" si="111"/>
        <v>7.2175246944725702</v>
      </c>
      <c r="H49" s="7">
        <f t="shared" si="111"/>
        <v>5.055721295321173</v>
      </c>
      <c r="I49" s="7">
        <f t="shared" si="111"/>
        <v>9.3200681320244243</v>
      </c>
      <c r="J49" s="7">
        <f t="shared" si="111"/>
        <v>6.6875713235966394</v>
      </c>
      <c r="K49" s="7">
        <f t="shared" si="111"/>
        <v>6.2456613242400341</v>
      </c>
      <c r="L49" s="7">
        <f t="shared" si="111"/>
        <v>8.0180421185944226</v>
      </c>
      <c r="M49" s="7">
        <f t="shared" si="111"/>
        <v>11.714509208998033</v>
      </c>
      <c r="N49" s="7">
        <f t="shared" si="111"/>
        <v>10.936341256108012</v>
      </c>
      <c r="O49" s="7">
        <f t="shared" si="111"/>
        <v>10.594326620590637</v>
      </c>
      <c r="P49" s="66">
        <f t="shared" si="2"/>
        <v>100.00000000000001</v>
      </c>
      <c r="Q49" s="41"/>
      <c r="R49" s="30"/>
      <c r="S49" s="30"/>
      <c r="T49" s="30"/>
      <c r="U49" s="30"/>
      <c r="V49" s="31"/>
      <c r="W49" s="31"/>
      <c r="X49" s="31"/>
      <c r="Y49" s="31"/>
    </row>
    <row r="50" spans="1:25" s="2" customFormat="1" ht="16.05" customHeight="1" x14ac:dyDescent="0.2">
      <c r="A50" s="81"/>
      <c r="B50" s="81" t="s">
        <v>27</v>
      </c>
      <c r="C50" s="7" t="s">
        <v>21</v>
      </c>
      <c r="D50" s="66">
        <f>空知1!D25+石狩1!D25+後志1!D25+胆振1!D25+日高1!D25+渡島・檜山1!D25+上川1!D25+留萌1!D25+宗谷1!D25+オホーツク1!D25+十勝1!D25+釧路1!D25+根室1!D25</f>
        <v>44.5</v>
      </c>
      <c r="E50" s="66">
        <f>空知1!E25+石狩1!E25+後志1!E25+胆振1!E25+日高1!E25+渡島・檜山1!E25+上川1!E25+留萌1!E25+宗谷1!E25+オホーツク1!E25+十勝1!E25+釧路1!E25+根室1!E25</f>
        <v>56.9</v>
      </c>
      <c r="F50" s="66">
        <f>空知1!F25+石狩1!F25+後志1!F25+胆振1!F25+日高1!F25+渡島・檜山1!F25+上川1!F25+留萌1!F25+宗谷1!F25+オホーツク1!F25+十勝1!F25+釧路1!F25+根室1!F25</f>
        <v>50.7</v>
      </c>
      <c r="G50" s="66">
        <f>空知1!G25+石狩1!G25+後志1!G25+胆振1!G25+日高1!G25+渡島・檜山1!G25+上川1!G25+留萌1!G25+宗谷1!G25+オホーツク1!G25+十勝1!G25+釧路1!G25+根室1!G25</f>
        <v>69.2</v>
      </c>
      <c r="H50" s="66">
        <f>空知1!H25+石狩1!H25+後志1!H25+胆振1!H25+日高1!H25+渡島・檜山1!H25+上川1!H25+留萌1!H25+宗谷1!H25+オホーツク1!H25+十勝1!H25+釧路1!H25+根室1!H25</f>
        <v>28</v>
      </c>
      <c r="I50" s="66">
        <f>空知1!I25+石狩1!I25+後志1!I25+胆振1!I25+日高1!I25+渡島・檜山1!I25+上川1!I25+留萌1!I25+宗谷1!I25+オホーツク1!I25+十勝1!I25+釧路1!I25+根室1!I25</f>
        <v>27.4</v>
      </c>
      <c r="J50" s="66">
        <f>空知1!J25+石狩1!J25+後志1!J25+胆振1!J25+日高1!J25+渡島・檜山1!J25+上川1!J25+留萌1!J25+宗谷1!J25+オホーツク1!J25+十勝1!J25+釧路1!J25+根室1!J25</f>
        <v>37.6</v>
      </c>
      <c r="K50" s="66">
        <f>空知1!K25+石狩1!K25+後志1!K25+胆振1!K25+日高1!K25+渡島・檜山1!K25+上川1!K25+留萌1!K25+宗谷1!K25+オホーツク1!K25+十勝1!K25+釧路1!K25+根室1!K25</f>
        <v>3.8</v>
      </c>
      <c r="L50" s="66">
        <f>空知1!L25+石狩1!L25+後志1!L25+胆振1!L25+日高1!L25+渡島・檜山1!L25+上川1!L25+留萌1!L25+宗谷1!L25+オホーツク1!L25+十勝1!L25+釧路1!L25+根室1!L25</f>
        <v>46.3</v>
      </c>
      <c r="M50" s="66">
        <f>空知1!M25+石狩1!M25+後志1!M25+胆振1!M25+日高1!M25+渡島・檜山1!M25+上川1!M25+留萌1!M25+宗谷1!M25+オホーツク1!M25+十勝1!M25+釧路1!M25+根室1!M25</f>
        <v>46.7</v>
      </c>
      <c r="N50" s="66">
        <f>空知1!N25+石狩1!N25+後志1!N25+胆振1!N25+日高1!N25+渡島・檜山1!N25+上川1!N25+留萌1!N25+宗谷1!N25+オホーツク1!N25+十勝1!N25+釧路1!N25+根室1!N25</f>
        <v>41.7</v>
      </c>
      <c r="O50" s="66">
        <f>空知1!O25+石狩1!O25+後志1!O25+胆振1!O25+日高1!O25+渡島・檜山1!O25+上川1!O25+留萌1!O25+宗谷1!O25+オホーツク1!O25+十勝1!O25+釧路1!O25+根室1!O25</f>
        <v>130.19999999999999</v>
      </c>
      <c r="P50" s="66">
        <f t="shared" si="2"/>
        <v>583</v>
      </c>
      <c r="Q50" s="41"/>
      <c r="R50" s="30"/>
      <c r="S50" s="30"/>
      <c r="T50" s="30"/>
      <c r="U50" s="30"/>
      <c r="V50" s="31"/>
      <c r="W50" s="31"/>
      <c r="X50" s="31"/>
      <c r="Y50" s="31"/>
    </row>
    <row r="51" spans="1:25" s="2" customFormat="1" ht="16.05" customHeight="1" x14ac:dyDescent="0.2">
      <c r="A51" s="81"/>
      <c r="B51" s="81"/>
      <c r="C51" s="10" t="s">
        <v>22</v>
      </c>
      <c r="D51" s="7">
        <f t="shared" ref="D51:O51" si="112">IF(D50&lt;=0,"",D50/$P50%)</f>
        <v>7.6329331046312179</v>
      </c>
      <c r="E51" s="7">
        <f t="shared" si="112"/>
        <v>9.7598627787307031</v>
      </c>
      <c r="F51" s="7">
        <f t="shared" si="112"/>
        <v>8.6963979416809618</v>
      </c>
      <c r="G51" s="7">
        <f t="shared" si="112"/>
        <v>11.869639794168096</v>
      </c>
      <c r="H51" s="7">
        <f t="shared" si="112"/>
        <v>4.802744425385935</v>
      </c>
      <c r="I51" s="7">
        <f t="shared" si="112"/>
        <v>4.6998284734133788</v>
      </c>
      <c r="J51" s="7">
        <f t="shared" si="112"/>
        <v>6.4493996569468273</v>
      </c>
      <c r="K51" s="7">
        <f t="shared" si="112"/>
        <v>0.65180102915951965</v>
      </c>
      <c r="L51" s="7">
        <f t="shared" si="112"/>
        <v>7.9416809605488847</v>
      </c>
      <c r="M51" s="7">
        <f t="shared" si="112"/>
        <v>8.0102915951972555</v>
      </c>
      <c r="N51" s="7">
        <f t="shared" si="112"/>
        <v>7.1526586620926249</v>
      </c>
      <c r="O51" s="7">
        <f t="shared" si="112"/>
        <v>22.332761578044593</v>
      </c>
      <c r="P51" s="66">
        <f t="shared" si="2"/>
        <v>100</v>
      </c>
      <c r="Q51" s="41"/>
      <c r="R51" s="30"/>
      <c r="S51" s="30"/>
      <c r="T51" s="30"/>
      <c r="U51" s="30"/>
      <c r="V51" s="31"/>
      <c r="W51" s="31"/>
      <c r="X51" s="31"/>
      <c r="Y51" s="31"/>
    </row>
    <row r="52" spans="1:25" s="2" customFormat="1" ht="16.05" customHeight="1" x14ac:dyDescent="0.2">
      <c r="A52" s="81"/>
      <c r="B52" s="81"/>
      <c r="C52" s="7" t="s">
        <v>23</v>
      </c>
      <c r="D52" s="66">
        <f>空知1!D27+石狩1!D27+後志1!D27+胆振1!D27+日高1!D27+渡島・檜山1!D27+上川1!D27+留萌1!D27+宗谷1!D27+オホーツク1!D27+十勝1!D27+釧路1!D27+根室1!D27</f>
        <v>434.5</v>
      </c>
      <c r="E52" s="66">
        <f>空知1!E27+石狩1!E27+後志1!E27+胆振1!E27+日高1!E27+渡島・檜山1!E27+上川1!E27+留萌1!E27+宗谷1!E27+オホーツク1!E27+十勝1!E27+釧路1!E27+根室1!E27</f>
        <v>433.5</v>
      </c>
      <c r="F52" s="66">
        <f>空知1!F27+石狩1!F27+後志1!F27+胆振1!F27+日高1!F27+渡島・檜山1!F27+上川1!F27+留萌1!F27+宗谷1!F27+オホーツク1!F27+十勝1!F27+釧路1!F27+根室1!F27</f>
        <v>1107.9000000000001</v>
      </c>
      <c r="G52" s="66">
        <f>空知1!G27+石狩1!G27+後志1!G27+胆振1!G27+日高1!G27+渡島・檜山1!G27+上川1!G27+留萌1!G27+宗谷1!G27+オホーツク1!G27+十勝1!G27+釧路1!G27+根室1!G27</f>
        <v>757.7</v>
      </c>
      <c r="H52" s="66">
        <f>空知1!H27+石狩1!H27+後志1!H27+胆振1!H27+日高1!H27+渡島・檜山1!H27+上川1!H27+留萌1!H27+宗谷1!H27+オホーツク1!H27+十勝1!H27+釧路1!H27+根室1!H27</f>
        <v>353.50000000000006</v>
      </c>
      <c r="I52" s="66">
        <f>空知1!I27+石狩1!I27+後志1!I27+胆振1!I27+日高1!I27+渡島・檜山1!I27+上川1!I27+留萌1!I27+宗谷1!I27+オホーツク1!I27+十勝1!I27+釧路1!I27+根室1!I27</f>
        <v>493.9</v>
      </c>
      <c r="J52" s="66">
        <f>空知1!J27+石狩1!J27+後志1!J27+胆振1!J27+日高1!J27+渡島・檜山1!J27+上川1!J27+留萌1!J27+宗谷1!J27+オホーツク1!J27+十勝1!J27+釧路1!J27+根室1!J27</f>
        <v>892.4</v>
      </c>
      <c r="K52" s="66">
        <f>空知1!K27+石狩1!K27+後志1!K27+胆振1!K27+日高1!K27+渡島・檜山1!K27+上川1!K27+留萌1!K27+宗谷1!K27+オホーツク1!K27+十勝1!K27+釧路1!K27+根室1!K27</f>
        <v>436.4</v>
      </c>
      <c r="L52" s="66">
        <f>空知1!L27+石狩1!L27+後志1!L27+胆振1!L27+日高1!L27+渡島・檜山1!L27+上川1!L27+留萌1!L27+宗谷1!L27+オホーツク1!L27+十勝1!L27+釧路1!L27+根室1!L27</f>
        <v>505.3</v>
      </c>
      <c r="M52" s="66">
        <f>空知1!M27+石狩1!M27+後志1!M27+胆振1!M27+日高1!M27+渡島・檜山1!M27+上川1!M27+留萌1!M27+宗谷1!M27+オホーツク1!M27+十勝1!M27+釧路1!M27+根室1!M27</f>
        <v>526.1</v>
      </c>
      <c r="N52" s="66">
        <f>空知1!N27+石狩1!N27+後志1!N27+胆振1!N27+日高1!N27+渡島・檜山1!N27+上川1!N27+留萌1!N27+宗谷1!N27+オホーツク1!N27+十勝1!N27+釧路1!N27+根室1!N27</f>
        <v>841</v>
      </c>
      <c r="O52" s="66">
        <f>空知1!O27+石狩1!O27+後志1!O27+胆振1!O27+日高1!O27+渡島・檜山1!O27+上川1!O27+留萌1!O27+宗谷1!O27+オホーツク1!O27+十勝1!O27+釧路1!O27+根室1!O27</f>
        <v>1488.6</v>
      </c>
      <c r="P52" s="66">
        <f t="shared" si="2"/>
        <v>8270.8000000000011</v>
      </c>
      <c r="Q52" s="41"/>
      <c r="R52" s="30"/>
      <c r="S52" s="30"/>
      <c r="T52" s="30"/>
      <c r="U52" s="30"/>
      <c r="V52" s="31"/>
      <c r="W52" s="31"/>
      <c r="X52" s="31"/>
      <c r="Y52" s="31"/>
    </row>
    <row r="53" spans="1:25" s="2" customFormat="1" ht="16.05" customHeight="1" x14ac:dyDescent="0.2">
      <c r="A53" s="81"/>
      <c r="B53" s="81"/>
      <c r="C53" s="10" t="s">
        <v>22</v>
      </c>
      <c r="D53" s="7">
        <f t="shared" ref="D53:O53" si="113">IF(D52&lt;=0,"",D52/$P52%)</f>
        <v>5.2534216762586441</v>
      </c>
      <c r="E53" s="7">
        <f t="shared" si="113"/>
        <v>5.2413309474295104</v>
      </c>
      <c r="F53" s="7">
        <f t="shared" si="113"/>
        <v>13.395318469797358</v>
      </c>
      <c r="G53" s="7">
        <f t="shared" si="113"/>
        <v>9.161145233834695</v>
      </c>
      <c r="H53" s="7">
        <f t="shared" si="113"/>
        <v>4.2740726410988055</v>
      </c>
      <c r="I53" s="7">
        <f t="shared" si="113"/>
        <v>5.9716109687091929</v>
      </c>
      <c r="J53" s="7">
        <f t="shared" si="113"/>
        <v>10.78976640711902</v>
      </c>
      <c r="K53" s="7">
        <f t="shared" si="113"/>
        <v>5.2763940610339981</v>
      </c>
      <c r="L53" s="7">
        <f t="shared" si="113"/>
        <v>6.1094452773613188</v>
      </c>
      <c r="M53" s="7">
        <f t="shared" si="113"/>
        <v>6.3609324370073024</v>
      </c>
      <c r="N53" s="7">
        <f t="shared" si="113"/>
        <v>10.168302945301541</v>
      </c>
      <c r="O53" s="7">
        <f t="shared" si="113"/>
        <v>17.9982589350486</v>
      </c>
      <c r="P53" s="66">
        <f t="shared" si="2"/>
        <v>99.999999999999972</v>
      </c>
      <c r="Q53" s="41"/>
      <c r="R53" s="30"/>
      <c r="S53" s="30"/>
      <c r="T53" s="30"/>
      <c r="U53" s="30"/>
      <c r="V53" s="31"/>
      <c r="W53" s="31"/>
      <c r="X53" s="31"/>
      <c r="Y53" s="31"/>
    </row>
    <row r="54" spans="1:25" s="2" customFormat="1" ht="16.05" customHeight="1" x14ac:dyDescent="0.2">
      <c r="A54" s="81"/>
      <c r="B54" s="81"/>
      <c r="C54" s="7" t="s">
        <v>24</v>
      </c>
      <c r="D54" s="66">
        <f t="shared" ref="D54:O54" si="114">SUM(D52,D50)</f>
        <v>479</v>
      </c>
      <c r="E54" s="66">
        <f t="shared" si="114"/>
        <v>490.4</v>
      </c>
      <c r="F54" s="66">
        <f t="shared" si="114"/>
        <v>1158.6000000000001</v>
      </c>
      <c r="G54" s="66">
        <f t="shared" si="114"/>
        <v>826.90000000000009</v>
      </c>
      <c r="H54" s="66">
        <f t="shared" si="114"/>
        <v>381.50000000000006</v>
      </c>
      <c r="I54" s="66">
        <f t="shared" si="114"/>
        <v>521.29999999999995</v>
      </c>
      <c r="J54" s="66">
        <f t="shared" si="114"/>
        <v>930</v>
      </c>
      <c r="K54" s="66">
        <f t="shared" si="114"/>
        <v>440.2</v>
      </c>
      <c r="L54" s="66">
        <f t="shared" si="114"/>
        <v>551.6</v>
      </c>
      <c r="M54" s="66">
        <f t="shared" si="114"/>
        <v>572.80000000000007</v>
      </c>
      <c r="N54" s="66">
        <f t="shared" si="114"/>
        <v>882.7</v>
      </c>
      <c r="O54" s="66">
        <f t="shared" si="114"/>
        <v>1618.8</v>
      </c>
      <c r="P54" s="66">
        <f t="shared" si="2"/>
        <v>8853.7999999999993</v>
      </c>
      <c r="Q54" s="41"/>
      <c r="R54" s="30"/>
      <c r="S54" s="30"/>
      <c r="T54" s="30"/>
      <c r="U54" s="30"/>
      <c r="V54" s="31"/>
      <c r="W54" s="31"/>
      <c r="X54" s="31"/>
      <c r="Y54" s="31"/>
    </row>
    <row r="55" spans="1:25" s="2" customFormat="1" ht="16.05" customHeight="1" x14ac:dyDescent="0.2">
      <c r="A55" s="81"/>
      <c r="B55" s="83"/>
      <c r="C55" s="10" t="s">
        <v>22</v>
      </c>
      <c r="D55" s="7">
        <f t="shared" ref="D55:O55" si="115">IF(D54&lt;=0,"",D54/$P54%)</f>
        <v>5.4101063949942398</v>
      </c>
      <c r="E55" s="7">
        <f t="shared" si="115"/>
        <v>5.5388646682780278</v>
      </c>
      <c r="F55" s="7">
        <f t="shared" si="115"/>
        <v>13.085906616368115</v>
      </c>
      <c r="G55" s="7">
        <f t="shared" si="115"/>
        <v>9.3394926472249225</v>
      </c>
      <c r="H55" s="7">
        <f t="shared" si="115"/>
        <v>4.3088843208565821</v>
      </c>
      <c r="I55" s="7">
        <f t="shared" si="115"/>
        <v>5.8878673563893464</v>
      </c>
      <c r="J55" s="7">
        <f t="shared" si="115"/>
        <v>10.503964399466897</v>
      </c>
      <c r="K55" s="7">
        <f t="shared" si="115"/>
        <v>4.9718764824143307</v>
      </c>
      <c r="L55" s="7">
        <f t="shared" si="115"/>
        <v>6.2300932932752042</v>
      </c>
      <c r="M55" s="7">
        <f t="shared" si="115"/>
        <v>6.4695385032415471</v>
      </c>
      <c r="N55" s="7">
        <f t="shared" si="115"/>
        <v>9.9697305111929353</v>
      </c>
      <c r="O55" s="7">
        <f t="shared" si="115"/>
        <v>18.28367480629786</v>
      </c>
      <c r="P55" s="66">
        <f t="shared" si="2"/>
        <v>100</v>
      </c>
      <c r="Q55" s="41"/>
      <c r="R55" s="30"/>
      <c r="S55" s="30"/>
      <c r="T55" s="30"/>
      <c r="U55" s="30"/>
      <c r="V55" s="31"/>
      <c r="W55" s="31"/>
      <c r="X55" s="31"/>
      <c r="Y55" s="31"/>
    </row>
    <row r="56" spans="1:25" s="2" customFormat="1" ht="16.05" customHeight="1" x14ac:dyDescent="0.2">
      <c r="A56" s="81"/>
      <c r="B56" s="81" t="s">
        <v>28</v>
      </c>
      <c r="C56" s="7" t="s">
        <v>21</v>
      </c>
      <c r="D56" s="66">
        <f>空知1!D31+石狩1!D31+後志1!D31+胆振1!D31+日高1!D31+渡島・檜山1!D31+上川1!D31+留萌1!D31+宗谷1!D31+オホーツク1!D31+十勝1!D31+釧路1!D31+根室1!D31</f>
        <v>38.700000000000003</v>
      </c>
      <c r="E56" s="66">
        <f>空知1!E31+石狩1!E31+後志1!E31+胆振1!E31+日高1!E31+渡島・檜山1!E31+上川1!E31+留萌1!E31+宗谷1!E31+オホーツク1!E31+十勝1!E31+釧路1!E31+根室1!E31</f>
        <v>4.9000000000000004</v>
      </c>
      <c r="F56" s="66">
        <f>空知1!F31+石狩1!F31+後志1!F31+胆振1!F31+日高1!F31+渡島・檜山1!F31+上川1!F31+留萌1!F31+宗谷1!F31+オホーツク1!F31+十勝1!F31+釧路1!F31+根室1!F31</f>
        <v>13.6</v>
      </c>
      <c r="G56" s="66">
        <f>空知1!G31+石狩1!G31+後志1!G31+胆振1!G31+日高1!G31+渡島・檜山1!G31+上川1!G31+留萌1!G31+宗谷1!G31+オホーツク1!G31+十勝1!G31+釧路1!G31+根室1!G31</f>
        <v>9.6999999999999993</v>
      </c>
      <c r="H56" s="66">
        <f>空知1!H31+石狩1!H31+後志1!H31+胆振1!H31+日高1!H31+渡島・檜山1!H31+上川1!H31+留萌1!H31+宗谷1!H31+オホーツク1!H31+十勝1!H31+釧路1!H31+根室1!H31</f>
        <v>6</v>
      </c>
      <c r="I56" s="66">
        <f>空知1!I31+石狩1!I31+後志1!I31+胆振1!I31+日高1!I31+渡島・檜山1!I31+上川1!I31+留萌1!I31+宗谷1!I31+オホーツク1!I31+十勝1!I31+釧路1!I31+根室1!I31</f>
        <v>8.9</v>
      </c>
      <c r="J56" s="66">
        <f>空知1!J31+石狩1!J31+後志1!J31+胆振1!J31+日高1!J31+渡島・檜山1!J31+上川1!J31+留萌1!J31+宗谷1!J31+オホーツク1!J31+十勝1!J31+釧路1!J31+根室1!J31</f>
        <v>12.7</v>
      </c>
      <c r="K56" s="66">
        <f>空知1!K31+石狩1!K31+後志1!K31+胆振1!K31+日高1!K31+渡島・檜山1!K31+上川1!K31+留萌1!K31+宗谷1!K31+オホーツク1!K31+十勝1!K31+釧路1!K31+根室1!K31</f>
        <v>14.2</v>
      </c>
      <c r="L56" s="66">
        <f>空知1!L31+石狩1!L31+後志1!L31+胆振1!L31+日高1!L31+渡島・檜山1!L31+上川1!L31+留萌1!L31+宗谷1!L31+オホーツク1!L31+十勝1!L31+釧路1!L31+根室1!L31</f>
        <v>4.8</v>
      </c>
      <c r="M56" s="66">
        <f>空知1!M31+石狩1!M31+後志1!M31+胆振1!M31+日高1!M31+渡島・檜山1!M31+上川1!M31+留萌1!M31+宗谷1!M31+オホーツク1!M31+十勝1!M31+釧路1!M31+根室1!M31</f>
        <v>31.7</v>
      </c>
      <c r="N56" s="66">
        <f>空知1!N31+石狩1!N31+後志1!N31+胆振1!N31+日高1!N31+渡島・檜山1!N31+上川1!N31+留萌1!N31+宗谷1!N31+オホーツク1!N31+十勝1!N31+釧路1!N31+根室1!N31</f>
        <v>9.6999999999999993</v>
      </c>
      <c r="O56" s="66">
        <f>空知1!O31+石狩1!O31+後志1!O31+胆振1!O31+日高1!O31+渡島・檜山1!O31+上川1!O31+留萌1!O31+宗谷1!O31+オホーツク1!O31+十勝1!O31+釧路1!O31+根室1!O31</f>
        <v>22.4</v>
      </c>
      <c r="P56" s="66">
        <f t="shared" si="2"/>
        <v>177.3</v>
      </c>
      <c r="Q56" s="41"/>
      <c r="R56" s="30"/>
      <c r="S56" s="30"/>
      <c r="T56" s="30"/>
      <c r="U56" s="30"/>
      <c r="V56" s="31"/>
      <c r="W56" s="31"/>
      <c r="X56" s="31"/>
      <c r="Y56" s="31"/>
    </row>
    <row r="57" spans="1:25" s="2" customFormat="1" ht="16.05" customHeight="1" x14ac:dyDescent="0.2">
      <c r="A57" s="81"/>
      <c r="B57" s="81"/>
      <c r="C57" s="10" t="s">
        <v>22</v>
      </c>
      <c r="D57" s="7">
        <f t="shared" ref="D57:O57" si="116">IF(D56&lt;=0,"",D56/$P56%)</f>
        <v>21.82741116751269</v>
      </c>
      <c r="E57" s="7">
        <f t="shared" si="116"/>
        <v>2.7636773829667232</v>
      </c>
      <c r="F57" s="7">
        <f t="shared" si="116"/>
        <v>7.6706147772137614</v>
      </c>
      <c r="G57" s="7">
        <f t="shared" si="116"/>
        <v>5.4709531866892265</v>
      </c>
      <c r="H57" s="7">
        <f t="shared" si="116"/>
        <v>3.3840947546531299</v>
      </c>
      <c r="I57" s="7">
        <f t="shared" si="116"/>
        <v>5.0197405527354766</v>
      </c>
      <c r="J57" s="7">
        <f t="shared" si="116"/>
        <v>7.1630005640157917</v>
      </c>
      <c r="K57" s="7">
        <f t="shared" si="116"/>
        <v>8.0090242526790743</v>
      </c>
      <c r="L57" s="7">
        <f t="shared" si="116"/>
        <v>2.7072758037225038</v>
      </c>
      <c r="M57" s="7">
        <f t="shared" si="116"/>
        <v>17.879300620417371</v>
      </c>
      <c r="N57" s="7">
        <f t="shared" si="116"/>
        <v>5.4709531866892265</v>
      </c>
      <c r="O57" s="7">
        <f t="shared" si="116"/>
        <v>12.633953750705018</v>
      </c>
      <c r="P57" s="66">
        <f t="shared" si="2"/>
        <v>100</v>
      </c>
      <c r="Q57" s="41"/>
      <c r="R57" s="30"/>
      <c r="S57" s="30"/>
      <c r="T57" s="30"/>
      <c r="U57" s="30"/>
      <c r="V57" s="31"/>
      <c r="W57" s="31"/>
      <c r="X57" s="31"/>
      <c r="Y57" s="31"/>
    </row>
    <row r="58" spans="1:25" s="2" customFormat="1" ht="16.05" customHeight="1" x14ac:dyDescent="0.2">
      <c r="A58" s="81"/>
      <c r="B58" s="81"/>
      <c r="C58" s="7" t="s">
        <v>23</v>
      </c>
      <c r="D58" s="66">
        <f>空知1!D33+石狩1!D33+後志1!D33+胆振1!D33+日高1!D33+渡島・檜山1!D33+上川1!D33+留萌1!D33+宗谷1!D33+オホーツク1!D33+十勝1!D33+釧路1!D33+根室1!D33</f>
        <v>3.6</v>
      </c>
      <c r="E58" s="66">
        <f>空知1!E33+石狩1!E33+後志1!E33+胆振1!E33+日高1!E33+渡島・檜山1!E33+上川1!E33+留萌1!E33+宗谷1!E33+オホーツク1!E33+十勝1!E33+釧路1!E33+根室1!E33</f>
        <v>4.5</v>
      </c>
      <c r="F58" s="66">
        <f>空知1!F33+石狩1!F33+後志1!F33+胆振1!F33+日高1!F33+渡島・檜山1!F33+上川1!F33+留萌1!F33+宗谷1!F33+オホーツク1!F33+十勝1!F33+釧路1!F33+根室1!F33</f>
        <v>2.7</v>
      </c>
      <c r="G58" s="66">
        <f>空知1!G33+石狩1!G33+後志1!G33+胆振1!G33+日高1!G33+渡島・檜山1!G33+上川1!G33+留萌1!G33+宗谷1!G33+オホーツク1!G33+十勝1!G33+釧路1!G33+根室1!G33</f>
        <v>4.3</v>
      </c>
      <c r="H58" s="66">
        <f>空知1!H33+石狩1!H33+後志1!H33+胆振1!H33+日高1!H33+渡島・檜山1!H33+上川1!H33+留萌1!H33+宗谷1!H33+オホーツク1!H33+十勝1!H33+釧路1!H33+根室1!H33</f>
        <v>1.6</v>
      </c>
      <c r="I58" s="66">
        <f>空知1!I33+石狩1!I33+後志1!I33+胆振1!I33+日高1!I33+渡島・檜山1!I33+上川1!I33+留萌1!I33+宗谷1!I33+オホーツク1!I33+十勝1!I33+釧路1!I33+根室1!I33</f>
        <v>2.5</v>
      </c>
      <c r="J58" s="66">
        <f>空知1!J33+石狩1!J33+後志1!J33+胆振1!J33+日高1!J33+渡島・檜山1!J33+上川1!J33+留萌1!J33+宗谷1!J33+オホーツク1!J33+十勝1!J33+釧路1!J33+根室1!J33</f>
        <v>3.4</v>
      </c>
      <c r="K58" s="66">
        <f>空知1!K33+石狩1!K33+後志1!K33+胆振1!K33+日高1!K33+渡島・檜山1!K33+上川1!K33+留萌1!K33+宗谷1!K33+オホーツク1!K33+十勝1!K33+釧路1!K33+根室1!K33</f>
        <v>2.8</v>
      </c>
      <c r="L58" s="66">
        <f>空知1!L33+石狩1!L33+後志1!L33+胆振1!L33+日高1!L33+渡島・檜山1!L33+上川1!L33+留萌1!L33+宗谷1!L33+オホーツク1!L33+十勝1!L33+釧路1!L33+根室1!L33</f>
        <v>2.8</v>
      </c>
      <c r="M58" s="66">
        <f>空知1!M33+石狩1!M33+後志1!M33+胆振1!M33+日高1!M33+渡島・檜山1!M33+上川1!M33+留萌1!M33+宗谷1!M33+オホーツク1!M33+十勝1!M33+釧路1!M33+根室1!M33</f>
        <v>2.5</v>
      </c>
      <c r="N58" s="66">
        <f>空知1!N33+石狩1!N33+後志1!N33+胆振1!N33+日高1!N33+渡島・檜山1!N33+上川1!N33+留萌1!N33+宗谷1!N33+オホーツク1!N33+十勝1!N33+釧路1!N33+根室1!N33</f>
        <v>2.5</v>
      </c>
      <c r="O58" s="66">
        <f>空知1!O33+石狩1!O33+後志1!O33+胆振1!O33+日高1!O33+渡島・檜山1!O33+上川1!O33+留萌1!O33+宗谷1!O33+オホーツク1!O33+十勝1!O33+釧路1!O33+根室1!O33</f>
        <v>2.5</v>
      </c>
      <c r="P58" s="66">
        <f t="shared" si="2"/>
        <v>35.700000000000003</v>
      </c>
      <c r="Q58" s="41"/>
      <c r="R58" s="30"/>
      <c r="S58" s="30"/>
      <c r="T58" s="30"/>
      <c r="U58" s="30"/>
      <c r="V58" s="31"/>
      <c r="W58" s="31"/>
      <c r="X58" s="31"/>
      <c r="Y58" s="31"/>
    </row>
    <row r="59" spans="1:25" s="2" customFormat="1" ht="16.05" customHeight="1" x14ac:dyDescent="0.2">
      <c r="A59" s="81"/>
      <c r="B59" s="81"/>
      <c r="C59" s="10" t="s">
        <v>22</v>
      </c>
      <c r="D59" s="7">
        <f t="shared" ref="D59:O59" si="117">IF(D58&lt;=0,"",D58/$P58%)</f>
        <v>10.084033613445378</v>
      </c>
      <c r="E59" s="7">
        <f t="shared" si="117"/>
        <v>12.605042016806721</v>
      </c>
      <c r="F59" s="7">
        <f t="shared" si="117"/>
        <v>7.5630252100840334</v>
      </c>
      <c r="G59" s="7">
        <f t="shared" si="117"/>
        <v>12.044817927170866</v>
      </c>
      <c r="H59" s="7">
        <f t="shared" si="117"/>
        <v>4.4817927170868348</v>
      </c>
      <c r="I59" s="7">
        <f t="shared" si="117"/>
        <v>7.0028011204481784</v>
      </c>
      <c r="J59" s="7">
        <f t="shared" si="117"/>
        <v>9.5238095238095219</v>
      </c>
      <c r="K59" s="7">
        <f t="shared" si="117"/>
        <v>7.8431372549019596</v>
      </c>
      <c r="L59" s="7">
        <f t="shared" si="117"/>
        <v>7.8431372549019596</v>
      </c>
      <c r="M59" s="7">
        <f t="shared" si="117"/>
        <v>7.0028011204481784</v>
      </c>
      <c r="N59" s="7">
        <f t="shared" si="117"/>
        <v>7.0028011204481784</v>
      </c>
      <c r="O59" s="7">
        <f t="shared" si="117"/>
        <v>7.0028011204481784</v>
      </c>
      <c r="P59" s="66">
        <f t="shared" si="2"/>
        <v>100</v>
      </c>
      <c r="Q59" s="41"/>
      <c r="R59" s="30"/>
      <c r="S59" s="30"/>
      <c r="T59" s="30"/>
      <c r="U59" s="30"/>
      <c r="V59" s="31"/>
      <c r="W59" s="31"/>
      <c r="X59" s="31"/>
      <c r="Y59" s="31"/>
    </row>
    <row r="60" spans="1:25" s="2" customFormat="1" ht="16.05" customHeight="1" x14ac:dyDescent="0.2">
      <c r="A60" s="81"/>
      <c r="B60" s="81"/>
      <c r="C60" s="7" t="s">
        <v>24</v>
      </c>
      <c r="D60" s="66">
        <f t="shared" ref="D60:O60" si="118">SUM(D58,D56)</f>
        <v>42.300000000000004</v>
      </c>
      <c r="E60" s="66">
        <f t="shared" si="118"/>
        <v>9.4</v>
      </c>
      <c r="F60" s="66">
        <f t="shared" si="118"/>
        <v>16.3</v>
      </c>
      <c r="G60" s="66">
        <f t="shared" si="118"/>
        <v>14</v>
      </c>
      <c r="H60" s="66">
        <f t="shared" si="118"/>
        <v>7.6</v>
      </c>
      <c r="I60" s="66">
        <f t="shared" si="118"/>
        <v>11.4</v>
      </c>
      <c r="J60" s="66">
        <f t="shared" si="118"/>
        <v>16.099999999999998</v>
      </c>
      <c r="K60" s="66">
        <f t="shared" si="118"/>
        <v>17</v>
      </c>
      <c r="L60" s="66">
        <f t="shared" si="118"/>
        <v>7.6</v>
      </c>
      <c r="M60" s="66">
        <f t="shared" si="118"/>
        <v>34.200000000000003</v>
      </c>
      <c r="N60" s="66">
        <f t="shared" si="118"/>
        <v>12.2</v>
      </c>
      <c r="O60" s="66">
        <f t="shared" si="118"/>
        <v>24.9</v>
      </c>
      <c r="P60" s="66">
        <f t="shared" si="2"/>
        <v>212.99999999999997</v>
      </c>
      <c r="Q60" s="41"/>
      <c r="R60" s="30"/>
      <c r="S60" s="30"/>
      <c r="T60" s="30"/>
      <c r="U60" s="30"/>
      <c r="V60" s="31"/>
      <c r="W60" s="31"/>
      <c r="X60" s="31"/>
      <c r="Y60" s="31"/>
    </row>
    <row r="61" spans="1:25" s="2" customFormat="1" ht="16.05" customHeight="1" x14ac:dyDescent="0.2">
      <c r="A61" s="83"/>
      <c r="B61" s="86"/>
      <c r="C61" s="10" t="s">
        <v>22</v>
      </c>
      <c r="D61" s="7">
        <f t="shared" ref="D61:O61" si="119">IF(D60&lt;=0,"",D60/$P60%)</f>
        <v>19.859154929577468</v>
      </c>
      <c r="E61" s="7">
        <f t="shared" si="119"/>
        <v>4.4131455399061039</v>
      </c>
      <c r="F61" s="7">
        <f t="shared" si="119"/>
        <v>7.6525821596244139</v>
      </c>
      <c r="G61" s="7">
        <f t="shared" si="119"/>
        <v>6.5727699530516439</v>
      </c>
      <c r="H61" s="7">
        <f t="shared" si="119"/>
        <v>3.568075117370892</v>
      </c>
      <c r="I61" s="7">
        <f t="shared" si="119"/>
        <v>5.3521126760563389</v>
      </c>
      <c r="J61" s="7">
        <f t="shared" si="119"/>
        <v>7.5586854460093891</v>
      </c>
      <c r="K61" s="7">
        <f t="shared" si="119"/>
        <v>7.9812206572769959</v>
      </c>
      <c r="L61" s="7">
        <f t="shared" si="119"/>
        <v>3.568075117370892</v>
      </c>
      <c r="M61" s="7">
        <f t="shared" si="119"/>
        <v>16.056338028169016</v>
      </c>
      <c r="N61" s="7">
        <f t="shared" si="119"/>
        <v>5.727699530516432</v>
      </c>
      <c r="O61" s="7">
        <f t="shared" si="119"/>
        <v>11.690140845070422</v>
      </c>
      <c r="P61" s="66">
        <f t="shared" si="2"/>
        <v>100</v>
      </c>
      <c r="Q61" s="41"/>
      <c r="R61" s="30"/>
      <c r="S61" s="30"/>
      <c r="T61" s="30"/>
      <c r="U61" s="30"/>
      <c r="V61" s="31"/>
      <c r="W61" s="31"/>
      <c r="X61" s="31"/>
      <c r="Y61" s="31"/>
    </row>
    <row r="62" spans="1:25" ht="16.05" customHeight="1" x14ac:dyDescent="0.2">
      <c r="A62" s="84" t="s">
        <v>105</v>
      </c>
      <c r="B62" s="87"/>
      <c r="C62" s="7" t="s">
        <v>21</v>
      </c>
      <c r="D62" s="66">
        <v>56.800000000000004</v>
      </c>
      <c r="E62" s="66">
        <v>74</v>
      </c>
      <c r="F62" s="66">
        <v>202.20000000000002</v>
      </c>
      <c r="G62" s="66">
        <v>230.70000000000002</v>
      </c>
      <c r="H62" s="66">
        <v>104.60000000000001</v>
      </c>
      <c r="I62" s="66">
        <v>161.20000000000002</v>
      </c>
      <c r="J62" s="66">
        <v>111.80000000000001</v>
      </c>
      <c r="K62" s="66">
        <v>226.89999999999998</v>
      </c>
      <c r="L62" s="66">
        <v>207.89999999999998</v>
      </c>
      <c r="M62" s="66">
        <v>324</v>
      </c>
      <c r="N62" s="66">
        <v>229.70000000000002</v>
      </c>
      <c r="O62" s="66">
        <v>162.69999999999999</v>
      </c>
      <c r="P62" s="7">
        <f t="shared" si="2"/>
        <v>2092.5000000000005</v>
      </c>
      <c r="Q62" s="41"/>
    </row>
    <row r="63" spans="1:25" ht="16.05" customHeight="1" x14ac:dyDescent="0.2">
      <c r="A63" s="81"/>
      <c r="B63" s="88"/>
      <c r="C63" s="10" t="s">
        <v>22</v>
      </c>
      <c r="D63" s="7">
        <f t="shared" ref="D63:O63" si="120">IF(D62&lt;=0,"",D62/$P62%)</f>
        <v>2.7144563918757463</v>
      </c>
      <c r="E63" s="7">
        <f t="shared" si="120"/>
        <v>3.536439665471923</v>
      </c>
      <c r="F63" s="7">
        <f t="shared" si="120"/>
        <v>9.6630824372759854</v>
      </c>
      <c r="G63" s="7">
        <f t="shared" si="120"/>
        <v>11.025089605734765</v>
      </c>
      <c r="H63" s="7">
        <f t="shared" si="120"/>
        <v>4.9988052568697725</v>
      </c>
      <c r="I63" s="7">
        <f t="shared" si="120"/>
        <v>7.7037037037037033</v>
      </c>
      <c r="J63" s="7">
        <f t="shared" si="120"/>
        <v>5.3428912783751485</v>
      </c>
      <c r="K63" s="7">
        <f t="shared" si="120"/>
        <v>10.843488649940259</v>
      </c>
      <c r="L63" s="7">
        <f t="shared" si="120"/>
        <v>9.9354838709677384</v>
      </c>
      <c r="M63" s="7">
        <f t="shared" si="120"/>
        <v>15.483870967741932</v>
      </c>
      <c r="N63" s="7">
        <f t="shared" si="120"/>
        <v>10.977299880525685</v>
      </c>
      <c r="O63" s="7">
        <f t="shared" si="120"/>
        <v>7.7753882915173218</v>
      </c>
      <c r="P63" s="7">
        <f t="shared" si="2"/>
        <v>99.999999999999972</v>
      </c>
      <c r="Q63" s="41"/>
    </row>
    <row r="64" spans="1:25" ht="16.05" customHeight="1" x14ac:dyDescent="0.2">
      <c r="A64" s="81"/>
      <c r="B64" s="88"/>
      <c r="C64" s="7" t="s">
        <v>23</v>
      </c>
      <c r="D64" s="66">
        <v>199.5</v>
      </c>
      <c r="E64" s="66">
        <v>330.9</v>
      </c>
      <c r="F64" s="66">
        <v>567.4</v>
      </c>
      <c r="G64" s="66">
        <v>466.70000000000005</v>
      </c>
      <c r="H64" s="66">
        <v>269.5</v>
      </c>
      <c r="I64" s="66">
        <v>319.19999999999993</v>
      </c>
      <c r="J64" s="66">
        <v>377.9</v>
      </c>
      <c r="K64" s="66">
        <v>524.80000000000007</v>
      </c>
      <c r="L64" s="66">
        <v>674.6</v>
      </c>
      <c r="M64" s="66">
        <v>834.3</v>
      </c>
      <c r="N64" s="66">
        <v>362.39999999999992</v>
      </c>
      <c r="O64" s="66">
        <v>343.39999999999992</v>
      </c>
      <c r="P64" s="7">
        <f t="shared" si="2"/>
        <v>5270.5999999999995</v>
      </c>
    </row>
    <row r="65" spans="1:25" ht="16.05" customHeight="1" x14ac:dyDescent="0.2">
      <c r="A65" s="81"/>
      <c r="B65" s="88"/>
      <c r="C65" s="10" t="s">
        <v>22</v>
      </c>
      <c r="D65" s="7">
        <f t="shared" ref="D65:O65" si="121">IF(D64&lt;=0,"",D64/$P64%)</f>
        <v>3.7851478010093729</v>
      </c>
      <c r="E65" s="7">
        <f t="shared" si="121"/>
        <v>6.2782225932531404</v>
      </c>
      <c r="F65" s="7">
        <f t="shared" si="121"/>
        <v>10.765377755853224</v>
      </c>
      <c r="G65" s="7">
        <f t="shared" si="121"/>
        <v>8.8547793420103993</v>
      </c>
      <c r="H65" s="7">
        <f t="shared" si="121"/>
        <v>5.1132698364512583</v>
      </c>
      <c r="I65" s="7">
        <f t="shared" si="121"/>
        <v>6.0562364816149952</v>
      </c>
      <c r="J65" s="7">
        <f t="shared" si="121"/>
        <v>7.1699616741926917</v>
      </c>
      <c r="K65" s="7">
        <f t="shared" si="121"/>
        <v>9.9571206314271645</v>
      </c>
      <c r="L65" s="7">
        <f t="shared" si="121"/>
        <v>12.799301787272798</v>
      </c>
      <c r="M65" s="7">
        <f t="shared" si="121"/>
        <v>15.829317345273783</v>
      </c>
      <c r="N65" s="7">
        <f t="shared" si="121"/>
        <v>6.8758775092019873</v>
      </c>
      <c r="O65" s="7">
        <f t="shared" si="121"/>
        <v>6.5153872424391901</v>
      </c>
      <c r="P65" s="7">
        <f t="shared" si="2"/>
        <v>100</v>
      </c>
    </row>
    <row r="66" spans="1:25" ht="16.05" customHeight="1" x14ac:dyDescent="0.2">
      <c r="A66" s="81"/>
      <c r="B66" s="88"/>
      <c r="C66" s="7" t="s">
        <v>24</v>
      </c>
      <c r="D66" s="66">
        <f>SUM(D64,D62)</f>
        <v>256.3</v>
      </c>
      <c r="E66" s="66">
        <f t="shared" ref="E66:O66" si="122">SUM(E64,E62)</f>
        <v>404.9</v>
      </c>
      <c r="F66" s="66">
        <f t="shared" si="122"/>
        <v>769.6</v>
      </c>
      <c r="G66" s="66">
        <f t="shared" si="122"/>
        <v>697.40000000000009</v>
      </c>
      <c r="H66" s="66">
        <f t="shared" si="122"/>
        <v>374.1</v>
      </c>
      <c r="I66" s="66">
        <f t="shared" si="122"/>
        <v>480.4</v>
      </c>
      <c r="J66" s="66">
        <f t="shared" si="122"/>
        <v>489.7</v>
      </c>
      <c r="K66" s="66">
        <f t="shared" si="122"/>
        <v>751.7</v>
      </c>
      <c r="L66" s="66">
        <f t="shared" si="122"/>
        <v>882.5</v>
      </c>
      <c r="M66" s="66">
        <f t="shared" si="122"/>
        <v>1158.3</v>
      </c>
      <c r="N66" s="66">
        <f t="shared" si="122"/>
        <v>592.09999999999991</v>
      </c>
      <c r="O66" s="66">
        <f t="shared" si="122"/>
        <v>506.09999999999991</v>
      </c>
      <c r="P66" s="7">
        <f>+P62+P64</f>
        <v>7363.1</v>
      </c>
    </row>
    <row r="67" spans="1:25" ht="16.05" customHeight="1" x14ac:dyDescent="0.2">
      <c r="A67" s="83"/>
      <c r="B67" s="82"/>
      <c r="C67" s="10" t="s">
        <v>22</v>
      </c>
      <c r="D67" s="7">
        <f t="shared" ref="D67:O67" si="123">IF(D66&lt;=0,"",D66/$P66%)</f>
        <v>3.4808708288628432</v>
      </c>
      <c r="E67" s="7">
        <f t="shared" si="123"/>
        <v>5.4990425228504298</v>
      </c>
      <c r="F67" s="7">
        <f t="shared" si="123"/>
        <v>10.452119351903411</v>
      </c>
      <c r="G67" s="7">
        <f t="shared" si="123"/>
        <v>9.4715541008542612</v>
      </c>
      <c r="H67" s="7">
        <f t="shared" si="123"/>
        <v>5.0807404489956678</v>
      </c>
      <c r="I67" s="7">
        <f t="shared" si="123"/>
        <v>6.5244258532411621</v>
      </c>
      <c r="J67" s="7">
        <f t="shared" si="123"/>
        <v>6.6507313495674376</v>
      </c>
      <c r="K67" s="7">
        <f t="shared" si="123"/>
        <v>10.209015224565741</v>
      </c>
      <c r="L67" s="7">
        <f t="shared" si="123"/>
        <v>11.985440914832068</v>
      </c>
      <c r="M67" s="7">
        <f t="shared" si="123"/>
        <v>15.731145848895165</v>
      </c>
      <c r="N67" s="7">
        <f t="shared" si="123"/>
        <v>8.0414499327728794</v>
      </c>
      <c r="O67" s="7">
        <f t="shared" si="123"/>
        <v>6.8734636226589334</v>
      </c>
      <c r="P67" s="7">
        <f t="shared" si="2"/>
        <v>100</v>
      </c>
    </row>
    <row r="68" spans="1:25" ht="16.05" customHeight="1" x14ac:dyDescent="0.2">
      <c r="A68" s="81" t="s">
        <v>29</v>
      </c>
      <c r="C68" s="7" t="s">
        <v>115</v>
      </c>
      <c r="D68" s="66">
        <f>空知1!D37+石狩1!D37+後志1!D37+胆振1!D37+日高1!D37+渡島・檜山1!D37+上川1!D37+留萌1!D37+宗谷1!D37+オホーツク1!D37+十勝1!D37+釧路1!D37+根室1!D37</f>
        <v>12848.7</v>
      </c>
      <c r="E68" s="66">
        <f>空知1!E37+石狩1!E37+後志1!E37+胆振1!E37+日高1!E37+渡島・檜山1!E37+上川1!E37+留萌1!E37+宗谷1!E37+オホーツク1!E37+十勝1!E37+釧路1!E37+根室1!E37</f>
        <v>15132.800000000001</v>
      </c>
      <c r="F68" s="66">
        <f>空知1!F37+石狩1!F37+後志1!F37+胆振1!F37+日高1!F37+渡島・檜山1!F37+上川1!F37+留萌1!F37+宗谷1!F37+オホーツク1!F37+十勝1!F37+釧路1!F37+根室1!F37</f>
        <v>16239.399999999998</v>
      </c>
      <c r="G68" s="66">
        <f>空知1!G37+石狩1!G37+後志1!G37+胆振1!G37+日高1!G37+渡島・檜山1!G37+上川1!G37+留萌1!G37+宗谷1!G37+オホーツク1!G37+十勝1!G37+釧路1!G37+根室1!G37</f>
        <v>16853.099999999999</v>
      </c>
      <c r="H68" s="66">
        <f>空知1!H37+石狩1!H37+後志1!H37+胆振1!H37+日高1!H37+渡島・檜山1!H37+上川1!H37+留萌1!H37+宗谷1!H37+オホーツク1!H37+十勝1!H37+釧路1!H37+根室1!H37</f>
        <v>10675.1</v>
      </c>
      <c r="I68" s="66">
        <f>空知1!I37+石狩1!I37+後志1!I37+胆振1!I37+日高1!I37+渡島・檜山1!I37+上川1!I37+留萌1!I37+宗谷1!I37+オホーツク1!I37+十勝1!I37+釧路1!I37+根室1!I37</f>
        <v>15732.9</v>
      </c>
      <c r="J68" s="66">
        <f>空知1!J37+石狩1!J37+後志1!J37+胆振1!J37+日高1!J37+渡島・檜山1!J37+上川1!J37+留萌1!J37+宗谷1!J37+オホーツク1!J37+十勝1!J37+釧路1!J37+根室1!J37</f>
        <v>25434.500000000004</v>
      </c>
      <c r="K68" s="66">
        <f>空知1!K37+石狩1!K37+後志1!K37+胆振1!K37+日高1!K37+渡島・檜山1!K37+上川1!K37+留萌1!K37+宗谷1!K37+オホーツク1!K37+十勝1!K37+釧路1!K37+根室1!K37</f>
        <v>39647.9</v>
      </c>
      <c r="L68" s="66">
        <f>空知1!L37+石狩1!L37+後志1!L37+胆振1!L37+日高1!L37+渡島・檜山1!L37+上川1!L37+留萌1!L37+宗谷1!L37+オホーツク1!L37+十勝1!L37+釧路1!L37+根室1!L37</f>
        <v>81722.100000000006</v>
      </c>
      <c r="M68" s="66">
        <f>空知1!M37+石狩1!M37+後志1!M37+胆振1!M37+日高1!M37+渡島・檜山1!M37+上川1!M37+留萌1!M37+宗谷1!M37+オホーツク1!M37+十勝1!M37+釧路1!M37+根室1!M37</f>
        <v>66052.299999999988</v>
      </c>
      <c r="N68" s="66">
        <f>空知1!N37+石狩1!N37+後志1!N37+胆振1!N37+日高1!N37+渡島・檜山1!N37+上川1!N37+留萌1!N37+宗谷1!N37+オホーツク1!N37+十勝1!N37+釧路1!N37+根室1!N37</f>
        <v>35461.199999999997</v>
      </c>
      <c r="O68" s="66">
        <f>空知1!O37+石狩1!O37+後志1!O37+胆振1!O37+日高1!O37+渡島・檜山1!O37+上川1!O37+留萌1!O37+宗谷1!O37+オホーツク1!O37+十勝1!O37+釧路1!O37+根室1!O37</f>
        <v>17295.600000000002</v>
      </c>
      <c r="P68" s="7">
        <f t="shared" ref="P68:P118" si="124">SUM(D68:O68)</f>
        <v>353095.6</v>
      </c>
    </row>
    <row r="69" spans="1:25" ht="16.05" customHeight="1" x14ac:dyDescent="0.2">
      <c r="A69" s="81"/>
      <c r="C69" s="10" t="s">
        <v>22</v>
      </c>
      <c r="D69" s="7">
        <f t="shared" ref="D69:O69" si="125">IF(D68&lt;=0,"",D68/$P68%)</f>
        <v>3.6388728718228158</v>
      </c>
      <c r="E69" s="7">
        <f t="shared" si="125"/>
        <v>4.2857515075237425</v>
      </c>
      <c r="F69" s="7">
        <f t="shared" si="125"/>
        <v>4.5991510514432914</v>
      </c>
      <c r="G69" s="7">
        <f t="shared" si="125"/>
        <v>4.7729566723572878</v>
      </c>
      <c r="H69" s="7">
        <f t="shared" si="125"/>
        <v>3.0232888770066806</v>
      </c>
      <c r="I69" s="7">
        <f t="shared" si="125"/>
        <v>4.4557054803288407</v>
      </c>
      <c r="J69" s="7">
        <f t="shared" si="125"/>
        <v>7.2032899871876079</v>
      </c>
      <c r="K69" s="7">
        <f t="shared" si="125"/>
        <v>11.228658754173093</v>
      </c>
      <c r="L69" s="7">
        <f t="shared" si="125"/>
        <v>23.14446852353867</v>
      </c>
      <c r="M69" s="7">
        <f t="shared" si="125"/>
        <v>18.706633557597431</v>
      </c>
      <c r="N69" s="7">
        <f t="shared" si="125"/>
        <v>10.042945876414207</v>
      </c>
      <c r="O69" s="7">
        <f t="shared" si="125"/>
        <v>4.8982768406063411</v>
      </c>
      <c r="P69" s="7">
        <f t="shared" si="124"/>
        <v>100.00000000000001</v>
      </c>
    </row>
    <row r="70" spans="1:25" ht="16.05" customHeight="1" x14ac:dyDescent="0.2">
      <c r="A70" s="81"/>
      <c r="C70" s="7" t="s">
        <v>118</v>
      </c>
      <c r="D70" s="66">
        <f>空知1!D39+石狩1!D39+後志1!D39+胆振1!D39+日高1!D39+渡島・檜山1!D39+上川1!D39+留萌1!D39+宗谷1!D39+オホーツク1!D39+十勝1!D39+釧路1!D39+根室1!D39</f>
        <v>67023.600000000006</v>
      </c>
      <c r="E70" s="66">
        <f>空知1!E39+石狩1!E39+後志1!E39+胆振1!E39+日高1!E39+渡島・檜山1!E39+上川1!E39+留萌1!E39+宗谷1!E39+オホーツク1!E39+十勝1!E39+釧路1!E39+根室1!E39</f>
        <v>68076.600000000006</v>
      </c>
      <c r="F70" s="66">
        <f>空知1!F39+石狩1!F39+後志1!F39+胆振1!F39+日高1!F39+渡島・檜山1!F39+上川1!F39+留萌1!F39+宗谷1!F39+オホーツク1!F39+十勝1!F39+釧路1!F39+根室1!F39</f>
        <v>64721.899999999994</v>
      </c>
      <c r="G70" s="66">
        <f>空知1!G39+石狩1!G39+後志1!G39+胆振1!G39+日高1!G39+渡島・檜山1!G39+上川1!G39+留萌1!G39+宗谷1!G39+オホーツク1!G39+十勝1!G39+釧路1!G39+根室1!G39</f>
        <v>42326.6</v>
      </c>
      <c r="H70" s="66">
        <f>空知1!H39+石狩1!H39+後志1!H39+胆振1!H39+日高1!H39+渡島・檜山1!H39+上川1!H39+留萌1!H39+宗谷1!H39+オホーツク1!H39+十勝1!H39+釧路1!H39+根室1!H39</f>
        <v>13713.7</v>
      </c>
      <c r="I70" s="66">
        <f>空知1!I39+石狩1!I39+後志1!I39+胆振1!I39+日高1!I39+渡島・檜山1!I39+上川1!I39+留萌1!I39+宗谷1!I39+オホーツク1!I39+十勝1!I39+釧路1!I39+根室1!I39</f>
        <v>12969.800000000001</v>
      </c>
      <c r="J70" s="66">
        <f>空知1!J39+石狩1!J39+後志1!J39+胆振1!J39+日高1!J39+渡島・檜山1!J39+上川1!J39+留萌1!J39+宗谷1!J39+オホーツク1!J39+十勝1!J39+釧路1!J39+根室1!J39</f>
        <v>38685.999999999993</v>
      </c>
      <c r="K70" s="66">
        <f>空知1!K39+石狩1!K39+後志1!K39+胆振1!K39+日高1!K39+渡島・檜山1!K39+上川1!K39+留萌1!K39+宗谷1!K39+オホーツク1!K39+十勝1!K39+釧路1!K39+根室1!K39</f>
        <v>127215.90000000002</v>
      </c>
      <c r="L70" s="66">
        <f>空知1!L39+石狩1!L39+後志1!L39+胆振1!L39+日高1!L39+渡島・檜山1!L39+上川1!L39+留萌1!L39+宗谷1!L39+オホーツク1!L39+十勝1!L39+釧路1!L39+根室1!L39</f>
        <v>166154.79999999999</v>
      </c>
      <c r="M70" s="66">
        <f>空知1!M39+石狩1!M39+後志1!M39+胆振1!M39+日高1!M39+渡島・檜山1!M39+上川1!M39+留萌1!M39+宗谷1!M39+オホーツク1!M39+十勝1!M39+釧路1!M39+根室1!M39</f>
        <v>156333</v>
      </c>
      <c r="N70" s="66">
        <f>空知1!N39+石狩1!N39+後志1!N39+胆振1!N39+日高1!N39+渡島・檜山1!N39+上川1!N39+留萌1!N39+宗谷1!N39+オホーツク1!N39+十勝1!N39+釧路1!N39+根室1!N39</f>
        <v>113844.59999999999</v>
      </c>
      <c r="O70" s="66">
        <f>空知1!O39+石狩1!O39+後志1!O39+胆振1!O39+日高1!O39+渡島・檜山1!O39+上川1!O39+留萌1!O39+宗谷1!O39+オホーツク1!O39+十勝1!O39+釧路1!O39+根室1!O39</f>
        <v>84961.199999999983</v>
      </c>
      <c r="P70" s="7">
        <f t="shared" si="124"/>
        <v>956027.7</v>
      </c>
    </row>
    <row r="71" spans="1:25" ht="16.05" customHeight="1" x14ac:dyDescent="0.2">
      <c r="A71" s="81"/>
      <c r="C71" s="10" t="s">
        <v>22</v>
      </c>
      <c r="D71" s="7">
        <f t="shared" ref="D71:O71" si="126">IF(D70&lt;=0,"",D70/$P70%)</f>
        <v>7.0106336877059112</v>
      </c>
      <c r="E71" s="7">
        <f t="shared" si="126"/>
        <v>7.1207769398313463</v>
      </c>
      <c r="F71" s="7">
        <f t="shared" si="126"/>
        <v>6.7698770652775009</v>
      </c>
      <c r="G71" s="7">
        <f t="shared" si="126"/>
        <v>4.4273403375236926</v>
      </c>
      <c r="H71" s="7">
        <f t="shared" si="126"/>
        <v>1.43444588477928</v>
      </c>
      <c r="I71" s="7">
        <f t="shared" si="126"/>
        <v>1.3566343318295067</v>
      </c>
      <c r="J71" s="7">
        <f t="shared" si="126"/>
        <v>4.0465354717232556</v>
      </c>
      <c r="K71" s="7">
        <f t="shared" si="126"/>
        <v>13.306716949728552</v>
      </c>
      <c r="L71" s="7">
        <f t="shared" si="126"/>
        <v>17.379705629868255</v>
      </c>
      <c r="M71" s="7">
        <f t="shared" si="126"/>
        <v>16.352350460138339</v>
      </c>
      <c r="N71" s="7">
        <f t="shared" si="126"/>
        <v>11.908085926798982</v>
      </c>
      <c r="O71" s="7">
        <f t="shared" si="126"/>
        <v>8.8868973147953749</v>
      </c>
      <c r="P71" s="7">
        <f t="shared" si="124"/>
        <v>99.999999999999986</v>
      </c>
    </row>
    <row r="72" spans="1:25" ht="16.05" customHeight="1" x14ac:dyDescent="0.2">
      <c r="A72" s="81"/>
      <c r="C72" s="7" t="s">
        <v>117</v>
      </c>
      <c r="D72" s="66">
        <f>空知1!D41+石狩1!D41+後志1!D41+胆振1!D41+日高1!D41+渡島・檜山1!D41+上川1!D41+留萌1!D41+宗谷1!D41+オホーツク1!D41+十勝1!D41+釧路1!D41+根室1!D41</f>
        <v>79872.299999999988</v>
      </c>
      <c r="E72" s="66">
        <f>空知1!E41+石狩1!E41+後志1!E41+胆振1!E41+日高1!E41+渡島・檜山1!E41+上川1!E41+留萌1!E41+宗谷1!E41+オホーツク1!E41+十勝1!E41+釧路1!E41+根室1!E41</f>
        <v>83209.399999999994</v>
      </c>
      <c r="F72" s="66">
        <f>空知1!F41+石狩1!F41+後志1!F41+胆振1!F41+日高1!F41+渡島・檜山1!F41+上川1!F41+留萌1!F41+宗谷1!F41+オホーツク1!F41+十勝1!F41+釧路1!F41+根室1!F41</f>
        <v>80961.299999999988</v>
      </c>
      <c r="G72" s="66">
        <f>空知1!G41+石狩1!G41+後志1!G41+胆振1!G41+日高1!G41+渡島・檜山1!G41+上川1!G41+留萌1!G41+宗谷1!G41+オホーツク1!G41+十勝1!G41+釧路1!G41+根室1!G41</f>
        <v>59179.69999999999</v>
      </c>
      <c r="H72" s="66">
        <f>空知1!H41+石狩1!H41+後志1!H41+胆振1!H41+日高1!H41+渡島・檜山1!H41+上川1!H41+留萌1!H41+宗谷1!H41+オホーツク1!H41+十勝1!H41+釧路1!H41+根室1!H41</f>
        <v>24388.799999999999</v>
      </c>
      <c r="I72" s="66">
        <f>空知1!I41+石狩1!I41+後志1!I41+胆振1!I41+日高1!I41+渡島・檜山1!I41+上川1!I41+留萌1!I41+宗谷1!I41+オホーツク1!I41+十勝1!I41+釧路1!I41+根室1!I41</f>
        <v>28702.700000000004</v>
      </c>
      <c r="J72" s="66">
        <f>空知1!J41+石狩1!J41+後志1!J41+胆振1!J41+日高1!J41+渡島・檜山1!J41+上川1!J41+留萌1!J41+宗谷1!J41+オホーツク1!J41+十勝1!J41+釧路1!J41+根室1!J41</f>
        <v>64120.5</v>
      </c>
      <c r="K72" s="66">
        <f>空知1!K41+石狩1!K41+後志1!K41+胆振1!K41+日高1!K41+渡島・檜山1!K41+上川1!K41+留萌1!K41+宗谷1!K41+オホーツク1!K41+十勝1!K41+釧路1!K41+根室1!K41</f>
        <v>166863.80000000005</v>
      </c>
      <c r="L72" s="66">
        <f>空知1!L41+石狩1!L41+後志1!L41+胆振1!L41+日高1!L41+渡島・檜山1!L41+上川1!L41+留萌1!L41+宗谷1!L41+オホーツク1!L41+十勝1!L41+釧路1!L41+根室1!L41</f>
        <v>247876.89999999994</v>
      </c>
      <c r="M72" s="66">
        <f>空知1!M41+石狩1!M41+後志1!M41+胆振1!M41+日高1!M41+渡島・檜山1!M41+上川1!M41+留萌1!M41+宗谷1!M41+オホーツク1!M41+十勝1!M41+釧路1!M41+根室1!M41</f>
        <v>222385.30000000002</v>
      </c>
      <c r="N72" s="66">
        <f>空知1!N41+石狩1!N41+後志1!N41+胆振1!N41+日高1!N41+渡島・檜山1!N41+上川1!N41+留萌1!N41+宗谷1!N41+オホーツク1!N41+十勝1!N41+釧路1!N41+根室1!N41</f>
        <v>149305.80000000002</v>
      </c>
      <c r="O72" s="66">
        <f>空知1!O41+石狩1!O41+後志1!O41+胆振1!O41+日高1!O41+渡島・檜山1!O41+上川1!O41+留萌1!O41+宗谷1!O41+オホーツク1!O41+十勝1!O41+釧路1!O41+根室1!O41</f>
        <v>102256.8</v>
      </c>
      <c r="P72" s="7">
        <f t="shared" si="124"/>
        <v>1309123.3</v>
      </c>
    </row>
    <row r="73" spans="1:25" ht="16.05" customHeight="1" x14ac:dyDescent="0.2">
      <c r="A73" s="81"/>
      <c r="B73" s="82"/>
      <c r="C73" s="10" t="s">
        <v>22</v>
      </c>
      <c r="D73" s="7">
        <f t="shared" ref="D73:O73" si="127">IF(D72&lt;=0,"",D72/$P72%)</f>
        <v>6.1012052875386136</v>
      </c>
      <c r="E73" s="7">
        <f t="shared" si="127"/>
        <v>6.3561163413713588</v>
      </c>
      <c r="F73" s="7">
        <f t="shared" si="127"/>
        <v>6.1843907292766076</v>
      </c>
      <c r="G73" s="7">
        <f t="shared" si="127"/>
        <v>4.5205596753185882</v>
      </c>
      <c r="H73" s="7">
        <f t="shared" si="127"/>
        <v>1.8629872373366205</v>
      </c>
      <c r="I73" s="7">
        <f t="shared" si="127"/>
        <v>2.1925131116373837</v>
      </c>
      <c r="J73" s="7">
        <f t="shared" si="127"/>
        <v>4.8979725591928585</v>
      </c>
      <c r="K73" s="7">
        <f t="shared" si="127"/>
        <v>12.746224897227025</v>
      </c>
      <c r="L73" s="7">
        <f t="shared" si="127"/>
        <v>18.934572473043595</v>
      </c>
      <c r="M73" s="7">
        <f t="shared" si="127"/>
        <v>16.987345653384981</v>
      </c>
      <c r="N73" s="7">
        <f t="shared" si="127"/>
        <v>11.405021971574413</v>
      </c>
      <c r="O73" s="7">
        <f t="shared" si="127"/>
        <v>7.8110900630979527</v>
      </c>
      <c r="P73" s="7">
        <f t="shared" si="124"/>
        <v>100</v>
      </c>
    </row>
    <row r="74" spans="1:25" ht="16.05" customHeight="1" x14ac:dyDescent="0.2">
      <c r="A74" s="81"/>
      <c r="B74" s="81" t="s">
        <v>106</v>
      </c>
      <c r="C74" s="7" t="s">
        <v>21</v>
      </c>
      <c r="D74" s="66">
        <f>空知1!D43+石狩1!D43+後志1!D43+胆振1!D43+日高1!D43+渡島・檜山1!D43+上川1!D43+留萌1!D43+宗谷1!D43+オホーツク1!D43+十勝1!D43+釧路1!D43+根室1!D43</f>
        <v>5031.1000000000004</v>
      </c>
      <c r="E74" s="66">
        <f>空知1!E43+石狩1!E43+後志1!E43+胆振1!E43+日高1!E43+渡島・檜山1!E43+上川1!E43+留萌1!E43+宗谷1!E43+オホーツク1!E43+十勝1!E43+釧路1!E43+根室1!E43</f>
        <v>4848.7</v>
      </c>
      <c r="F74" s="66">
        <f>空知1!F43+石狩1!F43+後志1!F43+胆振1!F43+日高1!F43+渡島・檜山1!F43+上川1!F43+留萌1!F43+宗谷1!F43+オホーツク1!F43+十勝1!F43+釧路1!F43+根室1!F43</f>
        <v>5276.9999999999991</v>
      </c>
      <c r="G74" s="66">
        <f>空知1!G43+石狩1!G43+後志1!G43+胆振1!G43+日高1!G43+渡島・檜山1!G43+上川1!G43+留萌1!G43+宗谷1!G43+オホーツク1!G43+十勝1!G43+釧路1!G43+根室1!G43</f>
        <v>5313.9</v>
      </c>
      <c r="H74" s="66">
        <f>空知1!H43+石狩1!H43+後志1!H43+胆振1!H43+日高1!H43+渡島・檜山1!H43+上川1!H43+留萌1!H43+宗谷1!H43+オホーツク1!H43+十勝1!H43+釧路1!H43+根室1!H43</f>
        <v>5111.2999999999993</v>
      </c>
      <c r="I74" s="66">
        <f>空知1!I43+石狩1!I43+後志1!I43+胆振1!I43+日高1!I43+渡島・檜山1!I43+上川1!I43+留萌1!I43+宗谷1!I43+オホーツク1!I43+十勝1!I43+釧路1!I43+根室1!I43</f>
        <v>4082</v>
      </c>
      <c r="J74" s="66">
        <f>空知1!J43+石狩1!J43+後志1!J43+胆振1!J43+日高1!J43+渡島・檜山1!J43+上川1!J43+留萌1!J43+宗谷1!J43+オホーツク1!J43+十勝1!J43+釧路1!J43+根室1!J43</f>
        <v>2254.5000000000005</v>
      </c>
      <c r="K74" s="66">
        <f>空知1!K43+石狩1!K43+後志1!K43+胆振1!K43+日高1!K43+渡島・檜山1!K43+上川1!K43+留萌1!K43+宗谷1!K43+オホーツク1!K43+十勝1!K43+釧路1!K43+根室1!K43</f>
        <v>9007.4999999999982</v>
      </c>
      <c r="L74" s="66">
        <f>空知1!L43+石狩1!L43+後志1!L43+胆振1!L43+日高1!L43+渡島・檜山1!L43+上川1!L43+留萌1!L43+宗谷1!L43+オホーツク1!L43+十勝1!L43+釧路1!L43+根室1!L43</f>
        <v>51798.5</v>
      </c>
      <c r="M74" s="66">
        <f>空知1!M43+石狩1!M43+後志1!M43+胆振1!M43+日高1!M43+渡島・檜山1!M43+上川1!M43+留萌1!M43+宗谷1!M43+オホーツク1!M43+十勝1!M43+釧路1!M43+根室1!M43</f>
        <v>30377</v>
      </c>
      <c r="N74" s="66">
        <f>空知1!N43+石狩1!N43+後志1!N43+胆振1!N43+日高1!N43+渡島・檜山1!N43+上川1!N43+留萌1!N43+宗谷1!N43+オホーツク1!N43+十勝1!N43+釧路1!N43+根室1!N43</f>
        <v>16005.9</v>
      </c>
      <c r="O74" s="66">
        <f>空知1!O43+石狩1!O43+後志1!O43+胆振1!O43+日高1!O43+渡島・檜山1!O43+上川1!O43+留萌1!O43+宗谷1!O43+オホーツク1!O43+十勝1!O43+釧路1!O43+根室1!O43</f>
        <v>7301.8999999999987</v>
      </c>
      <c r="P74" s="7">
        <f t="shared" si="124"/>
        <v>146409.29999999999</v>
      </c>
      <c r="S74" s="2"/>
      <c r="T74" s="2"/>
      <c r="U74" s="2"/>
      <c r="V74" s="33"/>
      <c r="W74" s="33"/>
      <c r="X74" s="33"/>
      <c r="Y74" s="33"/>
    </row>
    <row r="75" spans="1:25" ht="16.05" customHeight="1" x14ac:dyDescent="0.2">
      <c r="A75" s="81"/>
      <c r="B75" s="81"/>
      <c r="C75" s="10" t="s">
        <v>22</v>
      </c>
      <c r="D75" s="7">
        <f t="shared" ref="D75:O75" si="128">IF(D74&lt;=0,"",D74/$P74%)</f>
        <v>3.4363254246827224</v>
      </c>
      <c r="E75" s="7">
        <f t="shared" si="128"/>
        <v>3.3117431747846622</v>
      </c>
      <c r="F75" s="7">
        <f t="shared" si="128"/>
        <v>3.6042792363599849</v>
      </c>
      <c r="G75" s="7">
        <f t="shared" si="128"/>
        <v>3.6294825533623891</v>
      </c>
      <c r="H75" s="7">
        <f t="shared" si="128"/>
        <v>3.4911033657014956</v>
      </c>
      <c r="I75" s="7">
        <f t="shared" si="128"/>
        <v>2.7880742548458333</v>
      </c>
      <c r="J75" s="7">
        <f t="shared" si="128"/>
        <v>1.5398611973419727</v>
      </c>
      <c r="K75" s="7">
        <f t="shared" si="128"/>
        <v>6.1522731137980982</v>
      </c>
      <c r="L75" s="7">
        <f t="shared" si="128"/>
        <v>35.379241619214085</v>
      </c>
      <c r="M75" s="7">
        <f t="shared" si="128"/>
        <v>20.747998931761849</v>
      </c>
      <c r="N75" s="7">
        <f t="shared" si="128"/>
        <v>10.932297333571023</v>
      </c>
      <c r="O75" s="7">
        <f t="shared" si="128"/>
        <v>4.9873197945758907</v>
      </c>
      <c r="P75" s="7">
        <f t="shared" si="124"/>
        <v>100.00000000000001</v>
      </c>
      <c r="S75" s="2"/>
      <c r="T75" s="2"/>
      <c r="U75" s="2"/>
      <c r="V75" s="33"/>
      <c r="W75" s="33"/>
      <c r="X75" s="33"/>
      <c r="Y75" s="33"/>
    </row>
    <row r="76" spans="1:25" ht="16.05" customHeight="1" x14ac:dyDescent="0.2">
      <c r="A76" s="81"/>
      <c r="B76" s="81"/>
      <c r="C76" s="7" t="s">
        <v>23</v>
      </c>
      <c r="D76" s="66">
        <f>空知1!D45+石狩1!D45+後志1!D45+胆振1!D45+日高1!D45+渡島・檜山1!D45+上川1!D45+留萌1!D45+宗谷1!D45+オホーツク1!D45+十勝1!D45+釧路1!D45+根室1!D45</f>
        <v>21780.400000000001</v>
      </c>
      <c r="E76" s="66">
        <f>空知1!E45+石狩1!E45+後志1!E45+胆振1!E45+日高1!E45+渡島・檜山1!E45+上川1!E45+留萌1!E45+宗谷1!E45+オホーツク1!E45+十勝1!E45+釧路1!E45+根室1!E45</f>
        <v>21347.200000000001</v>
      </c>
      <c r="F76" s="66">
        <f>空知1!F45+石狩1!F45+後志1!F45+胆振1!F45+日高1!F45+渡島・檜山1!F45+上川1!F45+留萌1!F45+宗谷1!F45+オホーツク1!F45+十勝1!F45+釧路1!F45+根室1!F45</f>
        <v>21114.400000000001</v>
      </c>
      <c r="G76" s="66">
        <f>空知1!G45+石狩1!G45+後志1!G45+胆振1!G45+日高1!G45+渡島・檜山1!G45+上川1!G45+留萌1!G45+宗谷1!G45+オホーツク1!G45+十勝1!G45+釧路1!G45+根室1!G45</f>
        <v>17596.400000000001</v>
      </c>
      <c r="H76" s="66">
        <f>空知1!H45+石狩1!H45+後志1!H45+胆振1!H45+日高1!H45+渡島・檜山1!H45+上川1!H45+留萌1!H45+宗谷1!H45+オホーツク1!H45+十勝1!H45+釧路1!H45+根室1!H45</f>
        <v>7922.8000000000011</v>
      </c>
      <c r="I76" s="66">
        <f>空知1!I45+石狩1!I45+後志1!I45+胆振1!I45+日高1!I45+渡島・檜山1!I45+上川1!I45+留萌1!I45+宗谷1!I45+オホーツク1!I45+十勝1!I45+釧路1!I45+根室1!I45</f>
        <v>4540.8999999999996</v>
      </c>
      <c r="J76" s="66">
        <f>空知1!J45+石狩1!J45+後志1!J45+胆振1!J45+日高1!J45+渡島・檜山1!J45+上川1!J45+留萌1!J45+宗谷1!J45+オホーツク1!J45+十勝1!J45+釧路1!J45+根室1!J45</f>
        <v>5528.1</v>
      </c>
      <c r="K76" s="66">
        <f>空知1!K45+石狩1!K45+後志1!K45+胆振1!K45+日高1!K45+渡島・檜山1!K45+上川1!K45+留萌1!K45+宗谷1!K45+オホーツク1!K45+十勝1!K45+釧路1!K45+根室1!K45</f>
        <v>26379.699999999997</v>
      </c>
      <c r="L76" s="66">
        <f>空知1!L45+石狩1!L45+後志1!L45+胆振1!L45+日高1!L45+渡島・檜山1!L45+上川1!L45+留萌1!L45+宗谷1!L45+オホーツク1!L45+十勝1!L45+釧路1!L45+根室1!L45</f>
        <v>45622.7</v>
      </c>
      <c r="M76" s="66">
        <f>空知1!M45+石狩1!M45+後志1!M45+胆振1!M45+日高1!M45+渡島・檜山1!M45+上川1!M45+留萌1!M45+宗谷1!M45+オホーツク1!M45+十勝1!M45+釧路1!M45+根室1!M45</f>
        <v>40164.199999999997</v>
      </c>
      <c r="N76" s="66">
        <f>空知1!N45+石狩1!N45+後志1!N45+胆振1!N45+日高1!N45+渡島・檜山1!N45+上川1!N45+留萌1!N45+宗谷1!N45+オホーツク1!N45+十勝1!N45+釧路1!N45+根室1!N45</f>
        <v>30839.500000000004</v>
      </c>
      <c r="O76" s="66">
        <f>空知1!O45+石狩1!O45+後志1!O45+胆振1!O45+日高1!O45+渡島・檜山1!O45+上川1!O45+留萌1!O45+宗谷1!O45+オホーツク1!O45+十勝1!O45+釧路1!O45+根室1!O45</f>
        <v>27243.4</v>
      </c>
      <c r="P76" s="7">
        <f t="shared" si="124"/>
        <v>270079.7</v>
      </c>
      <c r="S76" s="2"/>
      <c r="T76" s="2"/>
      <c r="U76" s="2"/>
      <c r="V76" s="33"/>
      <c r="W76" s="33"/>
      <c r="X76" s="33"/>
      <c r="Y76" s="33"/>
    </row>
    <row r="77" spans="1:25" ht="16.05" customHeight="1" x14ac:dyDescent="0.2">
      <c r="A77" s="81"/>
      <c r="B77" s="81"/>
      <c r="C77" s="10" t="s">
        <v>22</v>
      </c>
      <c r="D77" s="7">
        <f t="shared" ref="D77:O77" si="129">IF(D76&lt;=0,"",D76/$P76%)</f>
        <v>8.0644343132786371</v>
      </c>
      <c r="E77" s="7">
        <f t="shared" si="129"/>
        <v>7.9040372156811491</v>
      </c>
      <c r="F77" s="7">
        <f t="shared" si="129"/>
        <v>7.8178404374708652</v>
      </c>
      <c r="G77" s="7">
        <f t="shared" si="129"/>
        <v>6.5152619763721606</v>
      </c>
      <c r="H77" s="7">
        <f t="shared" si="129"/>
        <v>2.9335044433180282</v>
      </c>
      <c r="I77" s="7">
        <f t="shared" si="129"/>
        <v>1.6813185144977574</v>
      </c>
      <c r="J77" s="7">
        <f t="shared" si="129"/>
        <v>2.0468402475269341</v>
      </c>
      <c r="K77" s="7">
        <f t="shared" si="129"/>
        <v>9.76737607454392</v>
      </c>
      <c r="L77" s="7">
        <f t="shared" si="129"/>
        <v>16.892309936659437</v>
      </c>
      <c r="M77" s="7">
        <f t="shared" si="129"/>
        <v>14.871239859937639</v>
      </c>
      <c r="N77" s="7">
        <f t="shared" si="129"/>
        <v>11.418666415876499</v>
      </c>
      <c r="O77" s="7">
        <f t="shared" si="129"/>
        <v>10.087170564836972</v>
      </c>
      <c r="P77" s="7">
        <f t="shared" si="124"/>
        <v>100</v>
      </c>
      <c r="S77" s="2"/>
      <c r="T77" s="2"/>
      <c r="U77" s="2"/>
      <c r="V77" s="33"/>
      <c r="W77" s="33"/>
      <c r="X77" s="33"/>
      <c r="Y77" s="33"/>
    </row>
    <row r="78" spans="1:25" ht="16.05" customHeight="1" x14ac:dyDescent="0.2">
      <c r="A78" s="81"/>
      <c r="B78" s="81"/>
      <c r="C78" s="7" t="s">
        <v>24</v>
      </c>
      <c r="D78" s="66">
        <f>空知1!D47+石狩1!D47+後志1!D47+胆振1!D47+日高1!D47+渡島・檜山1!D47+上川1!D47+留萌1!D47+宗谷1!D47+オホーツク1!D47+十勝1!D47+釧路1!D47+根室1!D47</f>
        <v>26811.499999999996</v>
      </c>
      <c r="E78" s="66">
        <f>空知1!E47+石狩1!E47+後志1!E47+胆振1!E47+日高1!E47+渡島・檜山1!E47+上川1!E47+留萌1!E47+宗谷1!E47+オホーツク1!E47+十勝1!E47+釧路1!E47+根室1!E47</f>
        <v>26195.9</v>
      </c>
      <c r="F78" s="66">
        <f>空知1!F47+石狩1!F47+後志1!F47+胆振1!F47+日高1!F47+渡島・檜山1!F47+上川1!F47+留萌1!F47+宗谷1!F47+オホーツク1!F47+十勝1!F47+釧路1!F47+根室1!F47</f>
        <v>26391.4</v>
      </c>
      <c r="G78" s="66">
        <f>空知1!G47+石狩1!G47+後志1!G47+胆振1!G47+日高1!G47+渡島・檜山1!G47+上川1!G47+留萌1!G47+宗谷1!G47+オホーツク1!G47+十勝1!G47+釧路1!G47+根室1!G47</f>
        <v>22910.300000000003</v>
      </c>
      <c r="H78" s="66">
        <f>空知1!H47+石狩1!H47+後志1!H47+胆振1!H47+日高1!H47+渡島・檜山1!H47+上川1!H47+留萌1!H47+宗谷1!H47+オホーツク1!H47+十勝1!H47+釧路1!H47+根室1!H47</f>
        <v>13034.100000000002</v>
      </c>
      <c r="I78" s="66">
        <f>空知1!I47+石狩1!I47+後志1!I47+胆振1!I47+日高1!I47+渡島・檜山1!I47+上川1!I47+留萌1!I47+宗谷1!I47+オホーツク1!I47+十勝1!I47+釧路1!I47+根室1!I47</f>
        <v>8622.9000000000015</v>
      </c>
      <c r="J78" s="66">
        <f>空知1!J47+石狩1!J47+後志1!J47+胆振1!J47+日高1!J47+渡島・檜山1!J47+上川1!J47+留萌1!J47+宗谷1!J47+オホーツク1!J47+十勝1!J47+釧路1!J47+根室1!J47</f>
        <v>7782.5999999999985</v>
      </c>
      <c r="K78" s="66">
        <f>空知1!K47+石狩1!K47+後志1!K47+胆振1!K47+日高1!K47+渡島・檜山1!K47+上川1!K47+留萌1!K47+宗谷1!K47+オホーツク1!K47+十勝1!K47+釧路1!K47+根室1!K47</f>
        <v>35387.200000000004</v>
      </c>
      <c r="L78" s="66">
        <f>空知1!L47+石狩1!L47+後志1!L47+胆振1!L47+日高1!L47+渡島・檜山1!L47+上川1!L47+留萌1!L47+宗谷1!L47+オホーツク1!L47+十勝1!L47+釧路1!L47+根室1!L47</f>
        <v>97421.2</v>
      </c>
      <c r="M78" s="66">
        <f>空知1!M47+石狩1!M47+後志1!M47+胆振1!M47+日高1!M47+渡島・檜山1!M47+上川1!M47+留萌1!M47+宗谷1!M47+オホーツク1!M47+十勝1!M47+釧路1!M47+根室1!M47</f>
        <v>70541.200000000012</v>
      </c>
      <c r="N78" s="66">
        <f>空知1!N47+石狩1!N47+後志1!N47+胆振1!N47+日高1!N47+渡島・檜山1!N47+上川1!N47+留萌1!N47+宗谷1!N47+オホーツク1!N47+十勝1!N47+釧路1!N47+根室1!N47</f>
        <v>46845.4</v>
      </c>
      <c r="O78" s="66">
        <f>空知1!O47+石狩1!O47+後志1!O47+胆振1!O47+日高1!O47+渡島・檜山1!O47+上川1!O47+留萌1!O47+宗谷1!O47+オホーツク1!O47+十勝1!O47+釧路1!O47+根室1!O47</f>
        <v>34545.299999999996</v>
      </c>
      <c r="P78" s="7">
        <f t="shared" si="124"/>
        <v>416489.00000000006</v>
      </c>
      <c r="S78" s="2"/>
      <c r="T78" s="2"/>
      <c r="U78" s="2"/>
      <c r="V78" s="33"/>
      <c r="W78" s="33"/>
      <c r="X78" s="33"/>
      <c r="Y78" s="33"/>
    </row>
    <row r="79" spans="1:25" ht="16.05" customHeight="1" x14ac:dyDescent="0.2">
      <c r="A79" s="81"/>
      <c r="B79" s="83"/>
      <c r="C79" s="10" t="s">
        <v>22</v>
      </c>
      <c r="D79" s="7">
        <f t="shared" ref="D79:O79" si="130">IF(D78&lt;=0,"",D78/$P78%)</f>
        <v>6.4375049521115786</v>
      </c>
      <c r="E79" s="7">
        <f t="shared" si="130"/>
        <v>6.2896979271961566</v>
      </c>
      <c r="F79" s="7">
        <f t="shared" si="130"/>
        <v>6.3366379424186468</v>
      </c>
      <c r="G79" s="7">
        <f t="shared" si="130"/>
        <v>5.5008175486027246</v>
      </c>
      <c r="H79" s="7">
        <f t="shared" si="130"/>
        <v>3.129518426657127</v>
      </c>
      <c r="I79" s="7">
        <f t="shared" si="130"/>
        <v>2.0703788095243816</v>
      </c>
      <c r="J79" s="7">
        <f t="shared" si="130"/>
        <v>1.8686207799005492</v>
      </c>
      <c r="K79" s="7">
        <f t="shared" si="130"/>
        <v>8.4965509293162604</v>
      </c>
      <c r="L79" s="7">
        <f t="shared" si="130"/>
        <v>23.391061948814972</v>
      </c>
      <c r="M79" s="7">
        <f t="shared" si="130"/>
        <v>16.937109983697049</v>
      </c>
      <c r="N79" s="7">
        <f t="shared" si="130"/>
        <v>11.247692015875568</v>
      </c>
      <c r="O79" s="7">
        <f t="shared" si="130"/>
        <v>8.2944087358849803</v>
      </c>
      <c r="P79" s="7">
        <f t="shared" si="124"/>
        <v>100</v>
      </c>
      <c r="S79" s="2"/>
      <c r="T79" s="2"/>
      <c r="U79" s="2"/>
      <c r="V79" s="33"/>
      <c r="W79" s="33"/>
      <c r="X79" s="33"/>
      <c r="Y79" s="33"/>
    </row>
    <row r="80" spans="1:25" ht="16.05" customHeight="1" x14ac:dyDescent="0.2">
      <c r="A80" s="81"/>
      <c r="B80" s="81" t="s">
        <v>31</v>
      </c>
      <c r="C80" s="7" t="s">
        <v>21</v>
      </c>
      <c r="D80" s="66">
        <f>空知1!D49+石狩1!D49+後志1!D49+胆振1!D49+日高1!D49+渡島・檜山1!D49+上川1!D49+留萌1!D49+宗谷1!D49+オホーツク1!D49+十勝1!D49+釧路1!D49+根室1!D49</f>
        <v>7221.4000000000005</v>
      </c>
      <c r="E80" s="66">
        <f>空知1!E49+石狩1!E49+後志1!E49+胆振1!E49+日高1!E49+渡島・檜山1!E49+上川1!E49+留萌1!E49+宗谷1!E49+オホーツク1!E49+十勝1!E49+釧路1!E49+根室1!E49</f>
        <v>9630.7000000000025</v>
      </c>
      <c r="F80" s="66">
        <f>空知1!F49+石狩1!F49+後志1!F49+胆振1!F49+日高1!F49+渡島・檜山1!F49+上川1!F49+留萌1!F49+宗谷1!F49+オホーツク1!F49+十勝1!F49+釧路1!F49+根室1!F49</f>
        <v>9836.2999999999993</v>
      </c>
      <c r="G80" s="66">
        <f>空知1!G49+石狩1!G49+後志1!G49+胆振1!G49+日高1!G49+渡島・檜山1!G49+上川1!G49+留萌1!G49+宗谷1!G49+オホーツク1!G49+十勝1!G49+釧路1!G49+根室1!G49</f>
        <v>8666.1</v>
      </c>
      <c r="H80" s="66">
        <f>空知1!H49+石狩1!H49+後志1!H49+胆振1!H49+日高1!H49+渡島・檜山1!H49+上川1!H49+留萌1!H49+宗谷1!H49+オホーツク1!H49+十勝1!H49+釧路1!H49+根室1!H49</f>
        <v>2355.6999999999998</v>
      </c>
      <c r="I80" s="66">
        <f>空知1!I49+石狩1!I49+後志1!I49+胆振1!I49+日高1!I49+渡島・檜山1!I49+上川1!I49+留萌1!I49+宗谷1!I49+オホーツク1!I49+十勝1!I49+釧路1!I49+根室1!I49</f>
        <v>994.80000000000018</v>
      </c>
      <c r="J80" s="66">
        <f>空知1!J49+石狩1!J49+後志1!J49+胆振1!J49+日高1!J49+渡島・檜山1!J49+上川1!J49+留萌1!J49+宗谷1!J49+オホーツク1!J49+十勝1!J49+釧路1!J49+根室1!J49</f>
        <v>458.9</v>
      </c>
      <c r="K80" s="66">
        <f>空知1!K49+石狩1!K49+後志1!K49+胆振1!K49+日高1!K49+渡島・檜山1!K49+上川1!K49+留萌1!K49+宗谷1!K49+オホーツク1!K49+十勝1!K49+釧路1!K49+根室1!K49</f>
        <v>3704.7999999999997</v>
      </c>
      <c r="L80" s="66">
        <f>空知1!L49+石狩1!L49+後志1!L49+胆振1!L49+日高1!L49+渡島・檜山1!L49+上川1!L49+留萌1!L49+宗谷1!L49+オホーツク1!L49+十勝1!L49+釧路1!L49+根室1!L49</f>
        <v>8151.9</v>
      </c>
      <c r="M80" s="66">
        <f>空知1!M49+石狩1!M49+後志1!M49+胆振1!M49+日高1!M49+渡島・檜山1!M49+上川1!M49+留萌1!M49+宗谷1!M49+オホーツク1!M49+十勝1!M49+釧路1!M49+根室1!M49</f>
        <v>15525</v>
      </c>
      <c r="N80" s="66">
        <f>空知1!N49+石狩1!N49+後志1!N49+胆振1!N49+日高1!N49+渡島・檜山1!N49+上川1!N49+留萌1!N49+宗谷1!N49+オホーツク1!N49+十勝1!N49+釧路1!N49+根室1!N49</f>
        <v>11507.9</v>
      </c>
      <c r="O80" s="66">
        <f>空知1!O49+石狩1!O49+後志1!O49+胆振1!O49+日高1!O49+渡島・檜山1!O49+上川1!O49+留萌1!O49+宗谷1!O49+オホーツク1!O49+十勝1!O49+釧路1!O49+根室1!O49</f>
        <v>7785</v>
      </c>
      <c r="P80" s="7">
        <f t="shared" si="124"/>
        <v>85838.5</v>
      </c>
      <c r="S80" s="2"/>
      <c r="T80" s="2"/>
      <c r="U80" s="2"/>
      <c r="V80" s="33"/>
      <c r="W80" s="33"/>
      <c r="X80" s="33"/>
      <c r="Y80" s="33"/>
    </row>
    <row r="81" spans="1:25" ht="16.05" customHeight="1" x14ac:dyDescent="0.2">
      <c r="A81" s="81"/>
      <c r="B81" s="81"/>
      <c r="C81" s="10" t="s">
        <v>22</v>
      </c>
      <c r="D81" s="7">
        <f t="shared" ref="D81:O81" si="131">IF(D80&lt;=0,"",D80/$P80%)</f>
        <v>8.4127751533402844</v>
      </c>
      <c r="E81" s="7">
        <f t="shared" si="131"/>
        <v>11.219557657694395</v>
      </c>
      <c r="F81" s="7">
        <f t="shared" si="131"/>
        <v>11.459077220594487</v>
      </c>
      <c r="G81" s="7">
        <f t="shared" si="131"/>
        <v>10.095819474944227</v>
      </c>
      <c r="H81" s="7">
        <f t="shared" si="131"/>
        <v>2.7443396611077779</v>
      </c>
      <c r="I81" s="7">
        <f t="shared" si="131"/>
        <v>1.1589205309971635</v>
      </c>
      <c r="J81" s="7">
        <f t="shared" si="131"/>
        <v>0.53460859637575209</v>
      </c>
      <c r="K81" s="7">
        <f t="shared" si="131"/>
        <v>4.3160120458768496</v>
      </c>
      <c r="L81" s="7">
        <f t="shared" si="131"/>
        <v>9.4967875720102288</v>
      </c>
      <c r="M81" s="7">
        <f t="shared" si="131"/>
        <v>18.086289951478648</v>
      </c>
      <c r="N81" s="7">
        <f t="shared" si="131"/>
        <v>13.40645514541843</v>
      </c>
      <c r="O81" s="7">
        <f t="shared" si="131"/>
        <v>9.0693569901617579</v>
      </c>
      <c r="P81" s="7">
        <f t="shared" si="124"/>
        <v>100</v>
      </c>
    </row>
    <row r="82" spans="1:25" ht="16.05" customHeight="1" x14ac:dyDescent="0.2">
      <c r="A82" s="81"/>
      <c r="B82" s="81"/>
      <c r="C82" s="7" t="s">
        <v>23</v>
      </c>
      <c r="D82" s="66">
        <f>空知1!D51+石狩1!D51+後志1!D51+胆振1!D51+日高1!D51+渡島・檜山1!D51+上川1!D51+留萌1!D51+宗谷1!D51+オホーツク1!D51+十勝1!D51+釧路1!D51+根室1!D51</f>
        <v>43400.9</v>
      </c>
      <c r="E82" s="66">
        <f>空知1!E51+石狩1!E51+後志1!E51+胆振1!E51+日高1!E51+渡島・檜山1!E51+上川1!E51+留萌1!E51+宗谷1!E51+オホーツク1!E51+十勝1!E51+釧路1!E51+根室1!E51</f>
        <v>45037.5</v>
      </c>
      <c r="F82" s="66">
        <f>空知1!F51+石狩1!F51+後志1!F51+胆振1!F51+日高1!F51+渡島・檜山1!F51+上川1!F51+留萌1!F51+宗谷1!F51+オホーツク1!F51+十勝1!F51+釧路1!F51+根室1!F51</f>
        <v>41653.9</v>
      </c>
      <c r="G82" s="66">
        <f>空知1!G51+石狩1!G51+後志1!G51+胆振1!G51+日高1!G51+渡島・檜山1!G51+上川1!G51+留萌1!G51+宗谷1!G51+オホーツク1!G51+十勝1!G51+釧路1!G51+根室1!G51</f>
        <v>22255.7</v>
      </c>
      <c r="H82" s="66">
        <f>空知1!H51+石狩1!H51+後志1!H51+胆振1!H51+日高1!H51+渡島・檜山1!H51+上川1!H51+留萌1!H51+宗谷1!H51+オホーツク1!H51+十勝1!H51+釧路1!H51+根室1!H51</f>
        <v>3901.2</v>
      </c>
      <c r="I82" s="66">
        <f>空知1!I51+石狩1!I51+後志1!I51+胆振1!I51+日高1!I51+渡島・檜山1!I51+上川1!I51+留萌1!I51+宗谷1!I51+オホーツク1!I51+十勝1!I51+釧路1!I51+根室1!I51</f>
        <v>1807.9</v>
      </c>
      <c r="J82" s="66">
        <f>空知1!J51+石狩1!J51+後志1!J51+胆振1!J51+日高1!J51+渡島・檜山1!J51+上川1!J51+留萌1!J51+宗谷1!J51+オホーツク1!J51+十勝1!J51+釧路1!J51+根室1!J51</f>
        <v>835.19999999999993</v>
      </c>
      <c r="K82" s="66">
        <f>空知1!K51+石狩1!K51+後志1!K51+胆振1!K51+日高1!K51+渡島・檜山1!K51+上川1!K51+留萌1!K51+宗谷1!K51+オホーツク1!K51+十勝1!K51+釧路1!K51+根室1!K51</f>
        <v>44294.1</v>
      </c>
      <c r="L82" s="66">
        <f>空知1!L51+石狩1!L51+後志1!L51+胆振1!L51+日高1!L51+渡島・檜山1!L51+上川1!L51+留萌1!L51+宗谷1!L51+オホーツク1!L51+十勝1!L51+釧路1!L51+根室1!L51</f>
        <v>72272.3</v>
      </c>
      <c r="M82" s="66">
        <f>空知1!M51+石狩1!M51+後志1!M51+胆振1!M51+日高1!M51+渡島・檜山1!M51+上川1!M51+留萌1!M51+宗谷1!M51+オホーツク1!M51+十勝1!M51+釧路1!M51+根室1!M51</f>
        <v>78540.899999999994</v>
      </c>
      <c r="N82" s="66">
        <f>空知1!N51+石狩1!N51+後志1!N51+胆振1!N51+日高1!N51+渡島・檜山1!N51+上川1!N51+留萌1!N51+宗谷1!N51+オホーツク1!N51+十勝1!N51+釧路1!N51+根室1!N51</f>
        <v>76247</v>
      </c>
      <c r="O82" s="66">
        <f>空知1!O51+石狩1!O51+後志1!O51+胆振1!O51+日高1!O51+渡島・檜山1!O51+上川1!O51+留萌1!O51+宗谷1!O51+オホーツク1!O51+十勝1!O51+釧路1!O51+根室1!O51</f>
        <v>54797.1</v>
      </c>
      <c r="P82" s="7">
        <f t="shared" si="124"/>
        <v>485043.69999999995</v>
      </c>
    </row>
    <row r="83" spans="1:25" ht="16.05" customHeight="1" x14ac:dyDescent="0.2">
      <c r="A83" s="81"/>
      <c r="B83" s="81"/>
      <c r="C83" s="10" t="s">
        <v>22</v>
      </c>
      <c r="D83" s="7">
        <f t="shared" ref="D83:O83" si="132">IF(D82&lt;=0,"",D82/$P82%)</f>
        <v>8.9478329478354226</v>
      </c>
      <c r="E83" s="7">
        <f t="shared" si="132"/>
        <v>9.2852458448589275</v>
      </c>
      <c r="F83" s="7">
        <f t="shared" si="132"/>
        <v>8.5876592150356768</v>
      </c>
      <c r="G83" s="7">
        <f t="shared" si="132"/>
        <v>4.5883906955187754</v>
      </c>
      <c r="H83" s="7">
        <f t="shared" si="132"/>
        <v>0.80429866422345031</v>
      </c>
      <c r="I83" s="7">
        <f t="shared" si="132"/>
        <v>0.37272930253500874</v>
      </c>
      <c r="J83" s="7">
        <f t="shared" si="132"/>
        <v>0.17219067065503582</v>
      </c>
      <c r="K83" s="7">
        <f t="shared" si="132"/>
        <v>9.1319813039526121</v>
      </c>
      <c r="L83" s="7">
        <f t="shared" si="132"/>
        <v>14.900162603905587</v>
      </c>
      <c r="M83" s="7">
        <f t="shared" si="132"/>
        <v>16.192541001975698</v>
      </c>
      <c r="N83" s="7">
        <f t="shared" si="132"/>
        <v>15.719614541947458</v>
      </c>
      <c r="O83" s="7">
        <f t="shared" si="132"/>
        <v>11.29735320755635</v>
      </c>
      <c r="P83" s="7">
        <f t="shared" si="124"/>
        <v>100.00000000000001</v>
      </c>
    </row>
    <row r="84" spans="1:25" ht="16.05" customHeight="1" x14ac:dyDescent="0.2">
      <c r="A84" s="81"/>
      <c r="B84" s="81"/>
      <c r="C84" s="7" t="s">
        <v>24</v>
      </c>
      <c r="D84" s="66">
        <f>空知1!D53+石狩1!D53+後志1!D53+胆振1!D53+日高1!D53+渡島・檜山1!D53+上川1!D53+留萌1!D53+宗谷1!D53+オホーツク1!D53+十勝1!D53+釧路1!D53+根室1!D53</f>
        <v>50622.3</v>
      </c>
      <c r="E84" s="66">
        <f>空知1!E53+石狩1!E53+後志1!E53+胆振1!E53+日高1!E53+渡島・檜山1!E53+上川1!E53+留萌1!E53+宗谷1!E53+オホーツク1!E53+十勝1!E53+釧路1!E53+根室1!E53</f>
        <v>54668.200000000004</v>
      </c>
      <c r="F84" s="66">
        <f>空知1!F53+石狩1!F53+後志1!F53+胆振1!F53+日高1!F53+渡島・檜山1!F53+上川1!F53+留萌1!F53+宗谷1!F53+オホーツク1!F53+十勝1!F53+釧路1!F53+根室1!F53</f>
        <v>51490.200000000004</v>
      </c>
      <c r="G84" s="66">
        <f>空知1!G53+石狩1!G53+後志1!G53+胆振1!G53+日高1!G53+渡島・檜山1!G53+上川1!G53+留萌1!G53+宗谷1!G53+オホーツク1!G53+十勝1!G53+釧路1!G53+根室1!G53</f>
        <v>30921.8</v>
      </c>
      <c r="H84" s="66">
        <f>空知1!H53+石狩1!H53+後志1!H53+胆振1!H53+日高1!H53+渡島・檜山1!H53+上川1!H53+留萌1!H53+宗谷1!H53+オホーツク1!H53+十勝1!H53+釧路1!H53+根室1!H53</f>
        <v>6256.9</v>
      </c>
      <c r="I84" s="66">
        <f>空知1!I53+石狩1!I53+後志1!I53+胆振1!I53+日高1!I53+渡島・檜山1!I53+上川1!I53+留萌1!I53+宗谷1!I53+オホーツク1!I53+十勝1!I53+釧路1!I53+根室1!I53</f>
        <v>2802.7</v>
      </c>
      <c r="J84" s="66">
        <f>空知1!J53+石狩1!J53+後志1!J53+胆振1!J53+日高1!J53+渡島・檜山1!J53+上川1!J53+留萌1!J53+宗谷1!J53+オホーツク1!J53+十勝1!J53+釧路1!J53+根室1!J53</f>
        <v>1294.0999999999999</v>
      </c>
      <c r="K84" s="66">
        <f>空知1!K53+石狩1!K53+後志1!K53+胆振1!K53+日高1!K53+渡島・檜山1!K53+上川1!K53+留萌1!K53+宗谷1!K53+オホーツク1!K53+十勝1!K53+釧路1!K53+根室1!K53</f>
        <v>47998.9</v>
      </c>
      <c r="L84" s="66">
        <f>空知1!L53+石狩1!L53+後志1!L53+胆振1!L53+日高1!L53+渡島・檜山1!L53+上川1!L53+留萌1!L53+宗谷1!L53+オホーツク1!L53+十勝1!L53+釧路1!L53+根室1!L53</f>
        <v>80424.2</v>
      </c>
      <c r="M84" s="66">
        <f>空知1!M53+石狩1!M53+後志1!M53+胆振1!M53+日高1!M53+渡島・檜山1!M53+上川1!M53+留萌1!M53+宗谷1!M53+オホーツク1!M53+十勝1!M53+釧路1!M53+根室1!M53</f>
        <v>94065.9</v>
      </c>
      <c r="N84" s="66">
        <f>空知1!N53+石狩1!N53+後志1!N53+胆振1!N53+日高1!N53+渡島・檜山1!N53+上川1!N53+留萌1!N53+宗谷1!N53+オホーツク1!N53+十勝1!N53+釧路1!N53+根室1!N53</f>
        <v>87754.900000000009</v>
      </c>
      <c r="O84" s="66">
        <f>空知1!O53+石狩1!O53+後志1!O53+胆振1!O53+日高1!O53+渡島・檜山1!O53+上川1!O53+留萌1!O53+宗谷1!O53+オホーツク1!O53+十勝1!O53+釧路1!O53+根室1!O53</f>
        <v>62582.100000000006</v>
      </c>
      <c r="P84" s="7">
        <f t="shared" si="124"/>
        <v>570882.19999999995</v>
      </c>
    </row>
    <row r="85" spans="1:25" ht="16.05" customHeight="1" x14ac:dyDescent="0.2">
      <c r="A85" s="81"/>
      <c r="B85" s="83"/>
      <c r="C85" s="10" t="s">
        <v>22</v>
      </c>
      <c r="D85" s="7">
        <f t="shared" ref="D85:O85" si="133">IF(D84&lt;=0,"",D84/$P84%)</f>
        <v>8.8673810463875054</v>
      </c>
      <c r="E85" s="7">
        <f t="shared" si="133"/>
        <v>9.5760911795813595</v>
      </c>
      <c r="F85" s="7">
        <f t="shared" si="133"/>
        <v>9.0194089078272217</v>
      </c>
      <c r="G85" s="7">
        <f t="shared" si="133"/>
        <v>5.4164939807196655</v>
      </c>
      <c r="H85" s="7">
        <f t="shared" si="133"/>
        <v>1.0960054456068171</v>
      </c>
      <c r="I85" s="7">
        <f t="shared" si="133"/>
        <v>0.49094191411117744</v>
      </c>
      <c r="J85" s="7">
        <f t="shared" si="133"/>
        <v>0.22668424414003452</v>
      </c>
      <c r="K85" s="7">
        <f t="shared" si="133"/>
        <v>8.407846662586433</v>
      </c>
      <c r="L85" s="7">
        <f t="shared" si="133"/>
        <v>14.087704959096643</v>
      </c>
      <c r="M85" s="7">
        <f t="shared" si="133"/>
        <v>16.477287258211941</v>
      </c>
      <c r="N85" s="7">
        <f t="shared" si="133"/>
        <v>15.371805251591313</v>
      </c>
      <c r="O85" s="7">
        <f t="shared" si="133"/>
        <v>10.962349150139909</v>
      </c>
      <c r="P85" s="7">
        <f t="shared" si="124"/>
        <v>100.00000000000003</v>
      </c>
    </row>
    <row r="86" spans="1:25" ht="16.05" customHeight="1" x14ac:dyDescent="0.2">
      <c r="A86" s="81"/>
      <c r="B86" s="81" t="s">
        <v>32</v>
      </c>
      <c r="C86" s="7" t="s">
        <v>21</v>
      </c>
      <c r="D86" s="66">
        <f>空知1!D55+石狩1!D55+後志1!D55+胆振1!D55+日高1!D55+渡島・檜山1!D55+上川1!D55+留萌1!D55+宗谷1!D55+オホーツク1!D55+十勝1!D55+釧路1!D55+根室1!D55</f>
        <v>0</v>
      </c>
      <c r="E86" s="66">
        <f>空知1!E55+石狩1!E55+後志1!E55+胆振1!E55+日高1!E55+渡島・檜山1!E55+上川1!E55+留萌1!E55+宗谷1!E55+オホーツク1!E55+十勝1!E55+釧路1!E55+根室1!E55</f>
        <v>0</v>
      </c>
      <c r="F86" s="66">
        <f>空知1!F55+石狩1!F55+後志1!F55+胆振1!F55+日高1!F55+渡島・檜山1!F55+上川1!F55+留萌1!F55+宗谷1!F55+オホーツク1!F55+十勝1!F55+釧路1!F55+根室1!F55</f>
        <v>390.8</v>
      </c>
      <c r="G86" s="66">
        <f>空知1!G55+石狩1!G55+後志1!G55+胆振1!G55+日高1!G55+渡島・檜山1!G55+上川1!G55+留萌1!G55+宗谷1!G55+オホーツク1!G55+十勝1!G55+釧路1!G55+根室1!G55</f>
        <v>771</v>
      </c>
      <c r="H86" s="66">
        <f>空知1!H55+石狩1!H55+後志1!H55+胆振1!H55+日高1!H55+渡島・檜山1!H55+上川1!H55+留萌1!H55+宗谷1!H55+オホーツク1!H55+十勝1!H55+釧路1!H55+根室1!H55</f>
        <v>7.1</v>
      </c>
      <c r="I86" s="66">
        <f>空知1!I55+石狩1!I55+後志1!I55+胆振1!I55+日高1!I55+渡島・檜山1!I55+上川1!I55+留萌1!I55+宗谷1!I55+オホーツク1!I55+十勝1!I55+釧路1!I55+根室1!I55</f>
        <v>24.1</v>
      </c>
      <c r="J86" s="66">
        <f>空知1!J55+石狩1!J55+後志1!J55+胆振1!J55+日高1!J55+渡島・檜山1!J55+上川1!J55+留萌1!J55+宗谷1!J55+オホーツク1!J55+十勝1!J55+釧路1!J55+根室1!J55</f>
        <v>811.40000000000009</v>
      </c>
      <c r="K86" s="66">
        <f>空知1!K55+石狩1!K55+後志1!K55+胆振1!K55+日高1!K55+渡島・檜山1!K55+上川1!K55+留萌1!K55+宗谷1!K55+オホーツク1!K55+十勝1!K55+釧路1!K55+根室1!K55</f>
        <v>4367.1000000000004</v>
      </c>
      <c r="L86" s="66">
        <f>空知1!L55+石狩1!L55+後志1!L55+胆振1!L55+日高1!L55+渡島・檜山1!L55+上川1!L55+留萌1!L55+宗谷1!L55+オホーツク1!L55+十勝1!L55+釧路1!L55+根室1!L55</f>
        <v>5218.7</v>
      </c>
      <c r="M86" s="66">
        <f>空知1!M55+石狩1!M55+後志1!M55+胆振1!M55+日高1!M55+渡島・檜山1!M55+上川1!M55+留萌1!M55+宗谷1!M55+オホーツク1!M55+十勝1!M55+釧路1!M55+根室1!M55</f>
        <v>5985.7</v>
      </c>
      <c r="N86" s="66">
        <f>空知1!N55+石狩1!N55+後志1!N55+胆振1!N55+日高1!N55+渡島・檜山1!N55+上川1!N55+留萌1!N55+宗谷1!N55+オホーツク1!N55+十勝1!N55+釧路1!N55+根室1!N55</f>
        <v>859.6</v>
      </c>
      <c r="O86" s="66">
        <f>空知1!O55+石狩1!O55+後志1!O55+胆振1!O55+日高1!O55+渡島・檜山1!O55+上川1!O55+留萌1!O55+宗谷1!O55+オホーツク1!O55+十勝1!O55+釧路1!O55+根室1!O55</f>
        <v>20.100000000000001</v>
      </c>
      <c r="P86" s="7">
        <f t="shared" si="124"/>
        <v>18455.599999999999</v>
      </c>
    </row>
    <row r="87" spans="1:25" ht="16.05" customHeight="1" x14ac:dyDescent="0.2">
      <c r="A87" s="81"/>
      <c r="B87" s="81"/>
      <c r="C87" s="10" t="s">
        <v>22</v>
      </c>
      <c r="D87" s="7" t="str">
        <f t="shared" ref="D87:O87" si="134">IF(D86&lt;=0,"",D86/$P86%)</f>
        <v/>
      </c>
      <c r="E87" s="7" t="str">
        <f t="shared" si="134"/>
        <v/>
      </c>
      <c r="F87" s="7">
        <f t="shared" si="134"/>
        <v>2.1175144671536015</v>
      </c>
      <c r="G87" s="7">
        <f t="shared" si="134"/>
        <v>4.1775937926699758</v>
      </c>
      <c r="H87" s="7">
        <f t="shared" si="134"/>
        <v>3.8470708077765016E-2</v>
      </c>
      <c r="I87" s="7">
        <f t="shared" si="134"/>
        <v>0.13058367108086436</v>
      </c>
      <c r="J87" s="7">
        <f t="shared" si="134"/>
        <v>4.3964975400420476</v>
      </c>
      <c r="K87" s="7">
        <f t="shared" si="134"/>
        <v>23.662736513578537</v>
      </c>
      <c r="L87" s="7">
        <f t="shared" si="134"/>
        <v>28.277054119074972</v>
      </c>
      <c r="M87" s="7">
        <f t="shared" si="134"/>
        <v>32.432974273391274</v>
      </c>
      <c r="N87" s="7">
        <f t="shared" si="134"/>
        <v>4.6576648822037763</v>
      </c>
      <c r="O87" s="7">
        <f t="shared" si="134"/>
        <v>0.10891003272719393</v>
      </c>
      <c r="P87" s="7">
        <f t="shared" si="124"/>
        <v>100</v>
      </c>
    </row>
    <row r="88" spans="1:25" ht="16.05" customHeight="1" x14ac:dyDescent="0.2">
      <c r="A88" s="81"/>
      <c r="B88" s="81"/>
      <c r="C88" s="7" t="s">
        <v>23</v>
      </c>
      <c r="D88" s="66">
        <f>空知1!D57+石狩1!D57+後志1!D57+胆振1!D57+日高1!D57+渡島・檜山1!D57+上川1!D57+留萌1!D57+宗谷1!D57+オホーツク1!D57+十勝1!D57+釧路1!D57+根室1!D57</f>
        <v>0</v>
      </c>
      <c r="E88" s="66">
        <f>空知1!E57+石狩1!E57+後志1!E57+胆振1!E57+日高1!E57+渡島・檜山1!E57+上川1!E57+留萌1!E57+宗谷1!E57+オホーツク1!E57+十勝1!E57+釧路1!E57+根室1!E57</f>
        <v>0</v>
      </c>
      <c r="F88" s="66">
        <f>空知1!F57+石狩1!F57+後志1!F57+胆振1!F57+日高1!F57+渡島・檜山1!F57+上川1!F57+留萌1!F57+宗谷1!F57+オホーツク1!F57+十勝1!F57+釧路1!F57+根室1!F57</f>
        <v>292.09999999999997</v>
      </c>
      <c r="G88" s="66">
        <f>空知1!G57+石狩1!G57+後志1!G57+胆振1!G57+日高1!G57+渡島・檜山1!G57+上川1!G57+留萌1!G57+宗谷1!G57+オホーツク1!G57+十勝1!G57+釧路1!G57+根室1!G57</f>
        <v>651.70000000000005</v>
      </c>
      <c r="H88" s="66">
        <f>空知1!H57+石狩1!H57+後志1!H57+胆振1!H57+日高1!H57+渡島・檜山1!H57+上川1!H57+留萌1!H57+宗谷1!H57+オホーツク1!H57+十勝1!H57+釧路1!H57+根室1!H57</f>
        <v>0</v>
      </c>
      <c r="I88" s="66">
        <f>空知1!I57+石狩1!I57+後志1!I57+胆振1!I57+日高1!I57+渡島・檜山1!I57+上川1!I57+留萌1!I57+宗谷1!I57+オホーツク1!I57+十勝1!I57+釧路1!I57+根室1!I57</f>
        <v>59.5</v>
      </c>
      <c r="J88" s="66">
        <f>空知1!J57+石狩1!J57+後志1!J57+胆振1!J57+日高1!J57+渡島・檜山1!J57+上川1!J57+留萌1!J57+宗谷1!J57+オホーツク1!J57+十勝1!J57+釧路1!J57+根室1!J57</f>
        <v>3804.6</v>
      </c>
      <c r="K88" s="66">
        <f>空知1!K57+石狩1!K57+後志1!K57+胆振1!K57+日高1!K57+渡島・檜山1!K57+上川1!K57+留萌1!K57+宗谷1!K57+オホーツク1!K57+十勝1!K57+釧路1!K57+根室1!K57</f>
        <v>13404.4</v>
      </c>
      <c r="L88" s="66">
        <f>空知1!L57+石狩1!L57+後志1!L57+胆振1!L57+日高1!L57+渡島・檜山1!L57+上川1!L57+留萌1!L57+宗谷1!L57+オホーツク1!L57+十勝1!L57+釧路1!L57+根室1!L57</f>
        <v>14217.4</v>
      </c>
      <c r="M88" s="66">
        <f>空知1!M57+石狩1!M57+後志1!M57+胆振1!M57+日高1!M57+渡島・檜山1!M57+上川1!M57+留萌1!M57+宗谷1!M57+オホーツク1!M57+十勝1!M57+釧路1!M57+根室1!M57</f>
        <v>16919.599999999999</v>
      </c>
      <c r="N88" s="66">
        <f>空知1!N57+石狩1!N57+後志1!N57+胆振1!N57+日高1!N57+渡島・檜山1!N57+上川1!N57+留萌1!N57+宗谷1!N57+オホーツク1!N57+十勝1!N57+釧路1!N57+根室1!N57</f>
        <v>1451.8</v>
      </c>
      <c r="O88" s="66">
        <f>空知1!O57+石狩1!O57+後志1!O57+胆振1!O57+日高1!O57+渡島・檜山1!O57+上川1!O57+留萌1!O57+宗谷1!O57+オホーツク1!O57+十勝1!O57+釧路1!O57+根室1!O57</f>
        <v>0</v>
      </c>
      <c r="P88" s="7">
        <f t="shared" si="124"/>
        <v>50801.1</v>
      </c>
    </row>
    <row r="89" spans="1:25" ht="16.05" customHeight="1" x14ac:dyDescent="0.2">
      <c r="A89" s="81"/>
      <c r="B89" s="81"/>
      <c r="C89" s="10" t="s">
        <v>22</v>
      </c>
      <c r="D89" s="7" t="str">
        <f t="shared" ref="D89:O89" si="135">IF(D88&lt;=0,"",D88/$P88%)</f>
        <v/>
      </c>
      <c r="E89" s="7" t="str">
        <f t="shared" si="135"/>
        <v/>
      </c>
      <c r="F89" s="7">
        <f t="shared" si="135"/>
        <v>0.57498754948219621</v>
      </c>
      <c r="G89" s="7">
        <f t="shared" si="135"/>
        <v>1.2828462375814698</v>
      </c>
      <c r="H89" s="7" t="str">
        <f t="shared" si="135"/>
        <v/>
      </c>
      <c r="I89" s="7">
        <f t="shared" si="135"/>
        <v>0.1171234481143125</v>
      </c>
      <c r="J89" s="7">
        <f t="shared" si="135"/>
        <v>7.4892079108523246</v>
      </c>
      <c r="K89" s="7">
        <f t="shared" si="135"/>
        <v>26.386042821907402</v>
      </c>
      <c r="L89" s="7">
        <f t="shared" si="135"/>
        <v>27.986401869250862</v>
      </c>
      <c r="M89" s="7">
        <f t="shared" si="135"/>
        <v>33.305578028822211</v>
      </c>
      <c r="N89" s="7">
        <f t="shared" si="135"/>
        <v>2.8578121339892246</v>
      </c>
      <c r="O89" s="7" t="str">
        <f t="shared" si="135"/>
        <v/>
      </c>
      <c r="P89" s="7">
        <f t="shared" si="124"/>
        <v>100</v>
      </c>
    </row>
    <row r="90" spans="1:25" ht="16.05" customHeight="1" x14ac:dyDescent="0.2">
      <c r="A90" s="81"/>
      <c r="B90" s="81"/>
      <c r="C90" s="7" t="s">
        <v>24</v>
      </c>
      <c r="D90" s="66">
        <f>空知1!D59+石狩1!D59+後志1!D59+胆振1!D59+日高1!D59+渡島・檜山1!D59+上川1!D59+留萌1!D59+宗谷1!D59+オホーツク1!D59+十勝1!D59+釧路1!D59+根室1!D59</f>
        <v>0</v>
      </c>
      <c r="E90" s="66">
        <f>空知1!E59+石狩1!E59+後志1!E59+胆振1!E59+日高1!E59+渡島・檜山1!E59+上川1!E59+留萌1!E59+宗谷1!E59+オホーツク1!E59+十勝1!E59+釧路1!E59+根室1!E59</f>
        <v>0</v>
      </c>
      <c r="F90" s="66">
        <f>空知1!F59+石狩1!F59+後志1!F59+胆振1!F59+日高1!F59+渡島・檜山1!F59+上川1!F59+留萌1!F59+宗谷1!F59+オホーツク1!F59+十勝1!F59+釧路1!F59+根室1!F59</f>
        <v>682.9</v>
      </c>
      <c r="G90" s="66">
        <f>空知1!G59+石狩1!G59+後志1!G59+胆振1!G59+日高1!G59+渡島・檜山1!G59+上川1!G59+留萌1!G59+宗谷1!G59+オホーツク1!G59+十勝1!G59+釧路1!G59+根室1!G59</f>
        <v>1422.7</v>
      </c>
      <c r="H90" s="66">
        <f>空知1!H59+石狩1!H59+後志1!H59+胆振1!H59+日高1!H59+渡島・檜山1!H59+上川1!H59+留萌1!H59+宗谷1!H59+オホーツク1!H59+十勝1!H59+釧路1!H59+根室1!H59</f>
        <v>7.1</v>
      </c>
      <c r="I90" s="66">
        <f>空知1!I59+石狩1!I59+後志1!I59+胆振1!I59+日高1!I59+渡島・檜山1!I59+上川1!I59+留萌1!I59+宗谷1!I59+オホーツク1!I59+十勝1!I59+釧路1!I59+根室1!I59</f>
        <v>83.6</v>
      </c>
      <c r="J90" s="66">
        <f>空知1!J59+石狩1!J59+後志1!J59+胆振1!J59+日高1!J59+渡島・檜山1!J59+上川1!J59+留萌1!J59+宗谷1!J59+オホーツク1!J59+十勝1!J59+釧路1!J59+根室1!J59</f>
        <v>4615.9999999999991</v>
      </c>
      <c r="K90" s="66">
        <f>空知1!K59+石狩1!K59+後志1!K59+胆振1!K59+日高1!K59+渡島・檜山1!K59+上川1!K59+留萌1!K59+宗谷1!K59+オホーツク1!K59+十勝1!K59+釧路1!K59+根室1!K59</f>
        <v>17771.5</v>
      </c>
      <c r="L90" s="66">
        <f>空知1!L59+石狩1!L59+後志1!L59+胆振1!L59+日高1!L59+渡島・檜山1!L59+上川1!L59+留萌1!L59+宗谷1!L59+オホーツク1!L59+十勝1!L59+釧路1!L59+根室1!L59</f>
        <v>19436.099999999999</v>
      </c>
      <c r="M90" s="66">
        <f>空知1!M59+石狩1!M59+後志1!M59+胆振1!M59+日高1!M59+渡島・檜山1!M59+上川1!M59+留萌1!M59+宗谷1!M59+オホーツク1!M59+十勝1!M59+釧路1!M59+根室1!M59</f>
        <v>22905.299999999996</v>
      </c>
      <c r="N90" s="66">
        <f>空知1!N59+石狩1!N59+後志1!N59+胆振1!N59+日高1!N59+渡島・檜山1!N59+上川1!N59+留萌1!N59+宗谷1!N59+オホーツク1!N59+十勝1!N59+釧路1!N59+根室1!N59</f>
        <v>2311.4</v>
      </c>
      <c r="O90" s="66">
        <f>空知1!O59+石狩1!O59+後志1!O59+胆振1!O59+日高1!O59+渡島・檜山1!O59+上川1!O59+留萌1!O59+宗谷1!O59+オホーツク1!O59+十勝1!O59+釧路1!O59+根室1!O59</f>
        <v>20.100000000000001</v>
      </c>
      <c r="P90" s="7">
        <f t="shared" si="124"/>
        <v>69256.699999999983</v>
      </c>
    </row>
    <row r="91" spans="1:25" ht="16.05" customHeight="1" x14ac:dyDescent="0.2">
      <c r="A91" s="81"/>
      <c r="B91" s="83"/>
      <c r="C91" s="10" t="s">
        <v>22</v>
      </c>
      <c r="D91" s="7" t="str">
        <f t="shared" ref="D91:O91" si="136">IF(D90&lt;=0,"",D90/$P90%)</f>
        <v/>
      </c>
      <c r="E91" s="7" t="str">
        <f t="shared" si="136"/>
        <v/>
      </c>
      <c r="F91" s="7">
        <f t="shared" si="136"/>
        <v>0.98604178368302298</v>
      </c>
      <c r="G91" s="7">
        <f t="shared" si="136"/>
        <v>2.0542416834761119</v>
      </c>
      <c r="H91" s="7">
        <f t="shared" si="136"/>
        <v>1.0251715718479226E-2</v>
      </c>
      <c r="I91" s="7">
        <f t="shared" si="136"/>
        <v>0.12071034282603708</v>
      </c>
      <c r="J91" s="7">
        <f t="shared" si="136"/>
        <v>6.665059120633817</v>
      </c>
      <c r="K91" s="7">
        <f t="shared" si="136"/>
        <v>25.660333224077966</v>
      </c>
      <c r="L91" s="7">
        <f t="shared" si="136"/>
        <v>28.063855193793533</v>
      </c>
      <c r="M91" s="7">
        <f t="shared" si="136"/>
        <v>33.073045640349605</v>
      </c>
      <c r="N91" s="7">
        <f t="shared" si="136"/>
        <v>3.3374388326328006</v>
      </c>
      <c r="O91" s="7">
        <f t="shared" si="136"/>
        <v>2.902246280865246E-2</v>
      </c>
      <c r="P91" s="7">
        <f t="shared" si="124"/>
        <v>100.00000000000003</v>
      </c>
    </row>
    <row r="92" spans="1:25" ht="16.05" customHeight="1" x14ac:dyDescent="0.2">
      <c r="A92" s="81"/>
      <c r="B92" s="81" t="s">
        <v>33</v>
      </c>
      <c r="C92" s="7" t="s">
        <v>21</v>
      </c>
      <c r="D92" s="66">
        <f>空知1!D61+石狩1!D61+後志1!D61+胆振1!D61+日高1!D61+渡島・檜山1!D61+上川1!D61+留萌1!D61+宗谷1!D61+オホーツク1!D61+十勝1!D61+釧路1!D61+根室1!D61</f>
        <v>1.4000000000000001</v>
      </c>
      <c r="E92" s="66">
        <f>空知1!E61+石狩1!E61+後志1!E61+胆振1!E61+日高1!E61+渡島・檜山1!E61+上川1!E61+留萌1!E61+宗谷1!E61+オホーツク1!E61+十勝1!E61+釧路1!E61+根室1!E61</f>
        <v>1.8</v>
      </c>
      <c r="F92" s="66">
        <f>空知1!F61+石狩1!F61+後志1!F61+胆振1!F61+日高1!F61+渡島・檜山1!F61+上川1!F61+留萌1!F61+宗谷1!F61+オホーツク1!F61+十勝1!F61+釧路1!F61+根室1!F61</f>
        <v>1</v>
      </c>
      <c r="G92" s="66">
        <f>空知1!G61+石狩1!G61+後志1!G61+胆振1!G61+日高1!G61+渡島・檜山1!G61+上川1!G61+留萌1!G61+宗谷1!G61+オホーツク1!G61+十勝1!G61+釧路1!G61+根室1!G61</f>
        <v>1.3</v>
      </c>
      <c r="H92" s="66">
        <f>空知1!H61+石狩1!H61+後志1!H61+胆振1!H61+日高1!H61+渡島・檜山1!H61+上川1!H61+留萌1!H61+宗谷1!H61+オホーツク1!H61+十勝1!H61+釧路1!H61+根室1!H61</f>
        <v>1.8</v>
      </c>
      <c r="I92" s="66">
        <f>空知1!I61+石狩1!I61+後志1!I61+胆振1!I61+日高1!I61+渡島・檜山1!I61+上川1!I61+留萌1!I61+宗谷1!I61+オホーツク1!I61+十勝1!I61+釧路1!I61+根室1!I61</f>
        <v>2.5</v>
      </c>
      <c r="J92" s="66">
        <f>空知1!J61+石狩1!J61+後志1!J61+胆振1!J61+日高1!J61+渡島・檜山1!J61+上川1!J61+留萌1!J61+宗谷1!J61+オホーツク1!J61+十勝1!J61+釧路1!J61+根室1!J61</f>
        <v>333.29999999999995</v>
      </c>
      <c r="K92" s="66">
        <f>空知1!K61+石狩1!K61+後志1!K61+胆振1!K61+日高1!K61+渡島・檜山1!K61+上川1!K61+留萌1!K61+宗谷1!K61+オホーツク1!K61+十勝1!K61+釧路1!K61+根室1!K61</f>
        <v>1981.8000000000002</v>
      </c>
      <c r="L92" s="66">
        <f>空知1!L61+石狩1!L61+後志1!L61+胆振1!L61+日高1!L61+渡島・檜山1!L61+上川1!L61+留萌1!L61+宗谷1!L61+オホーツク1!L61+十勝1!L61+釧路1!L61+根室1!L61</f>
        <v>3840.9</v>
      </c>
      <c r="M92" s="66">
        <f>空知1!M61+石狩1!M61+後志1!M61+胆振1!M61+日高1!M61+渡島・檜山1!M61+上川1!M61+留萌1!M61+宗谷1!M61+オホーツク1!M61+十勝1!M61+釧路1!M61+根室1!M61</f>
        <v>5664.0999999999995</v>
      </c>
      <c r="N92" s="66">
        <f>空知1!N61+石狩1!N61+後志1!N61+胆振1!N61+日高1!N61+渡島・檜山1!N61+上川1!N61+留萌1!N61+宗谷1!N61+オホーツク1!N61+十勝1!N61+釧路1!N61+根室1!N61</f>
        <v>2316.5</v>
      </c>
      <c r="O92" s="66">
        <f>空知1!O61+石狩1!O61+後志1!O61+胆振1!O61+日高1!O61+渡島・檜山1!O61+上川1!O61+留萌1!O61+宗谷1!O61+オホーツク1!O61+十勝1!O61+釧路1!O61+根室1!O61</f>
        <v>419.4</v>
      </c>
      <c r="P92" s="7">
        <f t="shared" si="124"/>
        <v>14565.8</v>
      </c>
      <c r="S92" s="35"/>
      <c r="T92" s="35"/>
      <c r="U92" s="35"/>
      <c r="V92" s="34"/>
      <c r="W92" s="34"/>
      <c r="X92" s="34"/>
      <c r="Y92" s="34"/>
    </row>
    <row r="93" spans="1:25" ht="16.05" customHeight="1" x14ac:dyDescent="0.2">
      <c r="A93" s="81"/>
      <c r="B93" s="81"/>
      <c r="C93" s="10" t="s">
        <v>22</v>
      </c>
      <c r="D93" s="7">
        <f t="shared" ref="D93:O93" si="137">IF(D92&lt;=0,"",D92/$P92%)</f>
        <v>9.6115558362740126E-3</v>
      </c>
      <c r="E93" s="7">
        <f t="shared" si="137"/>
        <v>1.2357714646638016E-2</v>
      </c>
      <c r="F93" s="7">
        <f t="shared" si="137"/>
        <v>6.865397025910009E-3</v>
      </c>
      <c r="G93" s="7">
        <f t="shared" si="137"/>
        <v>8.9250161336830117E-3</v>
      </c>
      <c r="H93" s="7">
        <f t="shared" si="137"/>
        <v>1.2357714646638016E-2</v>
      </c>
      <c r="I93" s="7">
        <f t="shared" si="137"/>
        <v>1.7163492564775021E-2</v>
      </c>
      <c r="J93" s="7">
        <f t="shared" si="137"/>
        <v>2.2882368287358057</v>
      </c>
      <c r="K93" s="7">
        <f t="shared" si="137"/>
        <v>13.605843825948456</v>
      </c>
      <c r="L93" s="7">
        <f t="shared" si="137"/>
        <v>26.369303436817756</v>
      </c>
      <c r="M93" s="7">
        <f t="shared" si="137"/>
        <v>38.886295294456879</v>
      </c>
      <c r="N93" s="7">
        <f t="shared" si="137"/>
        <v>15.903692210520536</v>
      </c>
      <c r="O93" s="7">
        <f t="shared" si="137"/>
        <v>2.8793475126666577</v>
      </c>
      <c r="P93" s="7">
        <f t="shared" si="124"/>
        <v>100</v>
      </c>
      <c r="S93" s="35"/>
      <c r="T93" s="35"/>
      <c r="U93" s="35"/>
      <c r="V93" s="34"/>
      <c r="W93" s="34"/>
      <c r="X93" s="34"/>
      <c r="Y93" s="34"/>
    </row>
    <row r="94" spans="1:25" ht="16.05" customHeight="1" x14ac:dyDescent="0.2">
      <c r="A94" s="81"/>
      <c r="B94" s="81"/>
      <c r="C94" s="7" t="s">
        <v>23</v>
      </c>
      <c r="D94" s="66">
        <f>空知1!D63+石狩1!D63+後志1!D63+胆振1!D63+日高1!D63+渡島・檜山1!D63+上川1!D63+留萌1!D63+宗谷1!D63+オホーツク1!D63+十勝1!D63+釧路1!D63+根室1!D63</f>
        <v>152.19999999999999</v>
      </c>
      <c r="E94" s="66">
        <f>空知1!E63+石狩1!E63+後志1!E63+胆振1!E63+日高1!E63+渡島・檜山1!E63+上川1!E63+留萌1!E63+宗谷1!E63+オホーツク1!E63+十勝1!E63+釧路1!E63+根室1!E63</f>
        <v>10.199999999999999</v>
      </c>
      <c r="F94" s="66">
        <f>空知1!F63+石狩1!F63+後志1!F63+胆振1!F63+日高1!F63+渡島・檜山1!F63+上川1!F63+留萌1!F63+宗谷1!F63+オホーツク1!F63+十勝1!F63+釧路1!F63+根室1!F63</f>
        <v>31.6</v>
      </c>
      <c r="G94" s="66">
        <f>空知1!G63+石狩1!G63+後志1!G63+胆振1!G63+日高1!G63+渡島・檜山1!G63+上川1!G63+留萌1!G63+宗谷1!G63+オホーツク1!G63+十勝1!G63+釧路1!G63+根室1!G63</f>
        <v>14</v>
      </c>
      <c r="H94" s="66">
        <f>空知1!H63+石狩1!H63+後志1!H63+胆振1!H63+日高1!H63+渡島・檜山1!H63+上川1!H63+留萌1!H63+宗谷1!H63+オホーツク1!H63+十勝1!H63+釧路1!H63+根室1!H63</f>
        <v>18.5</v>
      </c>
      <c r="I94" s="66">
        <f>空知1!I63+石狩1!I63+後志1!I63+胆振1!I63+日高1!I63+渡島・檜山1!I63+上川1!I63+留萌1!I63+宗谷1!I63+オホーツク1!I63+十勝1!I63+釧路1!I63+根室1!I63</f>
        <v>13.2</v>
      </c>
      <c r="J94" s="66">
        <f>空知1!J63+石狩1!J63+後志1!J63+胆振1!J63+日高1!J63+渡島・檜山1!J63+上川1!J63+留萌1!J63+宗谷1!J63+オホーツク1!J63+十勝1!J63+釧路1!J63+根室1!J63</f>
        <v>94.4</v>
      </c>
      <c r="K94" s="66">
        <f>空知1!K63+石狩1!K63+後志1!K63+胆振1!K63+日高1!K63+渡島・檜山1!K63+上川1!K63+留萌1!K63+宗谷1!K63+オホーツク1!K63+十勝1!K63+釧路1!K63+根室1!K63</f>
        <v>3631.4</v>
      </c>
      <c r="L94" s="66">
        <f>空知1!L63+石狩1!L63+後志1!L63+胆振1!L63+日高1!L63+渡島・檜山1!L63+上川1!L63+留萌1!L63+宗谷1!L63+オホーツク1!L63+十勝1!L63+釧路1!L63+根室1!L63</f>
        <v>7686.5</v>
      </c>
      <c r="M94" s="66">
        <f>空知1!M63+石狩1!M63+後志1!M63+胆振1!M63+日高1!M63+渡島・檜山1!M63+上川1!M63+留萌1!M63+宗谷1!M63+オホーツク1!M63+十勝1!M63+釧路1!M63+根室1!M63</f>
        <v>5074.7000000000007</v>
      </c>
      <c r="N94" s="66">
        <f>空知1!N63+石狩1!N63+後志1!N63+胆振1!N63+日高1!N63+渡島・檜山1!N63+上川1!N63+留萌1!N63+宗谷1!N63+オホーツク1!N63+十勝1!N63+釧路1!N63+根室1!N63</f>
        <v>2126.5</v>
      </c>
      <c r="O94" s="66">
        <f>空知1!O63+石狩1!O63+後志1!O63+胆振1!O63+日高1!O63+渡島・檜山1!O63+上川1!O63+留萌1!O63+宗谷1!O63+オホーツク1!O63+十勝1!O63+釧路1!O63+根室1!O63</f>
        <v>515.6</v>
      </c>
      <c r="P94" s="7">
        <f t="shared" si="124"/>
        <v>19368.8</v>
      </c>
      <c r="S94" s="35"/>
      <c r="T94" s="35"/>
      <c r="U94" s="35"/>
      <c r="V94" s="34"/>
      <c r="W94" s="34"/>
      <c r="X94" s="34"/>
      <c r="Y94" s="34"/>
    </row>
    <row r="95" spans="1:25" ht="16.05" customHeight="1" x14ac:dyDescent="0.2">
      <c r="A95" s="81"/>
      <c r="B95" s="81"/>
      <c r="C95" s="10" t="s">
        <v>22</v>
      </c>
      <c r="D95" s="7">
        <f t="shared" ref="D95:O95" si="138">IF(D94&lt;=0,"",D94/$P94%)</f>
        <v>0.78579984304654904</v>
      </c>
      <c r="E95" s="7">
        <f t="shared" si="138"/>
        <v>5.2662013134525627E-2</v>
      </c>
      <c r="F95" s="7">
        <f t="shared" si="138"/>
        <v>0.1631489818677461</v>
      </c>
      <c r="G95" s="7">
        <f t="shared" si="138"/>
        <v>7.228119449836852E-2</v>
      </c>
      <c r="H95" s="7">
        <f t="shared" si="138"/>
        <v>9.5514435587129826E-2</v>
      </c>
      <c r="I95" s="7">
        <f t="shared" si="138"/>
        <v>6.8150840527033171E-2</v>
      </c>
      <c r="J95" s="7">
        <f t="shared" si="138"/>
        <v>0.4873817686175706</v>
      </c>
      <c r="K95" s="7">
        <f t="shared" si="138"/>
        <v>18.748709264383958</v>
      </c>
      <c r="L95" s="7">
        <f t="shared" si="138"/>
        <v>39.684957250836398</v>
      </c>
      <c r="M95" s="7">
        <f t="shared" si="138"/>
        <v>26.200384122919338</v>
      </c>
      <c r="N95" s="7">
        <f t="shared" si="138"/>
        <v>10.978997150055761</v>
      </c>
      <c r="O95" s="7">
        <f t="shared" si="138"/>
        <v>2.6620131345256293</v>
      </c>
      <c r="P95" s="7">
        <f t="shared" si="124"/>
        <v>100</v>
      </c>
      <c r="S95" s="35"/>
      <c r="T95" s="35"/>
      <c r="U95" s="35"/>
      <c r="V95" s="34"/>
      <c r="W95" s="34"/>
      <c r="X95" s="34"/>
      <c r="Y95" s="34"/>
    </row>
    <row r="96" spans="1:25" ht="16.05" customHeight="1" x14ac:dyDescent="0.2">
      <c r="A96" s="81"/>
      <c r="B96" s="81"/>
      <c r="C96" s="7" t="s">
        <v>24</v>
      </c>
      <c r="D96" s="66">
        <f>空知1!D65+石狩1!D65+後志1!D65+胆振1!D65+日高1!D65+渡島・檜山1!D65+上川1!D65+留萌1!D65+宗谷1!D65+オホーツク1!D65+十勝1!D65+釧路1!D65+根室1!D65</f>
        <v>153.6</v>
      </c>
      <c r="E96" s="66">
        <f>空知1!E65+石狩1!E65+後志1!E65+胆振1!E65+日高1!E65+渡島・檜山1!E65+上川1!E65+留萌1!E65+宗谷1!E65+オホーツク1!E65+十勝1!E65+釧路1!E65+根室1!E65</f>
        <v>12</v>
      </c>
      <c r="F96" s="66">
        <f>空知1!F65+石狩1!F65+後志1!F65+胆振1!F65+日高1!F65+渡島・檜山1!F65+上川1!F65+留萌1!F65+宗谷1!F65+オホーツク1!F65+十勝1!F65+釧路1!F65+根室1!F65</f>
        <v>32.6</v>
      </c>
      <c r="G96" s="66">
        <f>空知1!G65+石狩1!G65+後志1!G65+胆振1!G65+日高1!G65+渡島・檜山1!G65+上川1!G65+留萌1!G65+宗谷1!G65+オホーツク1!G65+十勝1!G65+釧路1!G65+根室1!G65</f>
        <v>15.3</v>
      </c>
      <c r="H96" s="66">
        <f>空知1!H65+石狩1!H65+後志1!H65+胆振1!H65+日高1!H65+渡島・檜山1!H65+上川1!H65+留萌1!H65+宗谷1!H65+オホーツク1!H65+十勝1!H65+釧路1!H65+根室1!H65</f>
        <v>20.3</v>
      </c>
      <c r="I96" s="66">
        <f>空知1!I65+石狩1!I65+後志1!I65+胆振1!I65+日高1!I65+渡島・檜山1!I65+上川1!I65+留萌1!I65+宗谷1!I65+オホーツク1!I65+十勝1!I65+釧路1!I65+根室1!I65</f>
        <v>15.7</v>
      </c>
      <c r="J96" s="66">
        <f>空知1!J65+石狩1!J65+後志1!J65+胆振1!J65+日高1!J65+渡島・檜山1!J65+上川1!J65+留萌1!J65+宗谷1!J65+オホーツク1!J65+十勝1!J65+釧路1!J65+根室1!J65</f>
        <v>427.7</v>
      </c>
      <c r="K96" s="66">
        <f>空知1!K65+石狩1!K65+後志1!K65+胆振1!K65+日高1!K65+渡島・檜山1!K65+上川1!K65+留萌1!K65+宗谷1!K65+オホーツク1!K65+十勝1!K65+釧路1!K65+根室1!K65</f>
        <v>5613.2</v>
      </c>
      <c r="L96" s="66">
        <f>空知1!L65+石狩1!L65+後志1!L65+胆振1!L65+日高1!L65+渡島・檜山1!L65+上川1!L65+留萌1!L65+宗谷1!L65+オホーツク1!L65+十勝1!L65+釧路1!L65+根室1!L65</f>
        <v>11527.399999999998</v>
      </c>
      <c r="M96" s="66">
        <f>空知1!M65+石狩1!M65+後志1!M65+胆振1!M65+日高1!M65+渡島・檜山1!M65+上川1!M65+留萌1!M65+宗谷1!M65+オホーツク1!M65+十勝1!M65+釧路1!M65+根室1!M65</f>
        <v>10738.8</v>
      </c>
      <c r="N96" s="66">
        <f>空知1!N65+石狩1!N65+後志1!N65+胆振1!N65+日高1!N65+渡島・檜山1!N65+上川1!N65+留萌1!N65+宗谷1!N65+オホーツク1!N65+十勝1!N65+釧路1!N65+根室1!N65</f>
        <v>4443</v>
      </c>
      <c r="O96" s="66">
        <f>空知1!O65+石狩1!O65+後志1!O65+胆振1!O65+日高1!O65+渡島・檜山1!O65+上川1!O65+留萌1!O65+宗谷1!O65+オホーツク1!O65+十勝1!O65+釧路1!O65+根室1!O65</f>
        <v>935.00000000000011</v>
      </c>
      <c r="P96" s="7">
        <f t="shared" si="124"/>
        <v>33934.599999999991</v>
      </c>
      <c r="S96" s="35"/>
      <c r="T96" s="35"/>
      <c r="U96" s="35"/>
      <c r="V96" s="34"/>
      <c r="W96" s="34"/>
      <c r="X96" s="34"/>
      <c r="Y96" s="34"/>
    </row>
    <row r="97" spans="1:25" ht="16.05" customHeight="1" x14ac:dyDescent="0.2">
      <c r="A97" s="81"/>
      <c r="B97" s="83"/>
      <c r="C97" s="10" t="s">
        <v>22</v>
      </c>
      <c r="D97" s="7">
        <f t="shared" ref="D97:O97" si="139">IF(D96&lt;=0,"",D96/$P96%)</f>
        <v>0.45263536331649717</v>
      </c>
      <c r="E97" s="7">
        <f t="shared" si="139"/>
        <v>3.5362137759101339E-2</v>
      </c>
      <c r="F97" s="7">
        <f t="shared" si="139"/>
        <v>9.6067140912225318E-2</v>
      </c>
      <c r="G97" s="7">
        <f t="shared" si="139"/>
        <v>4.5086725642854215E-2</v>
      </c>
      <c r="H97" s="7">
        <f t="shared" si="139"/>
        <v>5.9820949709146441E-2</v>
      </c>
      <c r="I97" s="7">
        <f t="shared" si="139"/>
        <v>4.6265463568157583E-2</v>
      </c>
      <c r="J97" s="7">
        <f t="shared" si="139"/>
        <v>1.2603655266306371</v>
      </c>
      <c r="K97" s="7">
        <f t="shared" si="139"/>
        <v>16.541229305782302</v>
      </c>
      <c r="L97" s="7">
        <f t="shared" si="139"/>
        <v>33.969458900355392</v>
      </c>
      <c r="M97" s="7">
        <f t="shared" si="139"/>
        <v>31.645577080619788</v>
      </c>
      <c r="N97" s="7">
        <f t="shared" si="139"/>
        <v>13.092831505307272</v>
      </c>
      <c r="O97" s="7">
        <f t="shared" si="139"/>
        <v>2.7552999003966465</v>
      </c>
      <c r="P97" s="7">
        <f t="shared" si="124"/>
        <v>100.00000000000003</v>
      </c>
      <c r="S97" s="35"/>
      <c r="T97" s="35"/>
      <c r="U97" s="35"/>
      <c r="V97" s="34"/>
      <c r="W97" s="33"/>
      <c r="X97" s="33"/>
      <c r="Y97" s="33"/>
    </row>
    <row r="98" spans="1:25" ht="16.05" customHeight="1" x14ac:dyDescent="0.2">
      <c r="A98" s="81"/>
      <c r="B98" s="81" t="s">
        <v>34</v>
      </c>
      <c r="C98" s="7" t="s">
        <v>21</v>
      </c>
      <c r="D98" s="66">
        <f>空知1!D67+石狩1!D67+後志1!D67+胆振1!D67+日高1!D67+渡島・檜山1!D67+上川1!D67+留萌1!D67+宗谷1!D67+オホーツク1!D67+十勝1!D67+釧路1!D67+根室1!D67</f>
        <v>87.4</v>
      </c>
      <c r="E98" s="66">
        <f>空知1!E67+石狩1!E67+後志1!E67+胆振1!E67+日高1!E67+渡島・檜山1!E67+上川1!E67+留萌1!E67+宗谷1!E67+オホーツク1!E67+十勝1!E67+釧路1!E67+根室1!E67</f>
        <v>115.4</v>
      </c>
      <c r="F98" s="66">
        <f>空知1!F67+石狩1!F67+後志1!F67+胆振1!F67+日高1!F67+渡島・檜山1!F67+上川1!F67+留萌1!F67+宗谷1!F67+オホーツク1!F67+十勝1!F67+釧路1!F67+根室1!F67</f>
        <v>27.7</v>
      </c>
      <c r="G98" s="66">
        <f>空知1!G67+石狩1!G67+後志1!G67+胆振1!G67+日高1!G67+渡島・檜山1!G67+上川1!G67+留萌1!G67+宗谷1!G67+オホーツク1!G67+十勝1!G67+釧路1!G67+根室1!G67</f>
        <v>0</v>
      </c>
      <c r="H98" s="66">
        <f>空知1!H67+石狩1!H67+後志1!H67+胆振1!H67+日高1!H67+渡島・檜山1!H67+上川1!H67+留萌1!H67+宗谷1!H67+オホーツク1!H67+十勝1!H67+釧路1!H67+根室1!H67</f>
        <v>198.20000000000002</v>
      </c>
      <c r="I98" s="66">
        <f>空知1!I67+石狩1!I67+後志1!I67+胆振1!I67+日高1!I67+渡島・檜山1!I67+上川1!I67+留萌1!I67+宗谷1!I67+オホーツク1!I67+十勝1!I67+釧路1!I67+根室1!I67</f>
        <v>949.5</v>
      </c>
      <c r="J98" s="66">
        <f>空知1!J67+石狩1!J67+後志1!J67+胆振1!J67+日高1!J67+渡島・檜山1!J67+上川1!J67+留萌1!J67+宗谷1!J67+オホーツク1!J67+十勝1!J67+釧路1!J67+根室1!J67</f>
        <v>2706.2999999999997</v>
      </c>
      <c r="K98" s="66">
        <f>空知1!K67+石狩1!K67+後志1!K67+胆振1!K67+日高1!K67+渡島・檜山1!K67+上川1!K67+留萌1!K67+宗谷1!K67+オホーツク1!K67+十勝1!K67+釧路1!K67+根室1!K67</f>
        <v>2690.8</v>
      </c>
      <c r="L98" s="66">
        <f>空知1!L67+石狩1!L67+後志1!L67+胆振1!L67+日高1!L67+渡島・檜山1!L67+上川1!L67+留萌1!L67+宗谷1!L67+オホーツク1!L67+十勝1!L67+釧路1!L67+根室1!L67</f>
        <v>2879.0000000000005</v>
      </c>
      <c r="M98" s="66">
        <f>空知1!M67+石狩1!M67+後志1!M67+胆振1!M67+日高1!M67+渡島・檜山1!M67+上川1!M67+留萌1!M67+宗谷1!M67+オホーツク1!M67+十勝1!M67+釧路1!M67+根室1!M67</f>
        <v>1986.5000000000002</v>
      </c>
      <c r="N98" s="66">
        <f>空知1!N67+石狩1!N67+後志1!N67+胆振1!N67+日高1!N67+渡島・檜山1!N67+上川1!N67+留萌1!N67+宗谷1!N67+オホーツク1!N67+十勝1!N67+釧路1!N67+根室1!N67</f>
        <v>204.3</v>
      </c>
      <c r="O98" s="66">
        <f>空知1!O67+石狩1!O67+後志1!O67+胆振1!O67+日高1!O67+渡島・檜山1!O67+上川1!O67+留萌1!O67+宗谷1!O67+オホーツク1!O67+十勝1!O67+釧路1!O67+根室1!O67</f>
        <v>72.900000000000006</v>
      </c>
      <c r="P98" s="7">
        <f t="shared" si="124"/>
        <v>11918</v>
      </c>
    </row>
    <row r="99" spans="1:25" ht="16.05" customHeight="1" x14ac:dyDescent="0.2">
      <c r="A99" s="81"/>
      <c r="B99" s="81"/>
      <c r="C99" s="10" t="s">
        <v>22</v>
      </c>
      <c r="D99" s="7">
        <f t="shared" ref="D99:O99" si="140">IF(D98&lt;=0,"",D98/$P98%)</f>
        <v>0.73334452089276725</v>
      </c>
      <c r="E99" s="7">
        <f t="shared" si="140"/>
        <v>0.96828326900486661</v>
      </c>
      <c r="F99" s="7">
        <f t="shared" si="140"/>
        <v>0.2324215472394697</v>
      </c>
      <c r="G99" s="7" t="str">
        <f t="shared" si="140"/>
        <v/>
      </c>
      <c r="H99" s="7">
        <f t="shared" si="140"/>
        <v>1.663030709850646</v>
      </c>
      <c r="I99" s="7">
        <f t="shared" si="140"/>
        <v>7.966940761872797</v>
      </c>
      <c r="J99" s="7">
        <f t="shared" si="140"/>
        <v>22.707669071991941</v>
      </c>
      <c r="K99" s="7">
        <f t="shared" si="140"/>
        <v>22.577613693572747</v>
      </c>
      <c r="L99" s="7">
        <f t="shared" si="140"/>
        <v>24.156737707669073</v>
      </c>
      <c r="M99" s="7">
        <f t="shared" si="140"/>
        <v>16.668065111595908</v>
      </c>
      <c r="N99" s="7">
        <f t="shared" si="140"/>
        <v>1.714213794260782</v>
      </c>
      <c r="O99" s="7">
        <f t="shared" si="140"/>
        <v>0.61167981204900157</v>
      </c>
      <c r="P99" s="7">
        <f t="shared" si="124"/>
        <v>100.00000000000001</v>
      </c>
    </row>
    <row r="100" spans="1:25" ht="16.05" customHeight="1" x14ac:dyDescent="0.2">
      <c r="A100" s="81"/>
      <c r="B100" s="81"/>
      <c r="C100" s="7" t="s">
        <v>23</v>
      </c>
      <c r="D100" s="66">
        <f>空知1!D69+石狩1!D69+後志1!D69+胆振1!D69+日高1!D69+渡島・檜山1!D69+上川1!D69+留萌1!D69+宗谷1!D69+オホーツク1!D69+十勝1!D69+釧路1!D69+根室1!D69</f>
        <v>0</v>
      </c>
      <c r="E100" s="66">
        <f>空知1!E69+石狩1!E69+後志1!E69+胆振1!E69+日高1!E69+渡島・檜山1!E69+上川1!E69+留萌1!E69+宗谷1!E69+オホーツク1!E69+十勝1!E69+釧路1!E69+根室1!E69</f>
        <v>0</v>
      </c>
      <c r="F100" s="66">
        <f>空知1!F69+石狩1!F69+後志1!F69+胆振1!F69+日高1!F69+渡島・檜山1!F69+上川1!F69+留萌1!F69+宗谷1!F69+オホーツク1!F69+十勝1!F69+釧路1!F69+根室1!F69</f>
        <v>0</v>
      </c>
      <c r="G100" s="66">
        <f>空知1!G69+石狩1!G69+後志1!G69+胆振1!G69+日高1!G69+渡島・檜山1!G69+上川1!G69+留萌1!G69+宗谷1!G69+オホーツク1!G69+十勝1!G69+釧路1!G69+根室1!G69</f>
        <v>0</v>
      </c>
      <c r="H100" s="66">
        <f>空知1!H69+石狩1!H69+後志1!H69+胆振1!H69+日高1!H69+渡島・檜山1!H69+上川1!H69+留萌1!H69+宗谷1!H69+オホーツク1!H69+十勝1!H69+釧路1!H69+根室1!H69</f>
        <v>0</v>
      </c>
      <c r="I100" s="66">
        <f>空知1!I69+石狩1!I69+後志1!I69+胆振1!I69+日高1!I69+渡島・檜山1!I69+上川1!I69+留萌1!I69+宗谷1!I69+オホーツク1!I69+十勝1!I69+釧路1!I69+根室1!I69</f>
        <v>1368.4</v>
      </c>
      <c r="J100" s="66">
        <f>空知1!J69+石狩1!J69+後志1!J69+胆振1!J69+日高1!J69+渡島・檜山1!J69+上川1!J69+留萌1!J69+宗谷1!J69+オホーツク1!J69+十勝1!J69+釧路1!J69+根室1!J69</f>
        <v>12630.5</v>
      </c>
      <c r="K100" s="66">
        <f>空知1!K69+石狩1!K69+後志1!K69+胆振1!K69+日高1!K69+渡島・檜山1!K69+上川1!K69+留萌1!K69+宗谷1!K69+オホーツク1!K69+十勝1!K69+釧路1!K69+根室1!K69</f>
        <v>11932.5</v>
      </c>
      <c r="L100" s="66">
        <f>空知1!L69+石狩1!L69+後志1!L69+胆振1!L69+日高1!L69+渡島・檜山1!L69+上川1!L69+留萌1!L69+宗谷1!L69+オホーツク1!L69+十勝1!L69+釧路1!L69+根室1!L69</f>
        <v>11455.099999999999</v>
      </c>
      <c r="M100" s="66">
        <f>空知1!M69+石狩1!M69+後志1!M69+胆振1!M69+日高1!M69+渡島・檜山1!M69+上川1!M69+留萌1!M69+宗谷1!M69+オホーツク1!M69+十勝1!M69+釧路1!M69+根室1!M69</f>
        <v>6766.3</v>
      </c>
      <c r="N100" s="66">
        <f>空知1!N69+石狩1!N69+後志1!N69+胆振1!N69+日高1!N69+渡島・檜山1!N69+上川1!N69+留萌1!N69+宗谷1!N69+オホーツク1!N69+十勝1!N69+釧路1!N69+根室1!N69</f>
        <v>22.1</v>
      </c>
      <c r="O100" s="66">
        <f>空知1!O69+石狩1!O69+後志1!O69+胆振1!O69+日高1!O69+渡島・檜山1!O69+上川1!O69+留萌1!O69+宗谷1!O69+オホーツク1!O69+十勝1!O69+釧路1!O69+根室1!O69</f>
        <v>0</v>
      </c>
      <c r="P100" s="7">
        <f t="shared" si="124"/>
        <v>44174.9</v>
      </c>
    </row>
    <row r="101" spans="1:25" ht="16.05" customHeight="1" x14ac:dyDescent="0.2">
      <c r="A101" s="81"/>
      <c r="B101" s="81"/>
      <c r="C101" s="10" t="s">
        <v>22</v>
      </c>
      <c r="D101" s="7" t="str">
        <f t="shared" ref="D101:O101" si="141">IF(D100&lt;=0,"",D100/$P100%)</f>
        <v/>
      </c>
      <c r="E101" s="7" t="str">
        <f t="shared" si="141"/>
        <v/>
      </c>
      <c r="F101" s="7" t="str">
        <f t="shared" si="141"/>
        <v/>
      </c>
      <c r="G101" s="7" t="str">
        <f t="shared" si="141"/>
        <v/>
      </c>
      <c r="H101" s="7" t="str">
        <f t="shared" si="141"/>
        <v/>
      </c>
      <c r="I101" s="7">
        <f t="shared" si="141"/>
        <v>3.0976866953858413</v>
      </c>
      <c r="J101" s="7">
        <f t="shared" si="141"/>
        <v>28.592028504874939</v>
      </c>
      <c r="K101" s="7">
        <f t="shared" si="141"/>
        <v>27.011945697669944</v>
      </c>
      <c r="L101" s="7">
        <f t="shared" si="141"/>
        <v>25.931241496868125</v>
      </c>
      <c r="M101" s="7">
        <f t="shared" si="141"/>
        <v>15.317069195402819</v>
      </c>
      <c r="N101" s="7">
        <f t="shared" si="141"/>
        <v>5.0028409798324389E-2</v>
      </c>
      <c r="O101" s="7" t="str">
        <f t="shared" si="141"/>
        <v/>
      </c>
      <c r="P101" s="7">
        <f t="shared" si="124"/>
        <v>100</v>
      </c>
    </row>
    <row r="102" spans="1:25" ht="16.05" customHeight="1" x14ac:dyDescent="0.2">
      <c r="A102" s="81"/>
      <c r="B102" s="81"/>
      <c r="C102" s="7" t="s">
        <v>24</v>
      </c>
      <c r="D102" s="66">
        <f>空知1!D71+石狩1!D71+後志1!D71+胆振1!D71+日高1!D71+渡島・檜山1!D71+上川1!D71+留萌1!D71+宗谷1!D71+オホーツク1!D71+十勝1!D71+釧路1!D71+根室1!D71</f>
        <v>87.4</v>
      </c>
      <c r="E102" s="66">
        <f>空知1!E71+石狩1!E71+後志1!E71+胆振1!E71+日高1!E71+渡島・檜山1!E71+上川1!E71+留萌1!E71+宗谷1!E71+オホーツク1!E71+十勝1!E71+釧路1!E71+根室1!E71</f>
        <v>115.4</v>
      </c>
      <c r="F102" s="66">
        <f>空知1!F71+石狩1!F71+後志1!F71+胆振1!F71+日高1!F71+渡島・檜山1!F71+上川1!F71+留萌1!F71+宗谷1!F71+オホーツク1!F71+十勝1!F71+釧路1!F71+根室1!F71</f>
        <v>27.7</v>
      </c>
      <c r="G102" s="66">
        <f>空知1!G71+石狩1!G71+後志1!G71+胆振1!G71+日高1!G71+渡島・檜山1!G71+上川1!G71+留萌1!G71+宗谷1!G71+オホーツク1!G71+十勝1!G71+釧路1!G71+根室1!G71</f>
        <v>0</v>
      </c>
      <c r="H102" s="66">
        <f>空知1!H71+石狩1!H71+後志1!H71+胆振1!H71+日高1!H71+渡島・檜山1!H71+上川1!H71+留萌1!H71+宗谷1!H71+オホーツク1!H71+十勝1!H71+釧路1!H71+根室1!H71</f>
        <v>198.20000000000002</v>
      </c>
      <c r="I102" s="66">
        <f>空知1!I71+石狩1!I71+後志1!I71+胆振1!I71+日高1!I71+渡島・檜山1!I71+上川1!I71+留萌1!I71+宗谷1!I71+オホーツク1!I71+十勝1!I71+釧路1!I71+根室1!I71</f>
        <v>2317.9</v>
      </c>
      <c r="J102" s="66">
        <f>空知1!J71+石狩1!J71+後志1!J71+胆振1!J71+日高1!J71+渡島・檜山1!J71+上川1!J71+留萌1!J71+宗谷1!J71+オホーツク1!J71+十勝1!J71+釧路1!J71+根室1!J71</f>
        <v>15336.799999999997</v>
      </c>
      <c r="K102" s="66">
        <f>空知1!K71+石狩1!K71+後志1!K71+胆振1!K71+日高1!K71+渡島・檜山1!K71+上川1!K71+留萌1!K71+宗谷1!K71+オホーツク1!K71+十勝1!K71+釧路1!K71+根室1!K71</f>
        <v>14623.3</v>
      </c>
      <c r="L102" s="66">
        <f>空知1!L71+石狩1!L71+後志1!L71+胆振1!L71+日高1!L71+渡島・檜山1!L71+上川1!L71+留萌1!L71+宗谷1!L71+オホーツク1!L71+十勝1!L71+釧路1!L71+根室1!L71</f>
        <v>14334.1</v>
      </c>
      <c r="M102" s="66">
        <f>空知1!M71+石狩1!M71+後志1!M71+胆振1!M71+日高1!M71+渡島・檜山1!M71+上川1!M71+留萌1!M71+宗谷1!M71+オホーツク1!M71+十勝1!M71+釧路1!M71+根室1!M71</f>
        <v>8752.7999999999993</v>
      </c>
      <c r="N102" s="66">
        <f>空知1!N71+石狩1!N71+後志1!N71+胆振1!N71+日高1!N71+渡島・檜山1!N71+上川1!N71+留萌1!N71+宗谷1!N71+オホーツク1!N71+十勝1!N71+釧路1!N71+根室1!N71</f>
        <v>226.40000000000003</v>
      </c>
      <c r="O102" s="66">
        <f>空知1!O71+石狩1!O71+後志1!O71+胆振1!O71+日高1!O71+渡島・檜山1!O71+上川1!O71+留萌1!O71+宗谷1!O71+オホーツク1!O71+十勝1!O71+釧路1!O71+根室1!O71</f>
        <v>72.900000000000006</v>
      </c>
      <c r="P102" s="7">
        <f t="shared" si="124"/>
        <v>56092.899999999994</v>
      </c>
    </row>
    <row r="103" spans="1:25" ht="16.05" customHeight="1" x14ac:dyDescent="0.2">
      <c r="A103" s="81"/>
      <c r="B103" s="83"/>
      <c r="C103" s="10" t="s">
        <v>22</v>
      </c>
      <c r="D103" s="7">
        <f t="shared" ref="D103:O103" si="142">IF(D102&lt;=0,"",D102/$P102%)</f>
        <v>0.15581294602347179</v>
      </c>
      <c r="E103" s="7">
        <f t="shared" si="142"/>
        <v>0.20573013696920647</v>
      </c>
      <c r="F103" s="7">
        <f t="shared" si="142"/>
        <v>4.938236389988751E-2</v>
      </c>
      <c r="G103" s="7" t="str">
        <f t="shared" si="142"/>
        <v/>
      </c>
      <c r="H103" s="7">
        <f t="shared" si="142"/>
        <v>0.35334240162302183</v>
      </c>
      <c r="I103" s="7">
        <f t="shared" si="142"/>
        <v>4.1322520318970852</v>
      </c>
      <c r="J103" s="7">
        <f t="shared" si="142"/>
        <v>27.341784789162261</v>
      </c>
      <c r="K103" s="7">
        <f t="shared" si="142"/>
        <v>26.069787798455774</v>
      </c>
      <c r="L103" s="7">
        <f t="shared" si="142"/>
        <v>25.55421452625912</v>
      </c>
      <c r="M103" s="7">
        <f t="shared" si="142"/>
        <v>15.604113889636656</v>
      </c>
      <c r="N103" s="7">
        <f t="shared" si="142"/>
        <v>0.40361614393265466</v>
      </c>
      <c r="O103" s="7">
        <f t="shared" si="142"/>
        <v>0.1299629721408592</v>
      </c>
      <c r="P103" s="7">
        <f t="shared" si="124"/>
        <v>99.999999999999986</v>
      </c>
    </row>
    <row r="104" spans="1:25" ht="16.05" customHeight="1" x14ac:dyDescent="0.2">
      <c r="A104" s="81"/>
      <c r="B104" s="81" t="s">
        <v>35</v>
      </c>
      <c r="C104" s="7" t="s">
        <v>21</v>
      </c>
      <c r="D104" s="66">
        <f>空知1!D73+石狩1!D73+後志1!D73+胆振1!D73+日高1!D73+渡島・檜山1!D73+上川1!D73+留萌1!D73+宗谷1!D73+オホーツク1!D73+十勝1!D73+釧路1!D73+根室1!D73</f>
        <v>252.1</v>
      </c>
      <c r="E104" s="66">
        <f>空知1!E73+石狩1!E73+後志1!E73+胆振1!E73+日高1!E73+渡島・檜山1!E73+上川1!E73+留萌1!E73+宗谷1!E73+オホーツク1!E73+十勝1!E73+釧路1!E73+根室1!E73</f>
        <v>312.2</v>
      </c>
      <c r="F104" s="66">
        <f>空知1!F73+石狩1!F73+後志1!F73+胆振1!F73+日高1!F73+渡島・檜山1!F73+上川1!F73+留萌1!F73+宗谷1!F73+オホーツク1!F73+十勝1!F73+釧路1!F73+根室1!F73</f>
        <v>334</v>
      </c>
      <c r="G104" s="66">
        <f>空知1!G73+石狩1!G73+後志1!G73+胆振1!G73+日高1!G73+渡島・檜山1!G73+上川1!G73+留萌1!G73+宗谷1!G73+オホーツク1!G73+十勝1!G73+釧路1!G73+根室1!G73</f>
        <v>463.70000000000005</v>
      </c>
      <c r="H104" s="66">
        <f>空知1!H73+石狩1!H73+後志1!H73+胆振1!H73+日高1!H73+渡島・檜山1!H73+上川1!H73+留萌1!H73+宗谷1!H73+オホーツク1!H73+十勝1!H73+釧路1!H73+根室1!H73</f>
        <v>516.20000000000005</v>
      </c>
      <c r="I104" s="66">
        <f>空知1!I73+石狩1!I73+後志1!I73+胆振1!I73+日高1!I73+渡島・檜山1!I73+上川1!I73+留萌1!I73+宗谷1!I73+オホーツク1!I73+十勝1!I73+釧路1!I73+根室1!I73</f>
        <v>539</v>
      </c>
      <c r="J104" s="66">
        <f>空知1!J73+石狩1!J73+後志1!J73+胆振1!J73+日高1!J73+渡島・檜山1!J73+上川1!J73+留萌1!J73+宗谷1!J73+オホーツク1!J73+十勝1!J73+釧路1!J73+根室1!J73</f>
        <v>435.5</v>
      </c>
      <c r="K104" s="66">
        <f>空知1!K73+石狩1!K73+後志1!K73+胆振1!K73+日高1!K73+渡島・檜山1!K73+上川1!K73+留萌1!K73+宗谷1!K73+オホーツク1!K73+十勝1!K73+釧路1!K73+根室1!K73</f>
        <v>360.7</v>
      </c>
      <c r="L104" s="66">
        <f>空知1!L73+石狩1!L73+後志1!L73+胆振1!L73+日高1!L73+渡島・檜山1!L73+上川1!L73+留萌1!L73+宗谷1!L73+オホーツク1!L73+十勝1!L73+釧路1!L73+根室1!L73</f>
        <v>232.6</v>
      </c>
      <c r="M104" s="66">
        <f>空知1!M73+石狩1!M73+後志1!M73+胆振1!M73+日高1!M73+渡島・檜山1!M73+上川1!M73+留萌1!M73+宗谷1!M73+オホーツク1!M73+十勝1!M73+釧路1!M73+根室1!M73</f>
        <v>75.7</v>
      </c>
      <c r="N104" s="66">
        <f>空知1!N73+石狩1!N73+後志1!N73+胆振1!N73+日高1!N73+渡島・檜山1!N73+上川1!N73+留萌1!N73+宗谷1!N73+オホーツク1!N73+十勝1!N73+釧路1!N73+根室1!N73</f>
        <v>2095.8999999999996</v>
      </c>
      <c r="O104" s="66">
        <f>空知1!O73+石狩1!O73+後志1!O73+胆振1!O73+日高1!O73+渡島・檜山1!O73+上川1!O73+留萌1!O73+宗谷1!O73+オホーツク1!O73+十勝1!O73+釧路1!O73+根室1!O73</f>
        <v>546</v>
      </c>
      <c r="P104" s="7">
        <f t="shared" si="124"/>
        <v>6163.5999999999985</v>
      </c>
    </row>
    <row r="105" spans="1:25" ht="16.05" customHeight="1" x14ac:dyDescent="0.2">
      <c r="A105" s="81"/>
      <c r="B105" s="81"/>
      <c r="C105" s="10" t="s">
        <v>22</v>
      </c>
      <c r="D105" s="7">
        <f t="shared" ref="D105:O105" si="143">IF(D104&lt;=0,"",D104/$P104%)</f>
        <v>4.0901421247323002</v>
      </c>
      <c r="E105" s="7">
        <f t="shared" si="143"/>
        <v>5.0652216237263943</v>
      </c>
      <c r="F105" s="7">
        <f t="shared" si="143"/>
        <v>5.4189110260237534</v>
      </c>
      <c r="G105" s="7">
        <f t="shared" si="143"/>
        <v>7.5232007268479482</v>
      </c>
      <c r="H105" s="7">
        <f t="shared" si="143"/>
        <v>8.3749756635732382</v>
      </c>
      <c r="I105" s="7">
        <f t="shared" si="143"/>
        <v>8.7448893503796494</v>
      </c>
      <c r="J105" s="7">
        <f t="shared" si="143"/>
        <v>7.0656759036926484</v>
      </c>
      <c r="K105" s="7">
        <f t="shared" si="143"/>
        <v>5.8520994224154723</v>
      </c>
      <c r="L105" s="7">
        <f t="shared" si="143"/>
        <v>3.7737685768057636</v>
      </c>
      <c r="M105" s="7">
        <f t="shared" si="143"/>
        <v>1.2281783373353239</v>
      </c>
      <c r="N105" s="7">
        <f t="shared" si="143"/>
        <v>34.004477902524499</v>
      </c>
      <c r="O105" s="7">
        <f t="shared" si="143"/>
        <v>8.8584593419430213</v>
      </c>
      <c r="P105" s="7">
        <f t="shared" si="124"/>
        <v>100</v>
      </c>
    </row>
    <row r="106" spans="1:25" ht="16.05" customHeight="1" x14ac:dyDescent="0.2">
      <c r="A106" s="81"/>
      <c r="B106" s="81"/>
      <c r="C106" s="7" t="s">
        <v>23</v>
      </c>
      <c r="D106" s="66">
        <f>空知1!D75+石狩1!D75+後志1!D75+胆振1!D75+日高1!D75+渡島・檜山1!D75+上川1!D75+留萌1!D75+宗谷1!D75+オホーツク1!D75+十勝1!D75+釧路1!D75+根室1!D75</f>
        <v>1065.8999999999999</v>
      </c>
      <c r="E106" s="66">
        <f>空知1!E75+石狩1!E75+後志1!E75+胆振1!E75+日高1!E75+渡島・檜山1!E75+上川1!E75+留萌1!E75+宗谷1!E75+オホーツク1!E75+十勝1!E75+釧路1!E75+根室1!E75</f>
        <v>1238.8</v>
      </c>
      <c r="F106" s="66">
        <f>空知1!F75+石狩1!F75+後志1!F75+胆振1!F75+日高1!F75+渡島・檜山1!F75+上川1!F75+留萌1!F75+宗谷1!F75+オホーツク1!F75+十勝1!F75+釧路1!F75+根室1!F75</f>
        <v>1206.5</v>
      </c>
      <c r="G106" s="66">
        <f>空知1!G75+石狩1!G75+後志1!G75+胆振1!G75+日高1!G75+渡島・檜山1!G75+上川1!G75+留萌1!G75+宗谷1!G75+オホーツク1!G75+十勝1!G75+釧路1!G75+根室1!G75</f>
        <v>1336.1</v>
      </c>
      <c r="H106" s="66">
        <f>空知1!H75+石狩1!H75+後志1!H75+胆振1!H75+日高1!H75+渡島・檜山1!H75+上川1!H75+留萌1!H75+宗谷1!H75+オホーツク1!H75+十勝1!H75+釧路1!H75+根室1!H75</f>
        <v>1204.5</v>
      </c>
      <c r="I106" s="66">
        <f>空知1!I75+石狩1!I75+後志1!I75+胆振1!I75+日高1!I75+渡島・檜山1!I75+上川1!I75+留萌1!I75+宗谷1!I75+オホーツク1!I75+十勝1!I75+釧路1!I75+根室1!I75</f>
        <v>1376.3</v>
      </c>
      <c r="J106" s="66">
        <f>空知1!J75+石狩1!J75+後志1!J75+胆振1!J75+日高1!J75+渡島・檜山1!J75+上川1!J75+留萌1!J75+宗谷1!J75+オホーツク1!J75+十勝1!J75+釧路1!J75+根室1!J75</f>
        <v>1358.1999999999998</v>
      </c>
      <c r="K106" s="66">
        <f>空知1!K75+石狩1!K75+後志1!K75+胆振1!K75+日高1!K75+渡島・檜山1!K75+上川1!K75+留萌1!K75+宗谷1!K75+オホーツク1!K75+十勝1!K75+釧路1!K75+根室1!K75</f>
        <v>1346.8</v>
      </c>
      <c r="L106" s="66">
        <f>空知1!L75+石狩1!L75+後志1!L75+胆振1!L75+日高1!L75+渡島・檜山1!L75+上川1!L75+留萌1!L75+宗谷1!L75+オホーツク1!L75+十勝1!L75+釧路1!L75+根室1!L75</f>
        <v>885.49999999999989</v>
      </c>
      <c r="M106" s="66">
        <f>空知1!M75+石狩1!M75+後志1!M75+胆振1!M75+日高1!M75+渡島・檜山1!M75+上川1!M75+留萌1!M75+宗谷1!M75+オホーツク1!M75+十勝1!M75+釧路1!M75+根室1!M75</f>
        <v>199.90000000000003</v>
      </c>
      <c r="N106" s="66">
        <f>空知1!N75+石狩1!N75+後志1!N75+胆振1!N75+日高1!N75+渡島・檜山1!N75+上川1!N75+留萌1!N75+宗谷1!N75+オホーツク1!N75+十勝1!N75+釧路1!N75+根室1!N75</f>
        <v>1109.5999999999999</v>
      </c>
      <c r="O106" s="66">
        <f>空知1!O75+石狩1!O75+後志1!O75+胆振1!O75+日高1!O75+渡島・檜山1!O75+上川1!O75+留萌1!O75+宗谷1!O75+オホーツク1!O75+十勝1!O75+釧路1!O75+根室1!O75</f>
        <v>1417.1999999999998</v>
      </c>
      <c r="P106" s="7">
        <f t="shared" si="124"/>
        <v>13745.3</v>
      </c>
    </row>
    <row r="107" spans="1:25" ht="16.05" customHeight="1" x14ac:dyDescent="0.2">
      <c r="A107" s="81"/>
      <c r="B107" s="81"/>
      <c r="C107" s="10" t="s">
        <v>22</v>
      </c>
      <c r="D107" s="7">
        <f t="shared" ref="D107:O107" si="144">IF(D106&lt;=0,"",D106/$P106%)</f>
        <v>7.7546506805962752</v>
      </c>
      <c r="E107" s="7">
        <f t="shared" si="144"/>
        <v>9.0125351938480787</v>
      </c>
      <c r="F107" s="7">
        <f t="shared" si="144"/>
        <v>8.777545779284555</v>
      </c>
      <c r="G107" s="7">
        <f t="shared" si="144"/>
        <v>9.7204135231679185</v>
      </c>
      <c r="H107" s="7">
        <f t="shared" si="144"/>
        <v>8.7629953511382066</v>
      </c>
      <c r="I107" s="7">
        <f t="shared" si="144"/>
        <v>10.012877128909517</v>
      </c>
      <c r="J107" s="7">
        <f t="shared" si="144"/>
        <v>9.8811957541850646</v>
      </c>
      <c r="K107" s="7">
        <f t="shared" si="144"/>
        <v>9.7982583137508819</v>
      </c>
      <c r="L107" s="7">
        <f t="shared" si="144"/>
        <v>6.4422020617956672</v>
      </c>
      <c r="M107" s="7">
        <f t="shared" si="144"/>
        <v>1.4543152932275034</v>
      </c>
      <c r="N107" s="7">
        <f t="shared" si="144"/>
        <v>8.0725775355939842</v>
      </c>
      <c r="O107" s="7">
        <f t="shared" si="144"/>
        <v>10.310433384502337</v>
      </c>
      <c r="P107" s="7">
        <f t="shared" si="124"/>
        <v>99.999999999999986</v>
      </c>
    </row>
    <row r="108" spans="1:25" ht="16.05" customHeight="1" x14ac:dyDescent="0.2">
      <c r="A108" s="81"/>
      <c r="B108" s="81"/>
      <c r="C108" s="7" t="s">
        <v>24</v>
      </c>
      <c r="D108" s="66">
        <f>空知1!D77+石狩1!D77+後志1!D77+胆振1!D77+日高1!D77+渡島・檜山1!D77+上川1!D77+留萌1!D77+宗谷1!D77+オホーツク1!D77+十勝1!D77+釧路1!D77+根室1!D77</f>
        <v>1317.9999999999998</v>
      </c>
      <c r="E108" s="66">
        <f>空知1!E77+石狩1!E77+後志1!E77+胆振1!E77+日高1!E77+渡島・檜山1!E77+上川1!E77+留萌1!E77+宗谷1!E77+オホーツク1!E77+十勝1!E77+釧路1!E77+根室1!E77</f>
        <v>1551</v>
      </c>
      <c r="F108" s="66">
        <f>空知1!F77+石狩1!F77+後志1!F77+胆振1!F77+日高1!F77+渡島・檜山1!F77+上川1!F77+留萌1!F77+宗谷1!F77+オホーツク1!F77+十勝1!F77+釧路1!F77+根室1!F77</f>
        <v>1540.5</v>
      </c>
      <c r="G108" s="66">
        <f>空知1!G77+石狩1!G77+後志1!G77+胆振1!G77+日高1!G77+渡島・檜山1!G77+上川1!G77+留萌1!G77+宗谷1!G77+オホーツク1!G77+十勝1!G77+釧路1!G77+根室1!G77</f>
        <v>1799.8000000000002</v>
      </c>
      <c r="H108" s="66">
        <f>空知1!H77+石狩1!H77+後志1!H77+胆振1!H77+日高1!H77+渡島・檜山1!H77+上川1!H77+留萌1!H77+宗谷1!H77+オホーツク1!H77+十勝1!H77+釧路1!H77+根室1!H77</f>
        <v>1720.7000000000003</v>
      </c>
      <c r="I108" s="66">
        <f>空知1!I77+石狩1!I77+後志1!I77+胆振1!I77+日高1!I77+渡島・檜山1!I77+上川1!I77+留萌1!I77+宗谷1!I77+オホーツク1!I77+十勝1!I77+釧路1!I77+根室1!I77</f>
        <v>1915.2999999999997</v>
      </c>
      <c r="J108" s="66">
        <f>空知1!J77+石狩1!J77+後志1!J77+胆振1!J77+日高1!J77+渡島・檜山1!J77+上川1!J77+留萌1!J77+宗谷1!J77+オホーツク1!J77+十勝1!J77+釧路1!J77+根室1!J77</f>
        <v>1793.6999999999998</v>
      </c>
      <c r="K108" s="66">
        <f>空知1!K77+石狩1!K77+後志1!K77+胆振1!K77+日高1!K77+渡島・檜山1!K77+上川1!K77+留萌1!K77+宗谷1!K77+オホーツク1!K77+十勝1!K77+釧路1!K77+根室1!K77</f>
        <v>1707.5</v>
      </c>
      <c r="L108" s="66">
        <f>空知1!L77+石狩1!L77+後志1!L77+胆振1!L77+日高1!L77+渡島・檜山1!L77+上川1!L77+留萌1!L77+宗谷1!L77+オホーツク1!L77+十勝1!L77+釧路1!L77+根室1!L77</f>
        <v>1118.0999999999999</v>
      </c>
      <c r="M108" s="66">
        <f>空知1!M77+石狩1!M77+後志1!M77+胆振1!M77+日高1!M77+渡島・檜山1!M77+上川1!M77+留萌1!M77+宗谷1!M77+オホーツク1!M77+十勝1!M77+釧路1!M77+根室1!M77</f>
        <v>275.60000000000002</v>
      </c>
      <c r="N108" s="66">
        <f>空知1!N77+石狩1!N77+後志1!N77+胆振1!N77+日高1!N77+渡島・檜山1!N77+上川1!N77+留萌1!N77+宗谷1!N77+オホーツク1!N77+十勝1!N77+釧路1!N77+根室1!N77</f>
        <v>3205.4999999999995</v>
      </c>
      <c r="O108" s="66">
        <f>空知1!O77+石狩1!O77+後志1!O77+胆振1!O77+日高1!O77+渡島・檜山1!O77+上川1!O77+留萌1!O77+宗谷1!O77+オホーツク1!O77+十勝1!O77+釧路1!O77+根室1!O77</f>
        <v>1963.2</v>
      </c>
      <c r="P108" s="7">
        <f t="shared" si="124"/>
        <v>19908.900000000001</v>
      </c>
    </row>
    <row r="109" spans="1:25" ht="16.05" customHeight="1" x14ac:dyDescent="0.2">
      <c r="A109" s="81"/>
      <c r="B109" s="83"/>
      <c r="C109" s="10" t="s">
        <v>22</v>
      </c>
      <c r="D109" s="7">
        <f t="shared" ref="D109:O109" si="145">IF(D108&lt;=0,"",D108/$P108%)</f>
        <v>6.6201548051373988</v>
      </c>
      <c r="E109" s="7">
        <f t="shared" si="145"/>
        <v>7.7904856621912799</v>
      </c>
      <c r="F109" s="7">
        <f t="shared" si="145"/>
        <v>7.7377454304356332</v>
      </c>
      <c r="G109" s="7">
        <f t="shared" si="145"/>
        <v>9.040178010839373</v>
      </c>
      <c r="H109" s="7">
        <f t="shared" si="145"/>
        <v>8.6428682649468325</v>
      </c>
      <c r="I109" s="7">
        <f t="shared" si="145"/>
        <v>9.6203205601514874</v>
      </c>
      <c r="J109" s="7">
        <f t="shared" si="145"/>
        <v>9.0095384476289482</v>
      </c>
      <c r="K109" s="7">
        <f t="shared" si="145"/>
        <v>8.5765662593111607</v>
      </c>
      <c r="L109" s="7">
        <f t="shared" si="145"/>
        <v>5.6160812500941777</v>
      </c>
      <c r="M109" s="7">
        <f t="shared" si="145"/>
        <v>1.3843055116053624</v>
      </c>
      <c r="N109" s="7">
        <f t="shared" si="145"/>
        <v>16.100839323116791</v>
      </c>
      <c r="O109" s="7">
        <f t="shared" si="145"/>
        <v>9.8609164745415363</v>
      </c>
      <c r="P109" s="7">
        <f t="shared" si="124"/>
        <v>99.999999999999986</v>
      </c>
    </row>
    <row r="110" spans="1:25" ht="16.05" customHeight="1" x14ac:dyDescent="0.2">
      <c r="A110" s="81"/>
      <c r="B110" s="81" t="s">
        <v>36</v>
      </c>
      <c r="C110" s="7" t="s">
        <v>21</v>
      </c>
      <c r="D110" s="66">
        <f>空知1!D79+石狩1!D79+後志1!D79+胆振1!D79+日高1!D79+渡島・檜山1!D79+上川1!D79+留萌1!D79+宗谷1!D79+オホーツク1!D79+十勝1!D79+釧路1!D79+根室1!D79</f>
        <v>30</v>
      </c>
      <c r="E110" s="66">
        <f>空知1!E79+石狩1!E79+後志1!E79+胆振1!E79+日高1!E79+渡島・檜山1!E79+上川1!E79+留萌1!E79+宗谷1!E79+オホーツク1!E79+十勝1!E79+釧路1!E79+根室1!E79</f>
        <v>39.5</v>
      </c>
      <c r="F110" s="66">
        <f>空知1!F79+石狩1!F79+後志1!F79+胆振1!F79+日高1!F79+渡島・檜山1!F79+上川1!F79+留萌1!F79+宗谷1!F79+オホーツク1!F79+十勝1!F79+釧路1!F79+根室1!F79</f>
        <v>16</v>
      </c>
      <c r="G110" s="66">
        <f>空知1!G79+石狩1!G79+後志1!G79+胆振1!G79+日高1!G79+渡島・檜山1!G79+上川1!G79+留萌1!G79+宗谷1!G79+オホーツク1!G79+十勝1!G79+釧路1!G79+根室1!G79</f>
        <v>4</v>
      </c>
      <c r="H110" s="66">
        <f>空知1!H79+石狩1!H79+後志1!H79+胆振1!H79+日高1!H79+渡島・檜山1!H79+上川1!H79+留萌1!H79+宗谷1!H79+オホーツク1!H79+十勝1!H79+釧路1!H79+根室1!H79</f>
        <v>187.7</v>
      </c>
      <c r="I110" s="66">
        <f>空知1!I79+石狩1!I79+後志1!I79+胆振1!I79+日高1!I79+渡島・檜山1!I79+上川1!I79+留萌1!I79+宗谷1!I79+オホーツク1!I79+十勝1!I79+釧路1!I79+根室1!I79</f>
        <v>1120.5999999999999</v>
      </c>
      <c r="J110" s="66">
        <f>空知1!J79+石狩1!J79+後志1!J79+胆振1!J79+日高1!J79+渡島・檜山1!J79+上川1!J79+留萌1!J79+宗谷1!J79+オホーツク1!J79+十勝1!J79+釧路1!J79+根室1!J79</f>
        <v>1904.4</v>
      </c>
      <c r="K110" s="66">
        <f>空知1!K79+石狩1!K79+後志1!K79+胆振1!K79+日高1!K79+渡島・檜山1!K79+上川1!K79+留萌1!K79+宗谷1!K79+オホーツク1!K79+十勝1!K79+釧路1!K79+根室1!K79</f>
        <v>1838</v>
      </c>
      <c r="L110" s="66">
        <f>空知1!L79+石狩1!L79+後志1!L79+胆振1!L79+日高1!L79+渡島・檜山1!L79+上川1!L79+留萌1!L79+宗谷1!L79+オホーツク1!L79+十勝1!L79+釧路1!L79+根室1!L79</f>
        <v>1645.4</v>
      </c>
      <c r="M110" s="66">
        <f>空知1!M79+石狩1!M79+後志1!M79+胆振1!M79+日高1!M79+渡島・檜山1!M79+上川1!M79+留萌1!M79+宗谷1!M79+オホーツク1!M79+十勝1!M79+釧路1!M79+根室1!M79</f>
        <v>1971.3</v>
      </c>
      <c r="N110" s="66">
        <f>空知1!N79+石狩1!N79+後志1!N79+胆振1!N79+日高1!N79+渡島・檜山1!N79+上川1!N79+留萌1!N79+宗谷1!N79+オホーツク1!N79+十勝1!N79+釧路1!N79+根室1!N79</f>
        <v>930.4</v>
      </c>
      <c r="O110" s="66">
        <f>空知1!O79+石狩1!O79+後志1!O79+胆振1!O79+日高1!O79+渡島・檜山1!O79+上川1!O79+留萌1!O79+宗谷1!O79+オホーツク1!O79+十勝1!O79+釧路1!O79+根室1!O79</f>
        <v>713.69999999999993</v>
      </c>
      <c r="P110" s="7">
        <f t="shared" si="124"/>
        <v>10401</v>
      </c>
    </row>
    <row r="111" spans="1:25" ht="16.05" customHeight="1" x14ac:dyDescent="0.2">
      <c r="A111" s="81"/>
      <c r="B111" s="81"/>
      <c r="C111" s="10" t="s">
        <v>22</v>
      </c>
      <c r="D111" s="7">
        <f t="shared" ref="D111:O111" si="146">IF(D110&lt;=0,"",D110/$P110%)</f>
        <v>0.28843380444188055</v>
      </c>
      <c r="E111" s="7">
        <f t="shared" si="146"/>
        <v>0.37977117584847608</v>
      </c>
      <c r="F111" s="7">
        <f t="shared" si="146"/>
        <v>0.15383136236900297</v>
      </c>
      <c r="G111" s="7">
        <f t="shared" si="146"/>
        <v>3.8457840592250742E-2</v>
      </c>
      <c r="H111" s="7">
        <f t="shared" si="146"/>
        <v>1.8046341697913659</v>
      </c>
      <c r="I111" s="7">
        <f t="shared" si="146"/>
        <v>10.773964041919045</v>
      </c>
      <c r="J111" s="7">
        <f t="shared" si="146"/>
        <v>18.309777905970581</v>
      </c>
      <c r="K111" s="7">
        <f t="shared" si="146"/>
        <v>17.671377752139218</v>
      </c>
      <c r="L111" s="7">
        <f t="shared" si="146"/>
        <v>15.819632727622345</v>
      </c>
      <c r="M111" s="7">
        <f t="shared" si="146"/>
        <v>18.952985289875972</v>
      </c>
      <c r="N111" s="7">
        <f t="shared" si="146"/>
        <v>8.9452937217575226</v>
      </c>
      <c r="O111" s="7">
        <f t="shared" si="146"/>
        <v>6.8618402076723379</v>
      </c>
      <c r="P111" s="7">
        <f t="shared" si="124"/>
        <v>100</v>
      </c>
    </row>
    <row r="112" spans="1:25" ht="16.05" customHeight="1" x14ac:dyDescent="0.2">
      <c r="A112" s="81"/>
      <c r="B112" s="81"/>
      <c r="C112" s="7" t="s">
        <v>23</v>
      </c>
      <c r="D112" s="66">
        <f>空知1!D81+石狩1!D81+後志1!D81+胆振1!D81+日高1!D81+渡島・檜山1!D81+上川1!D81+留萌1!D81+宗谷1!D81+オホーツク1!D81+十勝1!D81+釧路1!D81+根室1!D81</f>
        <v>184.1</v>
      </c>
      <c r="E112" s="66">
        <f>空知1!E81+石狩1!E81+後志1!E81+胆振1!E81+日高1!E81+渡島・檜山1!E81+上川1!E81+留萌1!E81+宗谷1!E81+オホーツク1!E81+十勝1!E81+釧路1!E81+根室1!E81</f>
        <v>196.2</v>
      </c>
      <c r="F112" s="66">
        <f>空知1!F81+石狩1!F81+後志1!F81+胆振1!F81+日高1!F81+渡島・檜山1!F81+上川1!F81+留萌1!F81+宗谷1!F81+オホーツク1!F81+十勝1!F81+釧路1!F81+根室1!F81</f>
        <v>181.7</v>
      </c>
      <c r="G112" s="66">
        <f>空知1!G81+石狩1!G81+後志1!G81+胆振1!G81+日高1!G81+渡島・檜山1!G81+上川1!G81+留萌1!G81+宗谷1!G81+オホーツク1!G81+十勝1!G81+釧路1!G81+根室1!G81</f>
        <v>0</v>
      </c>
      <c r="H112" s="66">
        <f>空知1!H81+石狩1!H81+後志1!H81+胆振1!H81+日高1!H81+渡島・檜山1!H81+上川1!H81+留萌1!H81+宗谷1!H81+オホーツク1!H81+十勝1!H81+釧路1!H81+根室1!H81</f>
        <v>0</v>
      </c>
      <c r="I112" s="66">
        <f>空知1!I81+石狩1!I81+後志1!I81+胆振1!I81+日高1!I81+渡島・檜山1!I81+上川1!I81+留萌1!I81+宗谷1!I81+オホーツク1!I81+十勝1!I81+釧路1!I81+根室1!I81</f>
        <v>46.7</v>
      </c>
      <c r="J112" s="66">
        <f>空知1!J81+石狩1!J81+後志1!J81+胆振1!J81+日高1!J81+渡島・檜山1!J81+上川1!J81+留萌1!J81+宗谷1!J81+オホーツク1!J81+十勝1!J81+釧路1!J81+根室1!J81</f>
        <v>1421.1000000000001</v>
      </c>
      <c r="K112" s="66">
        <f>空知1!K81+石狩1!K81+後志1!K81+胆振1!K81+日高1!K81+渡島・檜山1!K81+上川1!K81+留萌1!K81+宗谷1!K81+オホーツク1!K81+十勝1!K81+釧路1!K81+根室1!K81</f>
        <v>4698.3999999999996</v>
      </c>
      <c r="L112" s="66">
        <f>空知1!L81+石狩1!L81+後志1!L81+胆振1!L81+日高1!L81+渡島・檜山1!L81+上川1!L81+留萌1!L81+宗谷1!L81+オホーツク1!L81+十勝1!L81+釧路1!L81+根室1!L81</f>
        <v>3957.0000000000005</v>
      </c>
      <c r="M112" s="66">
        <f>空知1!M81+石狩1!M81+後志1!M81+胆振1!M81+日高1!M81+渡島・檜山1!M81+上川1!M81+留萌1!M81+宗谷1!M81+オホーツク1!M81+十勝1!M81+釧路1!M81+根室1!M81</f>
        <v>2247.5</v>
      </c>
      <c r="N112" s="66">
        <f>空知1!N81+石狩1!N81+後志1!N81+胆振1!N81+日高1!N81+渡島・檜山1!N81+上川1!N81+留萌1!N81+宗谷1!N81+オホーツク1!N81+十勝1!N81+釧路1!N81+根室1!N81</f>
        <v>293.8</v>
      </c>
      <c r="O112" s="66">
        <f>空知1!O81+石狩1!O81+後志1!O81+胆振1!O81+日高1!O81+渡島・檜山1!O81+上川1!O81+留萌1!O81+宗谷1!O81+オホーツク1!O81+十勝1!O81+釧路1!O81+根室1!O81</f>
        <v>154.30000000000001</v>
      </c>
      <c r="P112" s="7">
        <f t="shared" si="124"/>
        <v>13380.8</v>
      </c>
    </row>
    <row r="113" spans="1:16" ht="16.05" customHeight="1" x14ac:dyDescent="0.2">
      <c r="A113" s="81"/>
      <c r="B113" s="81"/>
      <c r="C113" s="10" t="s">
        <v>22</v>
      </c>
      <c r="D113" s="7">
        <f t="shared" ref="D113:O113" si="147">IF(D112&lt;=0,"",D112/$P112%)</f>
        <v>1.3758519669974889</v>
      </c>
      <c r="E113" s="7">
        <f t="shared" si="147"/>
        <v>1.4662800430467535</v>
      </c>
      <c r="F113" s="7">
        <f t="shared" si="147"/>
        <v>1.3579158196819323</v>
      </c>
      <c r="G113" s="7" t="str">
        <f t="shared" si="147"/>
        <v/>
      </c>
      <c r="H113" s="7" t="str">
        <f t="shared" si="147"/>
        <v/>
      </c>
      <c r="I113" s="7">
        <f t="shared" si="147"/>
        <v>0.34900753318187255</v>
      </c>
      <c r="J113" s="7">
        <f t="shared" si="147"/>
        <v>10.620441229223964</v>
      </c>
      <c r="K113" s="7">
        <f t="shared" si="147"/>
        <v>35.112997728088004</v>
      </c>
      <c r="L113" s="7">
        <f t="shared" si="147"/>
        <v>29.572222886523981</v>
      </c>
      <c r="M113" s="7">
        <f t="shared" si="147"/>
        <v>16.796454621547294</v>
      </c>
      <c r="N113" s="7">
        <f t="shared" si="147"/>
        <v>2.1956833672127227</v>
      </c>
      <c r="O113" s="7">
        <f t="shared" si="147"/>
        <v>1.1531448044959944</v>
      </c>
      <c r="P113" s="7">
        <f t="shared" si="124"/>
        <v>100.00000000000001</v>
      </c>
    </row>
    <row r="114" spans="1:16" ht="16.05" customHeight="1" x14ac:dyDescent="0.2">
      <c r="A114" s="81"/>
      <c r="B114" s="81"/>
      <c r="C114" s="7" t="s">
        <v>24</v>
      </c>
      <c r="D114" s="66">
        <f>空知1!D83+石狩1!D83+後志1!D83+胆振1!D83+日高1!D83+渡島・檜山1!D83+上川1!D83+留萌1!D83+宗谷1!D83+オホーツク1!D83+十勝1!D83+釧路1!D83+根室1!D83</f>
        <v>214.10000000000002</v>
      </c>
      <c r="E114" s="66">
        <f>空知1!E83+石狩1!E83+後志1!E83+胆振1!E83+日高1!E83+渡島・檜山1!E83+上川1!E83+留萌1!E83+宗谷1!E83+オホーツク1!E83+十勝1!E83+釧路1!E83+根室1!E83</f>
        <v>235.7</v>
      </c>
      <c r="F114" s="66">
        <f>空知1!F83+石狩1!F83+後志1!F83+胆振1!F83+日高1!F83+渡島・檜山1!F83+上川1!F83+留萌1!F83+宗谷1!F83+オホーツク1!F83+十勝1!F83+釧路1!F83+根室1!F83</f>
        <v>197.7</v>
      </c>
      <c r="G114" s="66">
        <f>空知1!G83+石狩1!G83+後志1!G83+胆振1!G83+日高1!G83+渡島・檜山1!G83+上川1!G83+留萌1!G83+宗谷1!G83+オホーツク1!G83+十勝1!G83+釧路1!G83+根室1!G83</f>
        <v>4</v>
      </c>
      <c r="H114" s="66">
        <f>空知1!H83+石狩1!H83+後志1!H83+胆振1!H83+日高1!H83+渡島・檜山1!H83+上川1!H83+留萌1!H83+宗谷1!H83+オホーツク1!H83+十勝1!H83+釧路1!H83+根室1!H83</f>
        <v>187.7</v>
      </c>
      <c r="I114" s="66">
        <f>空知1!I83+石狩1!I83+後志1!I83+胆振1!I83+日高1!I83+渡島・檜山1!I83+上川1!I83+留萌1!I83+宗谷1!I83+オホーツク1!I83+十勝1!I83+釧路1!I83+根室1!I83</f>
        <v>1167.3</v>
      </c>
      <c r="J114" s="66">
        <f>空知1!J83+石狩1!J83+後志1!J83+胆振1!J83+日高1!J83+渡島・檜山1!J83+上川1!J83+留萌1!J83+宗谷1!J83+オホーツク1!J83+十勝1!J83+釧路1!J83+根室1!J83</f>
        <v>3325.5</v>
      </c>
      <c r="K114" s="66">
        <f>空知1!K83+石狩1!K83+後志1!K83+胆振1!K83+日高1!K83+渡島・檜山1!K83+上川1!K83+留萌1!K83+宗谷1!K83+オホーツク1!K83+十勝1!K83+釧路1!K83+根室1!K83</f>
        <v>6536.3999999999987</v>
      </c>
      <c r="L114" s="66">
        <f>空知1!L83+石狩1!L83+後志1!L83+胆振1!L83+日高1!L83+渡島・檜山1!L83+上川1!L83+留萌1!L83+宗谷1!L83+オホーツク1!L83+十勝1!L83+釧路1!L83+根室1!L83</f>
        <v>5602.4000000000005</v>
      </c>
      <c r="M114" s="66">
        <f>空知1!M83+石狩1!M83+後志1!M83+胆振1!M83+日高1!M83+渡島・檜山1!M83+上川1!M83+留萌1!M83+宗谷1!M83+オホーツク1!M83+十勝1!M83+釧路1!M83+根室1!M83</f>
        <v>4218.8</v>
      </c>
      <c r="N114" s="66">
        <f>空知1!N83+石狩1!N83+後志1!N83+胆振1!N83+日高1!N83+渡島・檜山1!N83+上川1!N83+留萌1!N83+宗谷1!N83+オホーツク1!N83+十勝1!N83+釧路1!N83+根室1!N83</f>
        <v>1224.2</v>
      </c>
      <c r="O114" s="66">
        <f>空知1!O83+石狩1!O83+後志1!O83+胆振1!O83+日高1!O83+渡島・檜山1!O83+上川1!O83+留萌1!O83+宗谷1!O83+オホーツク1!O83+十勝1!O83+釧路1!O83+根室1!O83</f>
        <v>867.99999999999989</v>
      </c>
      <c r="P114" s="7">
        <f t="shared" si="124"/>
        <v>23781.8</v>
      </c>
    </row>
    <row r="115" spans="1:16" ht="16.05" customHeight="1" x14ac:dyDescent="0.2">
      <c r="A115" s="81"/>
      <c r="B115" s="83"/>
      <c r="C115" s="10" t="s">
        <v>22</v>
      </c>
      <c r="D115" s="7">
        <f t="shared" ref="D115:O115" si="148">IF(D114&lt;=0,"",D114/$P114%)</f>
        <v>0.90026827237635521</v>
      </c>
      <c r="E115" s="7">
        <f t="shared" si="148"/>
        <v>0.99109402988840212</v>
      </c>
      <c r="F115" s="7">
        <f t="shared" si="148"/>
        <v>0.8313079750060971</v>
      </c>
      <c r="G115" s="7">
        <f t="shared" si="148"/>
        <v>1.6819584724453156E-2</v>
      </c>
      <c r="H115" s="7">
        <f t="shared" si="148"/>
        <v>0.78925901319496428</v>
      </c>
      <c r="I115" s="7">
        <f t="shared" si="148"/>
        <v>4.9083753122135416</v>
      </c>
      <c r="J115" s="7">
        <f t="shared" si="148"/>
        <v>13.983382250292241</v>
      </c>
      <c r="K115" s="7">
        <f t="shared" si="148"/>
        <v>27.484883398228895</v>
      </c>
      <c r="L115" s="7">
        <f t="shared" si="148"/>
        <v>23.557510365069092</v>
      </c>
      <c r="M115" s="7">
        <f t="shared" si="148"/>
        <v>17.739616008880741</v>
      </c>
      <c r="N115" s="7">
        <f t="shared" si="148"/>
        <v>5.1476339049188882</v>
      </c>
      <c r="O115" s="7">
        <f t="shared" si="148"/>
        <v>3.6498498852063341</v>
      </c>
      <c r="P115" s="7">
        <f t="shared" si="124"/>
        <v>100.00000000000001</v>
      </c>
    </row>
    <row r="116" spans="1:16" ht="16.05" customHeight="1" x14ac:dyDescent="0.2">
      <c r="A116" s="81"/>
      <c r="B116" s="81" t="s">
        <v>37</v>
      </c>
      <c r="C116" s="7" t="s">
        <v>21</v>
      </c>
      <c r="D116" s="66">
        <f>空知1!D85+石狩1!D85+後志1!D85+胆振1!D85+日高1!D85+渡島・檜山1!D85+上川1!D85+留萌1!D85+宗谷1!D85+オホーツク1!D85+十勝1!D85+釧路1!D85+根室1!D85</f>
        <v>144.30000000000001</v>
      </c>
      <c r="E116" s="66">
        <f>空知1!E85+石狩1!E85+後志1!E85+胆振1!E85+日高1!E85+渡島・檜山1!E85+上川1!E85+留萌1!E85+宗谷1!E85+オホーツク1!E85+十勝1!E85+釧路1!E85+根室1!E85</f>
        <v>80.599999999999994</v>
      </c>
      <c r="F116" s="66">
        <f>空知1!F85+石狩1!F85+後志1!F85+胆振1!F85+日高1!F85+渡島・檜山1!F85+上川1!F85+留萌1!F85+宗谷1!F85+オホーツク1!F85+十勝1!F85+釧路1!F85+根室1!F85</f>
        <v>44.2</v>
      </c>
      <c r="G116" s="66">
        <f>空知1!G85+石狩1!G85+後志1!G85+胆振1!G85+日高1!G85+渡島・檜山1!G85+上川1!G85+留萌1!G85+宗谷1!G85+オホーツク1!G85+十勝1!G85+釧路1!G85+根室1!G85</f>
        <v>77.7</v>
      </c>
      <c r="H116" s="66">
        <f>空知1!H85+石狩1!H85+後志1!H85+胆振1!H85+日高1!H85+渡島・檜山1!H85+上川1!H85+留萌1!H85+宗谷1!H85+オホーツク1!H85+十勝1!H85+釧路1!H85+根室1!H85</f>
        <v>97</v>
      </c>
      <c r="I116" s="66">
        <f>空知1!I85+石狩1!I85+後志1!I85+胆振1!I85+日高1!I85+渡島・檜山1!I85+上川1!I85+留萌1!I85+宗谷1!I85+オホーツク1!I85+十勝1!I85+釧路1!I85+根室1!I85</f>
        <v>48.7</v>
      </c>
      <c r="J116" s="66">
        <f>空知1!J85+石狩1!J85+後志1!J85+胆振1!J85+日高1!J85+渡島・檜山1!J85+上川1!J85+留萌1!J85+宗谷1!J85+オホーツク1!J85+十勝1!J85+釧路1!J85+根室1!J85</f>
        <v>2.2000000000000002</v>
      </c>
      <c r="K116" s="66">
        <f>空知1!K85+石狩1!K85+後志1!K85+胆振1!K85+日高1!K85+渡島・檜山1!K85+上川1!K85+留萌1!K85+宗谷1!K85+オホーツク1!K85+十勝1!K85+釧路1!K85+根室1!K85</f>
        <v>0.5</v>
      </c>
      <c r="L116" s="66">
        <f>空知1!L85+石狩1!L85+後志1!L85+胆振1!L85+日高1!L85+渡島・檜山1!L85+上川1!L85+留萌1!L85+宗谷1!L85+オホーツク1!L85+十勝1!L85+釧路1!L85+根室1!L85</f>
        <v>103.4</v>
      </c>
      <c r="M116" s="66">
        <f>空知1!M85+石狩1!M85+後志1!M85+胆振1!M85+日高1!M85+渡島・檜山1!M85+上川1!M85+留萌1!M85+宗谷1!M85+オホーツク1!M85+十勝1!M85+釧路1!M85+根室1!M85</f>
        <v>245.80000000000004</v>
      </c>
      <c r="N116" s="66">
        <f>空知1!N85+石狩1!N85+後志1!N85+胆振1!N85+日高1!N85+渡島・檜山1!N85+上川1!N85+留萌1!N85+宗谷1!N85+オホーツク1!N85+十勝1!N85+釧路1!N85+根室1!N85</f>
        <v>308.79999999999995</v>
      </c>
      <c r="O116" s="66">
        <f>空知1!O85+石狩1!O85+後志1!O85+胆振1!O85+日高1!O85+渡島・檜山1!O85+上川1!O85+留萌1!O85+宗谷1!O85+オホーツク1!O85+十勝1!O85+釧路1!O85+根室1!O85</f>
        <v>186.5</v>
      </c>
      <c r="P116" s="7">
        <f t="shared" si="124"/>
        <v>1339.7</v>
      </c>
    </row>
    <row r="117" spans="1:16" ht="16.05" customHeight="1" x14ac:dyDescent="0.2">
      <c r="A117" s="81"/>
      <c r="B117" s="81"/>
      <c r="C117" s="10" t="s">
        <v>22</v>
      </c>
      <c r="D117" s="7">
        <f t="shared" ref="D117:O117" si="149">IF(D116&lt;=0,"",D116/$P116%)</f>
        <v>10.771068149585728</v>
      </c>
      <c r="E117" s="7">
        <f t="shared" si="149"/>
        <v>6.0162722997686044</v>
      </c>
      <c r="F117" s="7">
        <f t="shared" si="149"/>
        <v>3.2992460998731059</v>
      </c>
      <c r="G117" s="7">
        <f t="shared" si="149"/>
        <v>5.7998059267000075</v>
      </c>
      <c r="H117" s="7">
        <f t="shared" si="149"/>
        <v>7.2404269612599839</v>
      </c>
      <c r="I117" s="7">
        <f t="shared" si="149"/>
        <v>3.6351421960140331</v>
      </c>
      <c r="J117" s="7">
        <f t="shared" si="149"/>
        <v>0.16421586922445325</v>
      </c>
      <c r="K117" s="7">
        <f t="shared" si="149"/>
        <v>3.7321788460103006E-2</v>
      </c>
      <c r="L117" s="7">
        <f t="shared" si="149"/>
        <v>7.7181458535493022</v>
      </c>
      <c r="M117" s="7">
        <f t="shared" si="149"/>
        <v>18.347391206986643</v>
      </c>
      <c r="N117" s="7">
        <f t="shared" si="149"/>
        <v>23.049936552959615</v>
      </c>
      <c r="O117" s="7">
        <f t="shared" si="149"/>
        <v>13.921027095618422</v>
      </c>
      <c r="P117" s="7">
        <f t="shared" si="124"/>
        <v>100</v>
      </c>
    </row>
    <row r="118" spans="1:16" ht="16.05" customHeight="1" x14ac:dyDescent="0.2">
      <c r="A118" s="81"/>
      <c r="B118" s="81"/>
      <c r="C118" s="7" t="s">
        <v>23</v>
      </c>
      <c r="D118" s="66">
        <f>空知1!D87+石狩1!D87+後志1!D87+胆振1!D87+日高1!D87+渡島・檜山1!D87+上川1!D87+留萌1!D87+宗谷1!D87+オホーツク1!D87+十勝1!D87+釧路1!D87+根室1!D87</f>
        <v>140.4</v>
      </c>
      <c r="E118" s="66">
        <f>空知1!E87+石狩1!E87+後志1!E87+胆振1!E87+日高1!E87+渡島・檜山1!E87+上川1!E87+留萌1!E87+宗谷1!E87+オホーツク1!E87+十勝1!E87+釧路1!E87+根室1!E87</f>
        <v>55.5</v>
      </c>
      <c r="F118" s="66">
        <f>空知1!F87+石狩1!F87+後志1!F87+胆振1!F87+日高1!F87+渡島・檜山1!F87+上川1!F87+留萌1!F87+宗谷1!F87+オホーツク1!F87+十勝1!F87+釧路1!F87+根室1!F87</f>
        <v>18</v>
      </c>
      <c r="G118" s="66">
        <f>空知1!G87+石狩1!G87+後志1!G87+胆振1!G87+日高1!G87+渡島・檜山1!G87+上川1!G87+留萌1!G87+宗谷1!G87+オホーツク1!G87+十勝1!G87+釧路1!G87+根室1!G87</f>
        <v>98.100000000000009</v>
      </c>
      <c r="H118" s="66">
        <f>空知1!H87+石狩1!H87+後志1!H87+胆振1!H87+日高1!H87+渡島・檜山1!H87+上川1!H87+留萌1!H87+宗谷1!H87+オホーツク1!H87+十勝1!H87+釧路1!H87+根室1!H87</f>
        <v>71.2</v>
      </c>
      <c r="I118" s="66">
        <f>空知1!I87+石狩1!I87+後志1!I87+胆振1!I87+日高1!I87+渡島・檜山1!I87+上川1!I87+留萌1!I87+宗谷1!I87+オホーツク1!I87+十勝1!I87+釧路1!I87+根室1!I87</f>
        <v>38</v>
      </c>
      <c r="J118" s="66">
        <f>空知1!J87+石狩1!J87+後志1!J87+胆振1!J87+日高1!J87+渡島・檜山1!J87+上川1!J87+留萌1!J87+宗谷1!J87+オホーツク1!J87+十勝1!J87+釧路1!J87+根室1!J87</f>
        <v>0</v>
      </c>
      <c r="K118" s="66">
        <f>空知1!K87+石狩1!K87+後志1!K87+胆振1!K87+日高1!K87+渡島・檜山1!K87+上川1!K87+留萌1!K87+宗谷1!K87+オホーツク1!K87+十勝1!K87+釧路1!K87+根室1!K87</f>
        <v>12.8</v>
      </c>
      <c r="L118" s="66">
        <f>空知1!L87+石狩1!L87+後志1!L87+胆振1!L87+日高1!L87+渡島・檜山1!L87+上川1!L87+留萌1!L87+宗谷1!L87+オホーツク1!L87+十勝1!L87+釧路1!L87+根室1!L87</f>
        <v>405.1</v>
      </c>
      <c r="M118" s="66">
        <f>空知1!M87+石狩1!M87+後志1!M87+胆振1!M87+日高1!M87+渡島・檜山1!M87+上川1!M87+留萌1!M87+宗谷1!M87+オホーツク1!M87+十勝1!M87+釧路1!M87+根室1!M87</f>
        <v>682</v>
      </c>
      <c r="N118" s="66">
        <f>空知1!N87+石狩1!N87+後志1!N87+胆振1!N87+日高1!N87+渡島・檜山1!N87+上川1!N87+留萌1!N87+宗谷1!N87+オホーツク1!N87+十勝1!N87+釧路1!N87+根室1!N87</f>
        <v>610.9</v>
      </c>
      <c r="O118" s="66">
        <f>空知1!O87+石狩1!O87+後志1!O87+胆振1!O87+日高1!O87+渡島・檜山1!O87+上川1!O87+留萌1!O87+宗谷1!O87+オホーツク1!O87+十勝1!O87+釧路1!O87+根室1!O87</f>
        <v>412.40000000000003</v>
      </c>
      <c r="P118" s="7">
        <f t="shared" si="124"/>
        <v>2544.4</v>
      </c>
    </row>
    <row r="119" spans="1:16" ht="16.05" customHeight="1" x14ac:dyDescent="0.2">
      <c r="A119" s="81"/>
      <c r="B119" s="81"/>
      <c r="C119" s="10" t="s">
        <v>22</v>
      </c>
      <c r="D119" s="7">
        <f t="shared" ref="D119:O119" si="150">IF(D118&lt;=0,"",D118/$P118%)</f>
        <v>5.5180003144159722</v>
      </c>
      <c r="E119" s="7">
        <f t="shared" si="150"/>
        <v>2.1812608080490485</v>
      </c>
      <c r="F119" s="7">
        <f t="shared" si="150"/>
        <v>0.7074359377456374</v>
      </c>
      <c r="G119" s="7">
        <f t="shared" si="150"/>
        <v>3.8555258607137244</v>
      </c>
      <c r="H119" s="7">
        <f t="shared" si="150"/>
        <v>2.7983021537494102</v>
      </c>
      <c r="I119" s="7">
        <f t="shared" si="150"/>
        <v>1.4934758685741234</v>
      </c>
      <c r="J119" s="7" t="str">
        <f t="shared" si="150"/>
        <v/>
      </c>
      <c r="K119" s="7">
        <f t="shared" si="150"/>
        <v>0.50306555573023104</v>
      </c>
      <c r="L119" s="7">
        <f t="shared" si="150"/>
        <v>15.921238798930984</v>
      </c>
      <c r="M119" s="7">
        <f t="shared" si="150"/>
        <v>26.803961641251373</v>
      </c>
      <c r="N119" s="7">
        <f t="shared" si="150"/>
        <v>24.009589687156105</v>
      </c>
      <c r="O119" s="7">
        <f t="shared" si="150"/>
        <v>16.208143373683384</v>
      </c>
      <c r="P119" s="7">
        <f t="shared" ref="P119:P182" si="151">SUM(D119:O119)</f>
        <v>100</v>
      </c>
    </row>
    <row r="120" spans="1:16" ht="16.05" customHeight="1" x14ac:dyDescent="0.2">
      <c r="A120" s="81"/>
      <c r="B120" s="81"/>
      <c r="C120" s="7" t="s">
        <v>24</v>
      </c>
      <c r="D120" s="66">
        <f>空知1!D89+石狩1!D89+後志1!D89+胆振1!D89+日高1!D89+渡島・檜山1!D89+上川1!D89+留萌1!D89+宗谷1!D89+オホーツク1!D89+十勝1!D89+釧路1!D89+根室1!D89</f>
        <v>284.70000000000005</v>
      </c>
      <c r="E120" s="66">
        <f>空知1!E89+石狩1!E89+後志1!E89+胆振1!E89+日高1!E89+渡島・檜山1!E89+上川1!E89+留萌1!E89+宗谷1!E89+オホーツク1!E89+十勝1!E89+釧路1!E89+根室1!E89</f>
        <v>136.1</v>
      </c>
      <c r="F120" s="66">
        <f>空知1!F89+石狩1!F89+後志1!F89+胆振1!F89+日高1!F89+渡島・檜山1!F89+上川1!F89+留萌1!F89+宗谷1!F89+オホーツク1!F89+十勝1!F89+釧路1!F89+根室1!F89</f>
        <v>62.199999999999996</v>
      </c>
      <c r="G120" s="66">
        <f>空知1!G89+石狩1!G89+後志1!G89+胆振1!G89+日高1!G89+渡島・檜山1!G89+上川1!G89+留萌1!G89+宗谷1!G89+オホーツク1!G89+十勝1!G89+釧路1!G89+根室1!G89</f>
        <v>175.8</v>
      </c>
      <c r="H120" s="66">
        <f>空知1!H89+石狩1!H89+後志1!H89+胆振1!H89+日高1!H89+渡島・檜山1!H89+上川1!H89+留萌1!H89+宗谷1!H89+オホーツク1!H89+十勝1!H89+釧路1!H89+根室1!H89</f>
        <v>168.2</v>
      </c>
      <c r="I120" s="66">
        <f>空知1!I89+石狩1!I89+後志1!I89+胆振1!I89+日高1!I89+渡島・檜山1!I89+上川1!I89+留萌1!I89+宗谷1!I89+オホーツク1!I89+十勝1!I89+釧路1!I89+根室1!I89</f>
        <v>86.699999999999989</v>
      </c>
      <c r="J120" s="66">
        <f>空知1!J89+石狩1!J89+後志1!J89+胆振1!J89+日高1!J89+渡島・檜山1!J89+上川1!J89+留萌1!J89+宗谷1!J89+オホーツク1!J89+十勝1!J89+釧路1!J89+根室1!J89</f>
        <v>2.2000000000000002</v>
      </c>
      <c r="K120" s="66">
        <f>空知1!K89+石狩1!K89+後志1!K89+胆振1!K89+日高1!K89+渡島・檜山1!K89+上川1!K89+留萌1!K89+宗谷1!K89+オホーツク1!K89+十勝1!K89+釧路1!K89+根室1!K89</f>
        <v>13.3</v>
      </c>
      <c r="L120" s="66">
        <f>空知1!L89+石狩1!L89+後志1!L89+胆振1!L89+日高1!L89+渡島・檜山1!L89+上川1!L89+留萌1!L89+宗谷1!L89+オホーツク1!L89+十勝1!L89+釧路1!L89+根室1!L89</f>
        <v>508.5</v>
      </c>
      <c r="M120" s="66">
        <f>空知1!M89+石狩1!M89+後志1!M89+胆振1!M89+日高1!M89+渡島・檜山1!M89+上川1!M89+留萌1!M89+宗谷1!M89+オホーツク1!M89+十勝1!M89+釧路1!M89+根室1!M89</f>
        <v>927.80000000000007</v>
      </c>
      <c r="N120" s="66">
        <f>空知1!N89+石狩1!N89+後志1!N89+胆振1!N89+日高1!N89+渡島・檜山1!N89+上川1!N89+留萌1!N89+宗谷1!N89+オホーツク1!N89+十勝1!N89+釧路1!N89+根室1!N89</f>
        <v>919.7</v>
      </c>
      <c r="O120" s="66">
        <f>空知1!O89+石狩1!O89+後志1!O89+胆振1!O89+日高1!O89+渡島・檜山1!O89+上川1!O89+留萌1!O89+宗谷1!O89+オホーツク1!O89+十勝1!O89+釧路1!O89+根室1!O89</f>
        <v>598.90000000000009</v>
      </c>
      <c r="P120" s="7">
        <f t="shared" si="151"/>
        <v>3884.1</v>
      </c>
    </row>
    <row r="121" spans="1:16" ht="16.05" customHeight="1" x14ac:dyDescent="0.2">
      <c r="A121" s="81"/>
      <c r="B121" s="83"/>
      <c r="C121" s="10" t="s">
        <v>22</v>
      </c>
      <c r="D121" s="7">
        <f t="shared" ref="D121:O121" si="152">IF(D120&lt;=0,"",D120/$P120%)</f>
        <v>7.3298833706650202</v>
      </c>
      <c r="E121" s="7">
        <f t="shared" si="152"/>
        <v>3.5040292474447101</v>
      </c>
      <c r="F121" s="7">
        <f t="shared" si="152"/>
        <v>1.6014005818593753</v>
      </c>
      <c r="G121" s="7">
        <f t="shared" si="152"/>
        <v>4.5261450529080101</v>
      </c>
      <c r="H121" s="7">
        <f t="shared" si="152"/>
        <v>4.3304755284364456</v>
      </c>
      <c r="I121" s="7">
        <f t="shared" si="152"/>
        <v>2.2321773383795471</v>
      </c>
      <c r="J121" s="7">
        <f t="shared" si="152"/>
        <v>5.6641178136505245E-2</v>
      </c>
      <c r="K121" s="7">
        <f t="shared" si="152"/>
        <v>0.34242166782523625</v>
      </c>
      <c r="L121" s="7">
        <f t="shared" si="152"/>
        <v>13.091835946551324</v>
      </c>
      <c r="M121" s="7">
        <f t="shared" si="152"/>
        <v>23.887129579567983</v>
      </c>
      <c r="N121" s="7">
        <f t="shared" si="152"/>
        <v>23.678587060065396</v>
      </c>
      <c r="O121" s="7">
        <f t="shared" si="152"/>
        <v>15.419273448160451</v>
      </c>
      <c r="P121" s="7">
        <f t="shared" si="151"/>
        <v>100</v>
      </c>
    </row>
    <row r="122" spans="1:16" ht="16.05" customHeight="1" x14ac:dyDescent="0.2">
      <c r="A122" s="81"/>
      <c r="B122" s="81" t="s">
        <v>38</v>
      </c>
      <c r="C122" s="7" t="s">
        <v>21</v>
      </c>
      <c r="D122" s="66">
        <f>空知1!D91+石狩1!D91+後志1!D91+胆振1!D91+日高1!D91+渡島・檜山1!D91+上川1!D91+留萌1!D91+宗谷1!D91+オホーツク1!D91+十勝1!D91+釧路1!D91+根室1!D91</f>
        <v>0</v>
      </c>
      <c r="E122" s="66">
        <f>空知1!E91+石狩1!E91+後志1!E91+胆振1!E91+日高1!E91+渡島・檜山1!E91+上川1!E91+留萌1!E91+宗谷1!E91+オホーツク1!E91+十勝1!E91+釧路1!E91+根室1!E91</f>
        <v>0</v>
      </c>
      <c r="F122" s="66">
        <f>空知1!F91+石狩1!F91+後志1!F91+胆振1!F91+日高1!F91+渡島・檜山1!F91+上川1!F91+留萌1!F91+宗谷1!F91+オホーツク1!F91+十勝1!F91+釧路1!F91+根室1!F91</f>
        <v>0</v>
      </c>
      <c r="G122" s="66">
        <f>空知1!G91+石狩1!G91+後志1!G91+胆振1!G91+日高1!G91+渡島・檜山1!G91+上川1!G91+留萌1!G91+宗谷1!G91+オホーツク1!G91+十勝1!G91+釧路1!G91+根室1!G91</f>
        <v>0</v>
      </c>
      <c r="H122" s="66">
        <f>空知1!H91+石狩1!H91+後志1!H91+胆振1!H91+日高1!H91+渡島・檜山1!H91+上川1!H91+留萌1!H91+宗谷1!H91+オホーツク1!H91+十勝1!H91+釧路1!H91+根室1!H91</f>
        <v>0</v>
      </c>
      <c r="I122" s="66">
        <f>空知1!I91+石狩1!I91+後志1!I91+胆振1!I91+日高1!I91+渡島・檜山1!I91+上川1!I91+留萌1!I91+宗谷1!I91+オホーツク1!I91+十勝1!I91+釧路1!I91+根室1!I91</f>
        <v>22</v>
      </c>
      <c r="J122" s="66">
        <f>空知1!J91+石狩1!J91+後志1!J91+胆振1!J91+日高1!J91+渡島・檜山1!J91+上川1!J91+留萌1!J91+宗谷1!J91+オホーツク1!J91+十勝1!J91+釧路1!J91+根室1!J91</f>
        <v>723.5</v>
      </c>
      <c r="K122" s="66">
        <f>空知1!K91+石狩1!K91+後志1!K91+胆振1!K91+日高1!K91+渡島・檜山1!K91+上川1!K91+留萌1!K91+宗谷1!K91+オホーツク1!K91+十勝1!K91+釧路1!K91+根室1!K91</f>
        <v>3404.3999999999996</v>
      </c>
      <c r="L122" s="66">
        <f>空知1!L91+石狩1!L91+後志1!L91+胆振1!L91+日高1!L91+渡島・檜山1!L91+上川1!L91+留萌1!L91+宗谷1!L91+オホーツク1!L91+十勝1!L91+釧路1!L91+根室1!L91</f>
        <v>843.1</v>
      </c>
      <c r="M122" s="66">
        <f>空知1!M91+石狩1!M91+後志1!M91+胆振1!M91+日高1!M91+渡島・檜山1!M91+上川1!M91+留萌1!M91+宗谷1!M91+オホーツク1!M91+十勝1!M91+釧路1!M91+根室1!M91</f>
        <v>0</v>
      </c>
      <c r="N122" s="66">
        <f>空知1!N91+石狩1!N91+後志1!N91+胆振1!N91+日高1!N91+渡島・檜山1!N91+上川1!N91+留萌1!N91+宗谷1!N91+オホーツク1!N91+十勝1!N91+釧路1!N91+根室1!N91</f>
        <v>0.2</v>
      </c>
      <c r="O122" s="66">
        <f>空知1!O91+石狩1!O91+後志1!O91+胆振1!O91+日高1!O91+渡島・檜山1!O91+上川1!O91+留萌1!O91+宗谷1!O91+オホーツク1!O91+十勝1!O91+釧路1!O91+根室1!O91</f>
        <v>0</v>
      </c>
      <c r="P122" s="7">
        <f t="shared" si="151"/>
        <v>4993.2</v>
      </c>
    </row>
    <row r="123" spans="1:16" ht="16.05" customHeight="1" x14ac:dyDescent="0.2">
      <c r="A123" s="81"/>
      <c r="B123" s="81"/>
      <c r="C123" s="10" t="s">
        <v>22</v>
      </c>
      <c r="D123" s="7" t="str">
        <f t="shared" ref="D123:O123" si="153">IF(D122&lt;=0,"",D122/$P122%)</f>
        <v/>
      </c>
      <c r="E123" s="7" t="str">
        <f t="shared" si="153"/>
        <v/>
      </c>
      <c r="F123" s="7" t="str">
        <f t="shared" si="153"/>
        <v/>
      </c>
      <c r="G123" s="7" t="str">
        <f t="shared" si="153"/>
        <v/>
      </c>
      <c r="H123" s="7" t="str">
        <f t="shared" si="153"/>
        <v/>
      </c>
      <c r="I123" s="7">
        <f t="shared" si="153"/>
        <v>0.44059921493230797</v>
      </c>
      <c r="J123" s="7">
        <f t="shared" si="153"/>
        <v>14.489706000160218</v>
      </c>
      <c r="K123" s="7">
        <f t="shared" si="153"/>
        <v>68.180725787070415</v>
      </c>
      <c r="L123" s="7">
        <f t="shared" si="153"/>
        <v>16.884963550428584</v>
      </c>
      <c r="M123" s="7" t="str">
        <f t="shared" si="153"/>
        <v/>
      </c>
      <c r="N123" s="7">
        <f t="shared" si="153"/>
        <v>4.0054474084755274E-3</v>
      </c>
      <c r="O123" s="7" t="str">
        <f t="shared" si="153"/>
        <v/>
      </c>
      <c r="P123" s="7">
        <f t="shared" si="151"/>
        <v>100</v>
      </c>
    </row>
    <row r="124" spans="1:16" ht="16.05" customHeight="1" x14ac:dyDescent="0.2">
      <c r="A124" s="81"/>
      <c r="B124" s="81"/>
      <c r="C124" s="7" t="s">
        <v>23</v>
      </c>
      <c r="D124" s="66">
        <f>空知1!D93+石狩1!D93+後志1!D93+胆振1!D93+日高1!D93+渡島・檜山1!D93+上川1!D93+留萌1!D93+宗谷1!D93+オホーツク1!D93+十勝1!D93+釧路1!D93+根室1!D93</f>
        <v>0</v>
      </c>
      <c r="E124" s="66">
        <f>空知1!E93+石狩1!E93+後志1!E93+胆振1!E93+日高1!E93+渡島・檜山1!E93+上川1!E93+留萌1!E93+宗谷1!E93+オホーツク1!E93+十勝1!E93+釧路1!E93+根室1!E93</f>
        <v>0</v>
      </c>
      <c r="F124" s="66">
        <f>空知1!F93+石狩1!F93+後志1!F93+胆振1!F93+日高1!F93+渡島・檜山1!F93+上川1!F93+留萌1!F93+宗谷1!F93+オホーツク1!F93+十勝1!F93+釧路1!F93+根室1!F93</f>
        <v>0</v>
      </c>
      <c r="G124" s="66">
        <f>空知1!G93+石狩1!G93+後志1!G93+胆振1!G93+日高1!G93+渡島・檜山1!G93+上川1!G93+留萌1!G93+宗谷1!G93+オホーツク1!G93+十勝1!G93+釧路1!G93+根室1!G93</f>
        <v>0</v>
      </c>
      <c r="H124" s="66">
        <f>空知1!H93+石狩1!H93+後志1!H93+胆振1!H93+日高1!H93+渡島・檜山1!H93+上川1!H93+留萌1!H93+宗谷1!H93+オホーツク1!H93+十勝1!H93+釧路1!H93+根室1!H93</f>
        <v>0</v>
      </c>
      <c r="I124" s="66">
        <f>空知1!I93+石狩1!I93+後志1!I93+胆振1!I93+日高1!I93+渡島・檜山1!I93+上川1!I93+留萌1!I93+宗谷1!I93+オホーツク1!I93+十勝1!I93+釧路1!I93+根室1!I93</f>
        <v>0</v>
      </c>
      <c r="J124" s="66">
        <f>空知1!J93+石狩1!J93+後志1!J93+胆振1!J93+日高1!J93+渡島・檜山1!J93+上川1!J93+留萌1!J93+宗谷1!J93+オホーツク1!J93+十勝1!J93+釧路1!J93+根室1!J93</f>
        <v>207.60000000000002</v>
      </c>
      <c r="K124" s="66">
        <f>空知1!K93+石狩1!K93+後志1!K93+胆振1!K93+日高1!K93+渡島・檜山1!K93+上川1!K93+留萌1!K93+宗谷1!K93+オホーツク1!K93+十勝1!K93+釧路1!K93+根室1!K93</f>
        <v>4639.3999999999996</v>
      </c>
      <c r="L124" s="66">
        <f>空知1!L93+石狩1!L93+後志1!L93+胆振1!L93+日高1!L93+渡島・檜山1!L93+上川1!L93+留萌1!L93+宗谷1!L93+オホーツク1!L93+十勝1!L93+釧路1!L93+根室1!L93</f>
        <v>862.20000000000016</v>
      </c>
      <c r="M124" s="66">
        <f>空知1!M93+石狩1!M93+後志1!M93+胆振1!M93+日高1!M93+渡島・檜山1!M93+上川1!M93+留萌1!M93+宗谷1!M93+オホーツク1!M93+十勝1!M93+釧路1!M93+根室1!M93</f>
        <v>0</v>
      </c>
      <c r="N124" s="66">
        <f>空知1!N93+石狩1!N93+後志1!N93+胆振1!N93+日高1!N93+渡島・檜山1!N93+上川1!N93+留萌1!N93+宗谷1!N93+オホーツク1!N93+十勝1!N93+釧路1!N93+根室1!N93</f>
        <v>0</v>
      </c>
      <c r="O124" s="66">
        <f>空知1!O93+石狩1!O93+後志1!O93+胆振1!O93+日高1!O93+渡島・檜山1!O93+上川1!O93+留萌1!O93+宗谷1!O93+オホーツク1!O93+十勝1!O93+釧路1!O93+根室1!O93</f>
        <v>0</v>
      </c>
      <c r="P124" s="7">
        <f t="shared" si="151"/>
        <v>5709.2</v>
      </c>
    </row>
    <row r="125" spans="1:16" ht="16.05" customHeight="1" x14ac:dyDescent="0.2">
      <c r="A125" s="81"/>
      <c r="B125" s="81"/>
      <c r="C125" s="10" t="s">
        <v>22</v>
      </c>
      <c r="D125" s="7" t="str">
        <f t="shared" ref="D125:O125" si="154">IF(D124&lt;=0,"",D124/$P124%)</f>
        <v/>
      </c>
      <c r="E125" s="7" t="str">
        <f t="shared" si="154"/>
        <v/>
      </c>
      <c r="F125" s="7" t="str">
        <f t="shared" si="154"/>
        <v/>
      </c>
      <c r="G125" s="7" t="str">
        <f t="shared" si="154"/>
        <v/>
      </c>
      <c r="H125" s="7" t="str">
        <f t="shared" si="154"/>
        <v/>
      </c>
      <c r="I125" s="7" t="str">
        <f t="shared" si="154"/>
        <v/>
      </c>
      <c r="J125" s="7">
        <f t="shared" si="154"/>
        <v>3.6362362502627343</v>
      </c>
      <c r="K125" s="7">
        <f t="shared" si="154"/>
        <v>81.261823022490006</v>
      </c>
      <c r="L125" s="7">
        <f t="shared" si="154"/>
        <v>15.101940727247253</v>
      </c>
      <c r="M125" s="7" t="str">
        <f t="shared" si="154"/>
        <v/>
      </c>
      <c r="N125" s="7" t="str">
        <f t="shared" si="154"/>
        <v/>
      </c>
      <c r="O125" s="7" t="str">
        <f t="shared" si="154"/>
        <v/>
      </c>
      <c r="P125" s="7">
        <f t="shared" si="151"/>
        <v>100</v>
      </c>
    </row>
    <row r="126" spans="1:16" ht="16.05" customHeight="1" x14ac:dyDescent="0.2">
      <c r="A126" s="81"/>
      <c r="B126" s="81"/>
      <c r="C126" s="7" t="s">
        <v>24</v>
      </c>
      <c r="D126" s="66">
        <f>空知1!D95+石狩1!D95+後志1!D95+胆振1!D95+日高1!D95+渡島・檜山1!D95+上川1!D95+留萌1!D95+宗谷1!D95+オホーツク1!D95+十勝1!D95+釧路1!D95+根室1!D95</f>
        <v>0</v>
      </c>
      <c r="E126" s="66">
        <f>空知1!E95+石狩1!E95+後志1!E95+胆振1!E95+日高1!E95+渡島・檜山1!E95+上川1!E95+留萌1!E95+宗谷1!E95+オホーツク1!E95+十勝1!E95+釧路1!E95+根室1!E95</f>
        <v>0</v>
      </c>
      <c r="F126" s="66">
        <f>空知1!F95+石狩1!F95+後志1!F95+胆振1!F95+日高1!F95+渡島・檜山1!F95+上川1!F95+留萌1!F95+宗谷1!F95+オホーツク1!F95+十勝1!F95+釧路1!F95+根室1!F95</f>
        <v>0</v>
      </c>
      <c r="G126" s="66">
        <f>空知1!G95+石狩1!G95+後志1!G95+胆振1!G95+日高1!G95+渡島・檜山1!G95+上川1!G95+留萌1!G95+宗谷1!G95+オホーツク1!G95+十勝1!G95+釧路1!G95+根室1!G95</f>
        <v>0</v>
      </c>
      <c r="H126" s="66">
        <f>空知1!H95+石狩1!H95+後志1!H95+胆振1!H95+日高1!H95+渡島・檜山1!H95+上川1!H95+留萌1!H95+宗谷1!H95+オホーツク1!H95+十勝1!H95+釧路1!H95+根室1!H95</f>
        <v>0</v>
      </c>
      <c r="I126" s="66">
        <f>空知1!I95+石狩1!I95+後志1!I95+胆振1!I95+日高1!I95+渡島・檜山1!I95+上川1!I95+留萌1!I95+宗谷1!I95+オホーツク1!I95+十勝1!I95+釧路1!I95+根室1!I95</f>
        <v>22</v>
      </c>
      <c r="J126" s="66">
        <f>空知1!J95+石狩1!J95+後志1!J95+胆振1!J95+日高1!J95+渡島・檜山1!J95+上川1!J95+留萌1!J95+宗谷1!J95+オホーツク1!J95+十勝1!J95+釧路1!J95+根室1!J95</f>
        <v>931.10000000000014</v>
      </c>
      <c r="K126" s="66">
        <f>空知1!K95+石狩1!K95+後志1!K95+胆振1!K95+日高1!K95+渡島・檜山1!K95+上川1!K95+留萌1!K95+宗谷1!K95+オホーツク1!K95+十勝1!K95+釧路1!K95+根室1!K95</f>
        <v>8043.8000000000011</v>
      </c>
      <c r="L126" s="66">
        <f>空知1!L95+石狩1!L95+後志1!L95+胆振1!L95+日高1!L95+渡島・檜山1!L95+上川1!L95+留萌1!L95+宗谷1!L95+オホーツク1!L95+十勝1!L95+釧路1!L95+根室1!L95</f>
        <v>1705.3000000000002</v>
      </c>
      <c r="M126" s="66">
        <f>空知1!M95+石狩1!M95+後志1!M95+胆振1!M95+日高1!M95+渡島・檜山1!M95+上川1!M95+留萌1!M95+宗谷1!M95+オホーツク1!M95+十勝1!M95+釧路1!M95+根室1!M95</f>
        <v>0</v>
      </c>
      <c r="N126" s="66">
        <f>空知1!N95+石狩1!N95+後志1!N95+胆振1!N95+日高1!N95+渡島・檜山1!N95+上川1!N95+留萌1!N95+宗谷1!N95+オホーツク1!N95+十勝1!N95+釧路1!N95+根室1!N95</f>
        <v>0.2</v>
      </c>
      <c r="O126" s="66">
        <f>空知1!O95+石狩1!O95+後志1!O95+胆振1!O95+日高1!O95+渡島・檜山1!O95+上川1!O95+留萌1!O95+宗谷1!O95+オホーツク1!O95+十勝1!O95+釧路1!O95+根室1!O95</f>
        <v>0</v>
      </c>
      <c r="P126" s="7">
        <f t="shared" si="151"/>
        <v>10702.400000000001</v>
      </c>
    </row>
    <row r="127" spans="1:16" ht="16.05" customHeight="1" x14ac:dyDescent="0.2">
      <c r="A127" s="81"/>
      <c r="B127" s="83"/>
      <c r="C127" s="10" t="s">
        <v>22</v>
      </c>
      <c r="D127" s="7" t="str">
        <f t="shared" ref="D127:O127" si="155">IF(D126&lt;=0,"",D126/$P126%)</f>
        <v/>
      </c>
      <c r="E127" s="7" t="str">
        <f t="shared" si="155"/>
        <v/>
      </c>
      <c r="F127" s="7" t="str">
        <f t="shared" si="155"/>
        <v/>
      </c>
      <c r="G127" s="7" t="str">
        <f t="shared" si="155"/>
        <v/>
      </c>
      <c r="H127" s="7" t="str">
        <f t="shared" si="155"/>
        <v/>
      </c>
      <c r="I127" s="7">
        <f t="shared" si="155"/>
        <v>0.20556136941246819</v>
      </c>
      <c r="J127" s="7">
        <f t="shared" si="155"/>
        <v>8.699917775452235</v>
      </c>
      <c r="K127" s="7">
        <f t="shared" si="155"/>
        <v>75.158842876364176</v>
      </c>
      <c r="L127" s="7">
        <f t="shared" si="155"/>
        <v>15.933809239049184</v>
      </c>
      <c r="M127" s="7" t="str">
        <f t="shared" si="155"/>
        <v/>
      </c>
      <c r="N127" s="7">
        <f t="shared" si="155"/>
        <v>1.8687397219315292E-3</v>
      </c>
      <c r="O127" s="7" t="str">
        <f t="shared" si="155"/>
        <v/>
      </c>
      <c r="P127" s="7">
        <f t="shared" si="151"/>
        <v>99.999999999999986</v>
      </c>
    </row>
    <row r="128" spans="1:16" ht="16.05" customHeight="1" x14ac:dyDescent="0.2">
      <c r="A128" s="81"/>
      <c r="B128" s="81" t="s">
        <v>39</v>
      </c>
      <c r="C128" s="7" t="s">
        <v>21</v>
      </c>
      <c r="D128" s="66">
        <f>空知1!D97+石狩1!D97+後志1!D97+胆振1!D97+日高1!D97+渡島・檜山1!D97+上川1!D97+留萌1!D97+宗谷1!D97+オホーツク1!D97+十勝1!D97+釧路1!D97+根室1!D97</f>
        <v>3.0999999999999996</v>
      </c>
      <c r="E128" s="66">
        <f>空知1!E97+石狩1!E97+後志1!E97+胆振1!E97+日高1!E97+渡島・檜山1!E97+上川1!E97+留萌1!E97+宗谷1!E97+オホーツク1!E97+十勝1!E97+釧路1!E97+根室1!E97</f>
        <v>6.3</v>
      </c>
      <c r="F128" s="66">
        <f>空知1!F97+石狩1!F97+後志1!F97+胆振1!F97+日高1!F97+渡島・檜山1!F97+上川1!F97+留萌1!F97+宗谷1!F97+オホーツク1!F97+十勝1!F97+釧路1!F97+根室1!F97</f>
        <v>12.100000000000001</v>
      </c>
      <c r="G128" s="66">
        <f>空知1!G97+石狩1!G97+後志1!G97+胆振1!G97+日高1!G97+渡島・檜山1!G97+上川1!G97+留萌1!G97+宗谷1!G97+オホーツク1!G97+十勝1!G97+釧路1!G97+根室1!G97</f>
        <v>21.2</v>
      </c>
      <c r="H128" s="66">
        <f>空知1!H97+石狩1!H97+後志1!H97+胆振1!H97+日高1!H97+渡島・檜山1!H97+上川1!H97+留萌1!H97+宗谷1!H97+オホーツク1!H97+十勝1!H97+釧路1!H97+根室1!H97</f>
        <v>62.2</v>
      </c>
      <c r="I128" s="66">
        <f>空知1!I97+石狩1!I97+後志1!I97+胆振1!I97+日高1!I97+渡島・檜山1!I97+上川1!I97+留萌1!I97+宗谷1!I97+オホーツク1!I97+十勝1!I97+釧路1!I97+根室1!I97</f>
        <v>188.9</v>
      </c>
      <c r="J128" s="66">
        <f>空知1!J97+石狩1!J97+後志1!J97+胆振1!J97+日高1!J97+渡島・檜山1!J97+上川1!J97+留萌1!J97+宗谷1!J97+オホーツク1!J97+十勝1!J97+釧路1!J97+根室1!J97</f>
        <v>269.8</v>
      </c>
      <c r="K128" s="66">
        <f>空知1!K97+石狩1!K97+後志1!K97+胆振1!K97+日高1!K97+渡島・檜山1!K97+上川1!K97+留萌1!K97+宗谷1!K97+オホーツク1!K97+十勝1!K97+釧路1!K97+根室1!K97</f>
        <v>409.29999999999995</v>
      </c>
      <c r="L128" s="66">
        <f>空知1!L97+石狩1!L97+後志1!L97+胆振1!L97+日高1!L97+渡島・檜山1!L97+上川1!L97+留萌1!L97+宗谷1!L97+オホーツク1!L97+十勝1!L97+釧路1!L97+根室1!L97</f>
        <v>547.19999999999993</v>
      </c>
      <c r="M128" s="66">
        <f>空知1!M97+石狩1!M97+後志1!M97+胆振1!M97+日高1!M97+渡島・檜山1!M97+上川1!M97+留萌1!M97+宗谷1!M97+オホーツク1!M97+十勝1!M97+釧路1!M97+根室1!M97</f>
        <v>534</v>
      </c>
      <c r="N128" s="66">
        <f>空知1!N97+石狩1!N97+後志1!N97+胆振1!N97+日高1!N97+渡島・檜山1!N97+上川1!N97+留萌1!N97+宗谷1!N97+オホーツク1!N97+十勝1!N97+釧路1!N97+根室1!N97</f>
        <v>239.8</v>
      </c>
      <c r="O128" s="66">
        <f>空知1!O97+石狩1!O97+後志1!O97+胆振1!O97+日高1!O97+渡島・檜山1!O97+上川1!O97+留萌1!O97+宗谷1!O97+オホーツク1!O97+十勝1!O97+釧路1!O97+根室1!O97</f>
        <v>36.700000000000003</v>
      </c>
      <c r="P128" s="7">
        <f t="shared" si="151"/>
        <v>2330.6</v>
      </c>
    </row>
    <row r="129" spans="1:16" ht="16.05" customHeight="1" x14ac:dyDescent="0.2">
      <c r="A129" s="81"/>
      <c r="B129" s="81"/>
      <c r="C129" s="10" t="s">
        <v>22</v>
      </c>
      <c r="D129" s="7">
        <f t="shared" ref="D129:O129" si="156">IF(D128&lt;=0,"",D128/$P128%)</f>
        <v>0.13301295803655711</v>
      </c>
      <c r="E129" s="7">
        <f t="shared" si="156"/>
        <v>0.27031665665493865</v>
      </c>
      <c r="F129" s="7">
        <f t="shared" si="156"/>
        <v>0.51917961040075533</v>
      </c>
      <c r="G129" s="7">
        <f t="shared" si="156"/>
        <v>0.90963700334677777</v>
      </c>
      <c r="H129" s="7">
        <f t="shared" si="156"/>
        <v>2.6688406418947914</v>
      </c>
      <c r="I129" s="7">
        <f t="shared" si="156"/>
        <v>8.1052089590663368</v>
      </c>
      <c r="J129" s="7">
        <f t="shared" si="156"/>
        <v>11.576418089762294</v>
      </c>
      <c r="K129" s="7">
        <f t="shared" si="156"/>
        <v>17.562001201407362</v>
      </c>
      <c r="L129" s="7">
        <f t="shared" si="156"/>
        <v>23.478932463743241</v>
      </c>
      <c r="M129" s="7">
        <f t="shared" si="156"/>
        <v>22.912554706942419</v>
      </c>
      <c r="N129" s="7">
        <f t="shared" si="156"/>
        <v>10.289195915214968</v>
      </c>
      <c r="O129" s="7">
        <f t="shared" si="156"/>
        <v>1.5747017935295635</v>
      </c>
      <c r="P129" s="7">
        <f t="shared" si="151"/>
        <v>100.00000000000001</v>
      </c>
    </row>
    <row r="130" spans="1:16" ht="16.05" customHeight="1" x14ac:dyDescent="0.2">
      <c r="A130" s="81"/>
      <c r="B130" s="81"/>
      <c r="C130" s="7" t="s">
        <v>23</v>
      </c>
      <c r="D130" s="66">
        <f>空知1!D99+石狩1!D99+後志1!D99+胆振1!D99+日高1!D99+渡島・檜山1!D99+上川1!D99+留萌1!D99+宗谷1!D99+オホーツク1!D99+十勝1!D99+釧路1!D99+根室1!D99</f>
        <v>0</v>
      </c>
      <c r="E130" s="66">
        <f>空知1!E99+石狩1!E99+後志1!E99+胆振1!E99+日高1!E99+渡島・檜山1!E99+上川1!E99+留萌1!E99+宗谷1!E99+オホーツク1!E99+十勝1!E99+釧路1!E99+根室1!E99</f>
        <v>0</v>
      </c>
      <c r="F130" s="66">
        <f>空知1!F99+石狩1!F99+後志1!F99+胆振1!F99+日高1!F99+渡島・檜山1!F99+上川1!F99+留萌1!F99+宗谷1!F99+オホーツク1!F99+十勝1!F99+釧路1!F99+根室1!F99</f>
        <v>0</v>
      </c>
      <c r="G130" s="66">
        <f>空知1!G99+石狩1!G99+後志1!G99+胆振1!G99+日高1!G99+渡島・檜山1!G99+上川1!G99+留萌1!G99+宗谷1!G99+オホーツク1!G99+十勝1!G99+釧路1!G99+根室1!G99</f>
        <v>0</v>
      </c>
      <c r="H130" s="66">
        <f>空知1!H99+石狩1!H99+後志1!H99+胆振1!H99+日高1!H99+渡島・檜山1!H99+上川1!H99+留萌1!H99+宗谷1!H99+オホーツク1!H99+十勝1!H99+釧路1!H99+根室1!H99</f>
        <v>0</v>
      </c>
      <c r="I130" s="66">
        <f>空知1!I99+石狩1!I99+後志1!I99+胆振1!I99+日高1!I99+渡島・檜山1!I99+上川1!I99+留萌1!I99+宗谷1!I99+オホーツク1!I99+十勝1!I99+釧路1!I99+根室1!I99</f>
        <v>4.8</v>
      </c>
      <c r="J130" s="66">
        <f>空知1!J99+石狩1!J99+後志1!J99+胆振1!J99+日高1!J99+渡島・檜山1!J99+上川1!J99+留萌1!J99+宗谷1!J99+オホーツク1!J99+十勝1!J99+釧路1!J99+根室1!J99</f>
        <v>69.8</v>
      </c>
      <c r="K130" s="66">
        <f>空知1!K99+石狩1!K99+後志1!K99+胆振1!K99+日高1!K99+渡島・檜山1!K99+上川1!K99+留萌1!K99+宗谷1!K99+オホーツク1!K99+十勝1!K99+釧路1!K99+根室1!K99</f>
        <v>206.00000000000003</v>
      </c>
      <c r="L130" s="66">
        <f>空知1!L99+石狩1!L99+後志1!L99+胆振1!L99+日高1!L99+渡島・檜山1!L99+上川1!L99+留萌1!L99+宗谷1!L99+オホーツク1!L99+十勝1!L99+釧路1!L99+根室1!L99</f>
        <v>412.3</v>
      </c>
      <c r="M130" s="66">
        <f>空知1!M99+石狩1!M99+後志1!M99+胆振1!M99+日高1!M99+渡島・檜山1!M99+上川1!M99+留萌1!M99+宗谷1!M99+オホーツク1!M99+十勝1!M99+釧路1!M99+根室1!M99</f>
        <v>459.2</v>
      </c>
      <c r="N130" s="66">
        <f>空知1!N99+石狩1!N99+後志1!N99+胆振1!N99+日高1!N99+渡島・檜山1!N99+上川1!N99+留萌1!N99+宗谷1!N99+オホーツク1!N99+十勝1!N99+釧路1!N99+根室1!N99</f>
        <v>136.1</v>
      </c>
      <c r="O130" s="66">
        <f>空知1!O99+石狩1!O99+後志1!O99+胆振1!O99+日高1!O99+渡島・檜山1!O99+上川1!O99+留萌1!O99+宗谷1!O99+オホーツク1!O99+十勝1!O99+釧路1!O99+根室1!O99</f>
        <v>0.3</v>
      </c>
      <c r="P130" s="7">
        <f t="shared" si="151"/>
        <v>1288.5</v>
      </c>
    </row>
    <row r="131" spans="1:16" ht="16.05" customHeight="1" x14ac:dyDescent="0.2">
      <c r="A131" s="81"/>
      <c r="B131" s="81"/>
      <c r="C131" s="10" t="s">
        <v>22</v>
      </c>
      <c r="D131" s="7" t="str">
        <f t="shared" ref="D131:O131" si="157">IF(D130&lt;=0,"",D130/$P130%)</f>
        <v/>
      </c>
      <c r="E131" s="7" t="str">
        <f t="shared" si="157"/>
        <v/>
      </c>
      <c r="F131" s="7" t="str">
        <f t="shared" si="157"/>
        <v/>
      </c>
      <c r="G131" s="7" t="str">
        <f t="shared" si="157"/>
        <v/>
      </c>
      <c r="H131" s="7" t="str">
        <f t="shared" si="157"/>
        <v/>
      </c>
      <c r="I131" s="7">
        <f t="shared" si="157"/>
        <v>0.37252619324796277</v>
      </c>
      <c r="J131" s="7">
        <f t="shared" si="157"/>
        <v>5.4171517268141249</v>
      </c>
      <c r="K131" s="7">
        <f t="shared" si="157"/>
        <v>15.98758246022507</v>
      </c>
      <c r="L131" s="7">
        <f t="shared" si="157"/>
        <v>31.998447807528134</v>
      </c>
      <c r="M131" s="7">
        <f t="shared" si="157"/>
        <v>35.638339154055103</v>
      </c>
      <c r="N131" s="7">
        <f t="shared" si="157"/>
        <v>10.56266977105161</v>
      </c>
      <c r="O131" s="7">
        <f t="shared" si="157"/>
        <v>2.3282887077997673E-2</v>
      </c>
      <c r="P131" s="7">
        <f t="shared" si="151"/>
        <v>100.00000000000001</v>
      </c>
    </row>
    <row r="132" spans="1:16" ht="16.05" customHeight="1" x14ac:dyDescent="0.2">
      <c r="A132" s="81"/>
      <c r="B132" s="81"/>
      <c r="C132" s="7" t="s">
        <v>24</v>
      </c>
      <c r="D132" s="66">
        <f>空知1!D101+石狩1!D101+後志1!D101+胆振1!D101+日高1!D101+渡島・檜山1!D101+上川1!D101+留萌1!D101+宗谷1!D101+オホーツク1!D101+十勝1!D101+釧路1!D101+根室1!D101</f>
        <v>3.0999999999999996</v>
      </c>
      <c r="E132" s="66">
        <f>空知1!E101+石狩1!E101+後志1!E101+胆振1!E101+日高1!E101+渡島・檜山1!E101+上川1!E101+留萌1!E101+宗谷1!E101+オホーツク1!E101+十勝1!E101+釧路1!E101+根室1!E101</f>
        <v>6.3</v>
      </c>
      <c r="F132" s="66">
        <f>空知1!F101+石狩1!F101+後志1!F101+胆振1!F101+日高1!F101+渡島・檜山1!F101+上川1!F101+留萌1!F101+宗谷1!F101+オホーツク1!F101+十勝1!F101+釧路1!F101+根室1!F101</f>
        <v>12.100000000000001</v>
      </c>
      <c r="G132" s="66">
        <f>空知1!G101+石狩1!G101+後志1!G101+胆振1!G101+日高1!G101+渡島・檜山1!G101+上川1!G101+留萌1!G101+宗谷1!G101+オホーツク1!G101+十勝1!G101+釧路1!G101+根室1!G101</f>
        <v>21.2</v>
      </c>
      <c r="H132" s="66">
        <f>空知1!H101+石狩1!H101+後志1!H101+胆振1!H101+日高1!H101+渡島・檜山1!H101+上川1!H101+留萌1!H101+宗谷1!H101+オホーツク1!H101+十勝1!H101+釧路1!H101+根室1!H101</f>
        <v>62.2</v>
      </c>
      <c r="I132" s="66">
        <f>空知1!I101+石狩1!I101+後志1!I101+胆振1!I101+日高1!I101+渡島・檜山1!I101+上川1!I101+留萌1!I101+宗谷1!I101+オホーツク1!I101+十勝1!I101+釧路1!I101+根室1!I101</f>
        <v>193.7</v>
      </c>
      <c r="J132" s="66">
        <f>空知1!J101+石狩1!J101+後志1!J101+胆振1!J101+日高1!J101+渡島・檜山1!J101+上川1!J101+留萌1!J101+宗谷1!J101+オホーツク1!J101+十勝1!J101+釧路1!J101+根室1!J101</f>
        <v>339.6</v>
      </c>
      <c r="K132" s="66">
        <f>空知1!K101+石狩1!K101+後志1!K101+胆振1!K101+日高1!K101+渡島・檜山1!K101+上川1!K101+留萌1!K101+宗谷1!K101+オホーツク1!K101+十勝1!K101+釧路1!K101+根室1!K101</f>
        <v>615.29999999999995</v>
      </c>
      <c r="L132" s="66">
        <f>空知1!L101+石狩1!L101+後志1!L101+胆振1!L101+日高1!L101+渡島・檜山1!L101+上川1!L101+留萌1!L101+宗谷1!L101+オホーツク1!L101+十勝1!L101+釧路1!L101+根室1!L101</f>
        <v>959.50000000000011</v>
      </c>
      <c r="M132" s="66">
        <f>空知1!M101+石狩1!M101+後志1!M101+胆振1!M101+日高1!M101+渡島・檜山1!M101+上川1!M101+留萌1!M101+宗谷1!M101+オホーツク1!M101+十勝1!M101+釧路1!M101+根室1!M101</f>
        <v>993.2</v>
      </c>
      <c r="N132" s="66">
        <f>空知1!N101+石狩1!N101+後志1!N101+胆振1!N101+日高1!N101+渡島・檜山1!N101+上川1!N101+留萌1!N101+宗谷1!N101+オホーツク1!N101+十勝1!N101+釧路1!N101+根室1!N101</f>
        <v>375.9</v>
      </c>
      <c r="O132" s="66">
        <f>空知1!O101+石狩1!O101+後志1!O101+胆振1!O101+日高1!O101+渡島・檜山1!O101+上川1!O101+留萌1!O101+宗谷1!O101+オホーツク1!O101+十勝1!O101+釧路1!O101+根室1!O101</f>
        <v>37</v>
      </c>
      <c r="P132" s="7">
        <f t="shared" si="151"/>
        <v>3619.1</v>
      </c>
    </row>
    <row r="133" spans="1:16" ht="16.05" customHeight="1" x14ac:dyDescent="0.2">
      <c r="A133" s="81"/>
      <c r="B133" s="83"/>
      <c r="C133" s="10" t="s">
        <v>22</v>
      </c>
      <c r="D133" s="7">
        <f t="shared" ref="D133:O133" si="158">IF(D132&lt;=0,"",D132/$P132%)</f>
        <v>8.5656654969467533E-2</v>
      </c>
      <c r="E133" s="7">
        <f t="shared" si="158"/>
        <v>0.17407642784117597</v>
      </c>
      <c r="F133" s="7">
        <f t="shared" si="158"/>
        <v>0.33433726617114756</v>
      </c>
      <c r="G133" s="7">
        <f t="shared" si="158"/>
        <v>0.58578099527506833</v>
      </c>
      <c r="H133" s="7">
        <f t="shared" si="158"/>
        <v>1.7186593351938326</v>
      </c>
      <c r="I133" s="7">
        <f t="shared" si="158"/>
        <v>5.3521593766406008</v>
      </c>
      <c r="J133" s="7">
        <f t="shared" si="158"/>
        <v>9.3835483960100579</v>
      </c>
      <c r="K133" s="7">
        <f t="shared" si="158"/>
        <v>17.001464452488186</v>
      </c>
      <c r="L133" s="7">
        <f t="shared" si="158"/>
        <v>26.512116272001329</v>
      </c>
      <c r="M133" s="7">
        <f t="shared" si="158"/>
        <v>27.443287005056504</v>
      </c>
      <c r="N133" s="7">
        <f t="shared" si="158"/>
        <v>10.386560194523499</v>
      </c>
      <c r="O133" s="7">
        <f t="shared" si="158"/>
        <v>1.0223536238291286</v>
      </c>
      <c r="P133" s="7">
        <f t="shared" si="151"/>
        <v>100</v>
      </c>
    </row>
    <row r="134" spans="1:16" ht="16.05" customHeight="1" x14ac:dyDescent="0.2">
      <c r="A134" s="81"/>
      <c r="B134" s="81" t="s">
        <v>40</v>
      </c>
      <c r="C134" s="7" t="s">
        <v>21</v>
      </c>
      <c r="D134" s="66">
        <f>空知1!D103+石狩1!D103+後志1!D103+胆振1!D103+日高1!D103+渡島・檜山1!D103+上川1!D103+留萌1!D103+宗谷1!D103+オホーツク1!D103+十勝1!D103+釧路1!D103+根室1!D103</f>
        <v>0</v>
      </c>
      <c r="E134" s="66">
        <f>空知1!E103+石狩1!E103+後志1!E103+胆振1!E103+日高1!E103+渡島・檜山1!E103+上川1!E103+留萌1!E103+宗谷1!E103+オホーツク1!E103+十勝1!E103+釧路1!E103+根室1!E103</f>
        <v>0</v>
      </c>
      <c r="F134" s="66">
        <f>空知1!F103+石狩1!F103+後志1!F103+胆振1!F103+日高1!F103+渡島・檜山1!F103+上川1!F103+留萌1!F103+宗谷1!F103+オホーツク1!F103+十勝1!F103+釧路1!F103+根室1!F103</f>
        <v>0</v>
      </c>
      <c r="G134" s="66">
        <f>空知1!G103+石狩1!G103+後志1!G103+胆振1!G103+日高1!G103+渡島・檜山1!G103+上川1!G103+留萌1!G103+宗谷1!G103+オホーツク1!G103+十勝1!G103+釧路1!G103+根室1!G103</f>
        <v>0</v>
      </c>
      <c r="H134" s="66">
        <f>空知1!H103+石狩1!H103+後志1!H103+胆振1!H103+日高1!H103+渡島・檜山1!H103+上川1!H103+留萌1!H103+宗谷1!H103+オホーツク1!H103+十勝1!H103+釧路1!H103+根室1!H103</f>
        <v>61.699999999999996</v>
      </c>
      <c r="I134" s="66">
        <f>空知1!I103+石狩1!I103+後志1!I103+胆振1!I103+日高1!I103+渡島・檜山1!I103+上川1!I103+留萌1!I103+宗谷1!I103+オホーツク1!I103+十勝1!I103+釧路1!I103+根室1!I103</f>
        <v>501.1</v>
      </c>
      <c r="J134" s="66">
        <f>空知1!J103+石狩1!J103+後志1!J103+胆振1!J103+日高1!J103+渡島・檜山1!J103+上川1!J103+留萌1!J103+宗谷1!J103+オホーツク1!J103+十勝1!J103+釧路1!J103+根室1!J103</f>
        <v>652.20000000000005</v>
      </c>
      <c r="K134" s="66">
        <f>空知1!K103+石狩1!K103+後志1!K103+胆振1!K103+日高1!K103+渡島・檜山1!K103+上川1!K103+留萌1!K103+宗谷1!K103+オホーツク1!K103+十勝1!K103+釧路1!K103+根室1!K103</f>
        <v>732.3</v>
      </c>
      <c r="L134" s="66">
        <f>空知1!L103+石狩1!L103+後志1!L103+胆振1!L103+日高1!L103+渡島・檜山1!L103+上川1!L103+留萌1!L103+宗谷1!L103+オホーツク1!L103+十勝1!L103+釧路1!L103+根室1!L103</f>
        <v>830.40000000000009</v>
      </c>
      <c r="M134" s="66">
        <f>空知1!M103+石狩1!M103+後志1!M103+胆振1!M103+日高1!M103+渡島・檜山1!M103+上川1!M103+留萌1!M103+宗谷1!M103+オホーツク1!M103+十勝1!M103+釧路1!M103+根室1!M103</f>
        <v>732.9</v>
      </c>
      <c r="N134" s="66">
        <f>空知1!N103+石狩1!N103+後志1!N103+胆振1!N103+日高1!N103+渡島・檜山1!N103+上川1!N103+留萌1!N103+宗谷1!N103+オホーツク1!N103+十勝1!N103+釧路1!N103+根室1!N103</f>
        <v>148.6</v>
      </c>
      <c r="O134" s="66">
        <f>空知1!O103+石狩1!O103+後志1!O103+胆振1!O103+日高1!O103+渡島・檜山1!O103+上川1!O103+留萌1!O103+宗谷1!O103+オホーツク1!O103+十勝1!O103+釧路1!O103+根室1!O103</f>
        <v>71</v>
      </c>
      <c r="P134" s="7">
        <f t="shared" si="151"/>
        <v>3730.2</v>
      </c>
    </row>
    <row r="135" spans="1:16" ht="16.05" customHeight="1" x14ac:dyDescent="0.2">
      <c r="A135" s="81"/>
      <c r="B135" s="81"/>
      <c r="C135" s="10" t="s">
        <v>22</v>
      </c>
      <c r="D135" s="7" t="str">
        <f t="shared" ref="D135:O135" si="159">IF(D134&lt;=0,"",D134/$P134%)</f>
        <v/>
      </c>
      <c r="E135" s="7" t="str">
        <f t="shared" si="159"/>
        <v/>
      </c>
      <c r="F135" s="7" t="str">
        <f t="shared" si="159"/>
        <v/>
      </c>
      <c r="G135" s="7" t="str">
        <f t="shared" si="159"/>
        <v/>
      </c>
      <c r="H135" s="7">
        <f t="shared" si="159"/>
        <v>1.6540668060693795</v>
      </c>
      <c r="I135" s="7">
        <f t="shared" si="159"/>
        <v>13.433596053830895</v>
      </c>
      <c r="J135" s="7">
        <f t="shared" si="159"/>
        <v>17.484317194788485</v>
      </c>
      <c r="K135" s="7">
        <f t="shared" si="159"/>
        <v>19.631655139134629</v>
      </c>
      <c r="L135" s="7">
        <f t="shared" si="159"/>
        <v>22.261540936142836</v>
      </c>
      <c r="M135" s="7">
        <f t="shared" si="159"/>
        <v>19.6477400675567</v>
      </c>
      <c r="N135" s="7">
        <f t="shared" si="159"/>
        <v>3.983700605865637</v>
      </c>
      <c r="O135" s="7">
        <f t="shared" si="159"/>
        <v>1.9033831966114418</v>
      </c>
      <c r="P135" s="7">
        <f t="shared" si="151"/>
        <v>100</v>
      </c>
    </row>
    <row r="136" spans="1:16" ht="16.05" customHeight="1" x14ac:dyDescent="0.2">
      <c r="A136" s="81"/>
      <c r="B136" s="81"/>
      <c r="C136" s="7" t="s">
        <v>23</v>
      </c>
      <c r="D136" s="66">
        <f>空知1!D105+石狩1!D105+後志1!D105+胆振1!D105+日高1!D105+渡島・檜山1!D105+上川1!D105+留萌1!D105+宗谷1!D105+オホーツク1!D105+十勝1!D105+釧路1!D105+根室1!D105</f>
        <v>0</v>
      </c>
      <c r="E136" s="66">
        <f>空知1!E105+石狩1!E105+後志1!E105+胆振1!E105+日高1!E105+渡島・檜山1!E105+上川1!E105+留萌1!E105+宗谷1!E105+オホーツク1!E105+十勝1!E105+釧路1!E105+根室1!E105</f>
        <v>0</v>
      </c>
      <c r="F136" s="66">
        <f>空知1!F105+石狩1!F105+後志1!F105+胆振1!F105+日高1!F105+渡島・檜山1!F105+上川1!F105+留萌1!F105+宗谷1!F105+オホーツク1!F105+十勝1!F105+釧路1!F105+根室1!F105</f>
        <v>0</v>
      </c>
      <c r="G136" s="66">
        <f>空知1!G105+石狩1!G105+後志1!G105+胆振1!G105+日高1!G105+渡島・檜山1!G105+上川1!G105+留萌1!G105+宗谷1!G105+オホーツク1!G105+十勝1!G105+釧路1!G105+根室1!G105</f>
        <v>0</v>
      </c>
      <c r="H136" s="66">
        <f>空知1!H105+石狩1!H105+後志1!H105+胆振1!H105+日高1!H105+渡島・檜山1!H105+上川1!H105+留萌1!H105+宗谷1!H105+オホーツク1!H105+十勝1!H105+釧路1!H105+根室1!H105</f>
        <v>0</v>
      </c>
      <c r="I136" s="66">
        <f>空知1!I105+石狩1!I105+後志1!I105+胆振1!I105+日高1!I105+渡島・檜山1!I105+上川1!I105+留萌1!I105+宗谷1!I105+オホーツク1!I105+十勝1!I105+釧路1!I105+根室1!I105</f>
        <v>0.5</v>
      </c>
      <c r="J136" s="66">
        <f>空知1!J105+石狩1!J105+後志1!J105+胆振1!J105+日高1!J105+渡島・檜山1!J105+上川1!J105+留萌1!J105+宗谷1!J105+オホーツク1!J105+十勝1!J105+釧路1!J105+根室1!J105</f>
        <v>47.800000000000004</v>
      </c>
      <c r="K136" s="66">
        <f>空知1!K105+石狩1!K105+後志1!K105+胆振1!K105+日高1!K105+渡島・檜山1!K105+上川1!K105+留萌1!K105+宗谷1!K105+オホーツク1!K105+十勝1!K105+釧路1!K105+根室1!K105</f>
        <v>218</v>
      </c>
      <c r="L136" s="66">
        <f>空知1!L105+石狩1!L105+後志1!L105+胆振1!L105+日高1!L105+渡島・檜山1!L105+上川1!L105+留萌1!L105+宗谷1!L105+オホーツク1!L105+十勝1!L105+釧路1!L105+根室1!L105</f>
        <v>354.1</v>
      </c>
      <c r="M136" s="66">
        <f>空知1!M105+石狩1!M105+後志1!M105+胆振1!M105+日高1!M105+渡島・檜山1!M105+上川1!M105+留萌1!M105+宗谷1!M105+オホーツク1!M105+十勝1!M105+釧路1!M105+根室1!M105</f>
        <v>1683.5</v>
      </c>
      <c r="N136" s="66">
        <f>空知1!N105+石狩1!N105+後志1!N105+胆振1!N105+日高1!N105+渡島・檜山1!N105+上川1!N105+留萌1!N105+宗谷1!N105+オホーツク1!N105+十勝1!N105+釧路1!N105+根室1!N105</f>
        <v>84.4</v>
      </c>
      <c r="O136" s="66">
        <f>空知1!O105+石狩1!O105+後志1!O105+胆振1!O105+日高1!O105+渡島・檜山1!O105+上川1!O105+留萌1!O105+宗谷1!O105+オホーツク1!O105+十勝1!O105+釧路1!O105+根室1!O105</f>
        <v>0</v>
      </c>
      <c r="P136" s="7">
        <f t="shared" si="151"/>
        <v>2388.3000000000002</v>
      </c>
    </row>
    <row r="137" spans="1:16" ht="16.05" customHeight="1" x14ac:dyDescent="0.2">
      <c r="A137" s="81"/>
      <c r="B137" s="81"/>
      <c r="C137" s="10" t="s">
        <v>22</v>
      </c>
      <c r="D137" s="7" t="str">
        <f t="shared" ref="D137:O137" si="160">IF(D136&lt;=0,"",D136/$P136%)</f>
        <v/>
      </c>
      <c r="E137" s="7" t="str">
        <f t="shared" si="160"/>
        <v/>
      </c>
      <c r="F137" s="7" t="str">
        <f t="shared" si="160"/>
        <v/>
      </c>
      <c r="G137" s="7" t="str">
        <f t="shared" si="160"/>
        <v/>
      </c>
      <c r="H137" s="7" t="str">
        <f t="shared" si="160"/>
        <v/>
      </c>
      <c r="I137" s="7">
        <f t="shared" si="160"/>
        <v>2.0935393376041535E-2</v>
      </c>
      <c r="J137" s="7">
        <f t="shared" si="160"/>
        <v>2.001423606749571</v>
      </c>
      <c r="K137" s="7">
        <f t="shared" si="160"/>
        <v>9.127831511954108</v>
      </c>
      <c r="L137" s="7">
        <f t="shared" si="160"/>
        <v>14.826445588912614</v>
      </c>
      <c r="M137" s="7">
        <f t="shared" si="160"/>
        <v>70.48946949713185</v>
      </c>
      <c r="N137" s="7">
        <f t="shared" si="160"/>
        <v>3.5338944018758109</v>
      </c>
      <c r="O137" s="7" t="str">
        <f t="shared" si="160"/>
        <v/>
      </c>
      <c r="P137" s="7">
        <f t="shared" si="151"/>
        <v>100</v>
      </c>
    </row>
    <row r="138" spans="1:16" ht="16.05" customHeight="1" x14ac:dyDescent="0.2">
      <c r="A138" s="81"/>
      <c r="B138" s="81"/>
      <c r="C138" s="7" t="s">
        <v>24</v>
      </c>
      <c r="D138" s="66">
        <f>空知1!D107+石狩1!D107+後志1!D107+胆振1!D107+日高1!D107+渡島・檜山1!D107+上川1!D107+留萌1!D107+宗谷1!D107+オホーツク1!D107+十勝1!D107+釧路1!D107+根室1!D107</f>
        <v>0</v>
      </c>
      <c r="E138" s="66">
        <f>空知1!E107+石狩1!E107+後志1!E107+胆振1!E107+日高1!E107+渡島・檜山1!E107+上川1!E107+留萌1!E107+宗谷1!E107+オホーツク1!E107+十勝1!E107+釧路1!E107+根室1!E107</f>
        <v>0</v>
      </c>
      <c r="F138" s="66">
        <f>空知1!F107+石狩1!F107+後志1!F107+胆振1!F107+日高1!F107+渡島・檜山1!F107+上川1!F107+留萌1!F107+宗谷1!F107+オホーツク1!F107+十勝1!F107+釧路1!F107+根室1!F107</f>
        <v>0</v>
      </c>
      <c r="G138" s="66">
        <f>空知1!G107+石狩1!G107+後志1!G107+胆振1!G107+日高1!G107+渡島・檜山1!G107+上川1!G107+留萌1!G107+宗谷1!G107+オホーツク1!G107+十勝1!G107+釧路1!G107+根室1!G107</f>
        <v>0</v>
      </c>
      <c r="H138" s="66">
        <f>空知1!H107+石狩1!H107+後志1!H107+胆振1!H107+日高1!H107+渡島・檜山1!H107+上川1!H107+留萌1!H107+宗谷1!H107+オホーツク1!H107+十勝1!H107+釧路1!H107+根室1!H107</f>
        <v>61.699999999999996</v>
      </c>
      <c r="I138" s="66">
        <f>空知1!I107+石狩1!I107+後志1!I107+胆振1!I107+日高1!I107+渡島・檜山1!I107+上川1!I107+留萌1!I107+宗谷1!I107+オホーツク1!I107+十勝1!I107+釧路1!I107+根室1!I107</f>
        <v>501.6</v>
      </c>
      <c r="J138" s="66">
        <f>空知1!J107+石狩1!J107+後志1!J107+胆振1!J107+日高1!J107+渡島・檜山1!J107+上川1!J107+留萌1!J107+宗谷1!J107+オホーツク1!J107+十勝1!J107+釧路1!J107+根室1!J107</f>
        <v>700</v>
      </c>
      <c r="K138" s="66">
        <f>空知1!K107+石狩1!K107+後志1!K107+胆振1!K107+日高1!K107+渡島・檜山1!K107+上川1!K107+留萌1!K107+宗谷1!K107+オホーツク1!K107+十勝1!K107+釧路1!K107+根室1!K107</f>
        <v>950.3</v>
      </c>
      <c r="L138" s="66">
        <f>空知1!L107+石狩1!L107+後志1!L107+胆振1!L107+日高1!L107+渡島・檜山1!L107+上川1!L107+留萌1!L107+宗谷1!L107+オホーツク1!L107+十勝1!L107+釧路1!L107+根室1!L107</f>
        <v>1184.5</v>
      </c>
      <c r="M138" s="66">
        <f>空知1!M107+石狩1!M107+後志1!M107+胆振1!M107+日高1!M107+渡島・檜山1!M107+上川1!M107+留萌1!M107+宗谷1!M107+オホーツク1!M107+十勝1!M107+釧路1!M107+根室1!M107</f>
        <v>2416.4</v>
      </c>
      <c r="N138" s="66">
        <f>空知1!N107+石狩1!N107+後志1!N107+胆振1!N107+日高1!N107+渡島・檜山1!N107+上川1!N107+留萌1!N107+宗谷1!N107+オホーツク1!N107+十勝1!N107+釧路1!N107+根室1!N107</f>
        <v>233</v>
      </c>
      <c r="O138" s="66">
        <f>空知1!O107+石狩1!O107+後志1!O107+胆振1!O107+日高1!O107+渡島・檜山1!O107+上川1!O107+留萌1!O107+宗谷1!O107+オホーツク1!O107+十勝1!O107+釧路1!O107+根室1!O107</f>
        <v>71</v>
      </c>
      <c r="P138" s="7">
        <f t="shared" si="151"/>
        <v>6118.5</v>
      </c>
    </row>
    <row r="139" spans="1:16" ht="16.05" customHeight="1" x14ac:dyDescent="0.2">
      <c r="A139" s="81"/>
      <c r="B139" s="83"/>
      <c r="C139" s="10" t="s">
        <v>22</v>
      </c>
      <c r="D139" s="7" t="str">
        <f t="shared" ref="D139:O139" si="161">IF(D138&lt;=0,"",D138/$P138%)</f>
        <v/>
      </c>
      <c r="E139" s="7" t="str">
        <f t="shared" si="161"/>
        <v/>
      </c>
      <c r="F139" s="7" t="str">
        <f t="shared" si="161"/>
        <v/>
      </c>
      <c r="G139" s="7" t="str">
        <f t="shared" si="161"/>
        <v/>
      </c>
      <c r="H139" s="7">
        <f t="shared" si="161"/>
        <v>1.0084170956933889</v>
      </c>
      <c r="I139" s="7">
        <f t="shared" si="161"/>
        <v>8.1980877666094631</v>
      </c>
      <c r="J139" s="7">
        <f t="shared" si="161"/>
        <v>11.440712592955789</v>
      </c>
      <c r="K139" s="7">
        <f t="shared" si="161"/>
        <v>15.531584538694123</v>
      </c>
      <c r="L139" s="7">
        <f t="shared" si="161"/>
        <v>19.359320094794477</v>
      </c>
      <c r="M139" s="7">
        <f t="shared" si="161"/>
        <v>39.493339870883389</v>
      </c>
      <c r="N139" s="7">
        <f t="shared" si="161"/>
        <v>3.8081229059409987</v>
      </c>
      <c r="O139" s="7">
        <f t="shared" si="161"/>
        <v>1.1604151344283729</v>
      </c>
      <c r="P139" s="7">
        <f t="shared" si="151"/>
        <v>100.00000000000001</v>
      </c>
    </row>
    <row r="140" spans="1:16" ht="16.05" customHeight="1" x14ac:dyDescent="0.2">
      <c r="A140" s="81"/>
      <c r="B140" s="81" t="s">
        <v>41</v>
      </c>
      <c r="C140" s="7" t="s">
        <v>21</v>
      </c>
      <c r="D140" s="66">
        <f>空知1!D109+石狩1!D109+後志1!D109+胆振1!D109+日高1!D109+渡島・檜山1!D109+上川1!D109+留萌1!D109+宗谷1!D109+オホーツク1!D109+十勝1!D109+釧路1!D109+根室1!D109</f>
        <v>0</v>
      </c>
      <c r="E140" s="66">
        <f>空知1!E109+石狩1!E109+後志1!E109+胆振1!E109+日高1!E109+渡島・檜山1!E109+上川1!E109+留萌1!E109+宗谷1!E109+オホーツク1!E109+十勝1!E109+釧路1!E109+根室1!E109</f>
        <v>4.5</v>
      </c>
      <c r="F140" s="66">
        <f>空知1!F109+石狩1!F109+後志1!F109+胆振1!F109+日高1!F109+渡島・檜山1!F109+上川1!F109+留萌1!F109+宗谷1!F109+オホーツク1!F109+十勝1!F109+釧路1!F109+根室1!F109</f>
        <v>13.6</v>
      </c>
      <c r="G140" s="66">
        <f>空知1!G109+石狩1!G109+後志1!G109+胆振1!G109+日高1!G109+渡島・檜山1!G109+上川1!G109+留萌1!G109+宗谷1!G109+オホーツク1!G109+十勝1!G109+釧路1!G109+根室1!G109</f>
        <v>16.100000000000001</v>
      </c>
      <c r="H140" s="66">
        <f>空知1!H109+石狩1!H109+後志1!H109+胆振1!H109+日高1!H109+渡島・檜山1!H109+上川1!H109+留萌1!H109+宗谷1!H109+オホーツク1!H109+十勝1!H109+釧路1!H109+根室1!H109</f>
        <v>272.10000000000002</v>
      </c>
      <c r="I140" s="66">
        <f>空知1!I109+石狩1!I109+後志1!I109+胆振1!I109+日高1!I109+渡島・檜山1!I109+上川1!I109+留萌1!I109+宗谷1!I109+オホーツク1!I109+十勝1!I109+釧路1!I109+根室1!I109</f>
        <v>960.5</v>
      </c>
      <c r="J140" s="66">
        <f>空知1!J109+石狩1!J109+後志1!J109+胆振1!J109+日高1!J109+渡島・檜山1!J109+上川1!J109+留萌1!J109+宗谷1!J109+オホーツク1!J109+十勝1!J109+釧路1!J109+根室1!J109</f>
        <v>1938</v>
      </c>
      <c r="K140" s="66">
        <f>空知1!K109+石狩1!K109+後志1!K109+胆振1!K109+日高1!K109+渡島・檜山1!K109+上川1!K109+留萌1!K109+宗谷1!K109+オホーツク1!K109+十勝1!K109+釧路1!K109+根室1!K109</f>
        <v>1973.5999999999997</v>
      </c>
      <c r="L140" s="66">
        <f>空知1!L109+石狩1!L109+後志1!L109+胆振1!L109+日高1!L109+渡島・檜山1!L109+上川1!L109+留萌1!L109+宗谷1!L109+オホーツク1!L109+十勝1!L109+釧路1!L109+根室1!L109</f>
        <v>912.20000000000016</v>
      </c>
      <c r="M140" s="66">
        <f>空知1!M109+石狩1!M109+後志1!M109+胆振1!M109+日高1!M109+渡島・檜山1!M109+上川1!M109+留萌1!M109+宗谷1!M109+オホーツク1!M109+十勝1!M109+釧路1!M109+根室1!M109</f>
        <v>407.6</v>
      </c>
      <c r="N140" s="66">
        <f>空知1!N109+石狩1!N109+後志1!N109+胆振1!N109+日高1!N109+渡島・檜山1!N109+上川1!N109+留萌1!N109+宗谷1!N109+オホーツク1!N109+十勝1!N109+釧路1!N109+根室1!N109</f>
        <v>89.6</v>
      </c>
      <c r="O140" s="66">
        <f>空知1!O109+石狩1!O109+後志1!O109+胆振1!O109+日高1!O109+渡島・檜山1!O109+上川1!O109+留萌1!O109+宗谷1!O109+オホーツク1!O109+十勝1!O109+釧路1!O109+根室1!O109</f>
        <v>0</v>
      </c>
      <c r="P140" s="7">
        <f t="shared" si="151"/>
        <v>6587.8</v>
      </c>
    </row>
    <row r="141" spans="1:16" ht="16.05" customHeight="1" x14ac:dyDescent="0.2">
      <c r="A141" s="81"/>
      <c r="B141" s="81"/>
      <c r="C141" s="10" t="s">
        <v>22</v>
      </c>
      <c r="D141" s="7" t="str">
        <f t="shared" ref="D141:O141" si="162">IF(D140&lt;=0,"",D140/$P140%)</f>
        <v/>
      </c>
      <c r="E141" s="7">
        <f t="shared" si="162"/>
        <v>6.8308084641306652E-2</v>
      </c>
      <c r="F141" s="7">
        <f t="shared" si="162"/>
        <v>0.20644221136039345</v>
      </c>
      <c r="G141" s="7">
        <f t="shared" si="162"/>
        <v>0.24439114727223052</v>
      </c>
      <c r="H141" s="7">
        <f t="shared" si="162"/>
        <v>4.1303621846443432</v>
      </c>
      <c r="I141" s="7">
        <f t="shared" si="162"/>
        <v>14.579981177327788</v>
      </c>
      <c r="J141" s="7">
        <f t="shared" si="162"/>
        <v>29.418015118856069</v>
      </c>
      <c r="K141" s="7">
        <f t="shared" si="162"/>
        <v>29.958407966240621</v>
      </c>
      <c r="L141" s="7">
        <f t="shared" si="162"/>
        <v>13.846807735511099</v>
      </c>
      <c r="M141" s="7">
        <f t="shared" si="162"/>
        <v>6.1871945110659103</v>
      </c>
      <c r="N141" s="7">
        <f t="shared" si="162"/>
        <v>1.3600898630802392</v>
      </c>
      <c r="O141" s="7" t="str">
        <f t="shared" si="162"/>
        <v/>
      </c>
      <c r="P141" s="7">
        <f t="shared" si="151"/>
        <v>100.00000000000001</v>
      </c>
    </row>
    <row r="142" spans="1:16" ht="16.05" customHeight="1" x14ac:dyDescent="0.2">
      <c r="A142" s="81"/>
      <c r="B142" s="81"/>
      <c r="C142" s="7" t="s">
        <v>23</v>
      </c>
      <c r="D142" s="66">
        <f>空知1!D111+石狩1!D111+後志1!D111+胆振1!D111+日高1!D111+渡島・檜山1!D111+上川1!D111+留萌1!D111+宗谷1!D111+オホーツク1!D111+十勝1!D111+釧路1!D111+根室1!D111</f>
        <v>0</v>
      </c>
      <c r="E142" s="66">
        <f>空知1!E111+石狩1!E111+後志1!E111+胆振1!E111+日高1!E111+渡島・檜山1!E111+上川1!E111+留萌1!E111+宗谷1!E111+オホーツク1!E111+十勝1!E111+釧路1!E111+根室1!E111</f>
        <v>0</v>
      </c>
      <c r="F142" s="66">
        <f>空知1!F111+石狩1!F111+後志1!F111+胆振1!F111+日高1!F111+渡島・檜山1!F111+上川1!F111+留萌1!F111+宗谷1!F111+オホーツク1!F111+十勝1!F111+釧路1!F111+根室1!F111</f>
        <v>0</v>
      </c>
      <c r="G142" s="66">
        <f>空知1!G111+石狩1!G111+後志1!G111+胆振1!G111+日高1!G111+渡島・檜山1!G111+上川1!G111+留萌1!G111+宗谷1!G111+オホーツク1!G111+十勝1!G111+釧路1!G111+根室1!G111</f>
        <v>0</v>
      </c>
      <c r="H142" s="66">
        <f>空知1!H111+石狩1!H111+後志1!H111+胆振1!H111+日高1!H111+渡島・檜山1!H111+上川1!H111+留萌1!H111+宗谷1!H111+オホーツク1!H111+十勝1!H111+釧路1!H111+根室1!H111</f>
        <v>157.6</v>
      </c>
      <c r="I142" s="66">
        <f>空知1!I111+石狩1!I111+後志1!I111+胆振1!I111+日高1!I111+渡島・檜山1!I111+上川1!I111+留萌1!I111+宗谷1!I111+オホーツク1!I111+十勝1!I111+釧路1!I111+根室1!I111</f>
        <v>1678.8</v>
      </c>
      <c r="J142" s="66">
        <f>空知1!J111+石狩1!J111+後志1!J111+胆振1!J111+日高1!J111+渡島・檜山1!J111+上川1!J111+留萌1!J111+宗谷1!J111+オホーツク1!J111+十勝1!J111+釧路1!J111+根室1!J111</f>
        <v>5031</v>
      </c>
      <c r="K142" s="66">
        <f>空知1!K111+石狩1!K111+後志1!K111+胆振1!K111+日高1!K111+渡島・檜山1!K111+上川1!K111+留萌1!K111+宗谷1!K111+オホーツク1!K111+十勝1!K111+釧路1!K111+根室1!K111</f>
        <v>6191.2999999999993</v>
      </c>
      <c r="L142" s="66">
        <f>空知1!L111+石狩1!L111+後志1!L111+胆振1!L111+日高1!L111+渡島・檜山1!L111+上川1!L111+留萌1!L111+宗谷1!L111+オホーツク1!L111+十勝1!L111+釧路1!L111+根室1!L111</f>
        <v>2058.1000000000004</v>
      </c>
      <c r="M142" s="66">
        <f>空知1!M111+石狩1!M111+後志1!M111+胆振1!M111+日高1!M111+渡島・檜山1!M111+上川1!M111+留萌1!M111+宗谷1!M111+オホーツク1!M111+十勝1!M111+釧路1!M111+根室1!M111</f>
        <v>623.4</v>
      </c>
      <c r="N142" s="66">
        <f>空知1!N111+石狩1!N111+後志1!N111+胆振1!N111+日高1!N111+渡島・檜山1!N111+上川1!N111+留萌1!N111+宗谷1!N111+オホーツク1!N111+十勝1!N111+釧路1!N111+根室1!N111</f>
        <v>167.4</v>
      </c>
      <c r="O142" s="66">
        <f>空知1!O111+石狩1!O111+後志1!O111+胆振1!O111+日高1!O111+渡島・檜山1!O111+上川1!O111+留萌1!O111+宗谷1!O111+オホーツク1!O111+十勝1!O111+釧路1!O111+根室1!O111</f>
        <v>0</v>
      </c>
      <c r="P142" s="7">
        <f t="shared" si="151"/>
        <v>15907.599999999999</v>
      </c>
    </row>
    <row r="143" spans="1:16" ht="16.05" customHeight="1" x14ac:dyDescent="0.2">
      <c r="A143" s="81"/>
      <c r="B143" s="81"/>
      <c r="C143" s="10" t="s">
        <v>22</v>
      </c>
      <c r="D143" s="7" t="str">
        <f t="shared" ref="D143:O143" si="163">IF(D142&lt;=0,"",D142/$P142%)</f>
        <v/>
      </c>
      <c r="E143" s="7" t="str">
        <f t="shared" si="163"/>
        <v/>
      </c>
      <c r="F143" s="7" t="str">
        <f t="shared" si="163"/>
        <v/>
      </c>
      <c r="G143" s="7" t="str">
        <f t="shared" si="163"/>
        <v/>
      </c>
      <c r="H143" s="7">
        <f t="shared" si="163"/>
        <v>0.99072141617843046</v>
      </c>
      <c r="I143" s="7">
        <f t="shared" si="163"/>
        <v>10.553446151525057</v>
      </c>
      <c r="J143" s="7">
        <f t="shared" si="163"/>
        <v>31.626392416203576</v>
      </c>
      <c r="K143" s="7">
        <f t="shared" si="163"/>
        <v>38.920390253715205</v>
      </c>
      <c r="L143" s="7">
        <f t="shared" si="163"/>
        <v>12.93784103195957</v>
      </c>
      <c r="M143" s="7">
        <f t="shared" si="163"/>
        <v>3.9188815408986901</v>
      </c>
      <c r="N143" s="7">
        <f t="shared" si="163"/>
        <v>1.052327189519475</v>
      </c>
      <c r="O143" s="7" t="str">
        <f t="shared" si="163"/>
        <v/>
      </c>
      <c r="P143" s="7">
        <f t="shared" si="151"/>
        <v>100</v>
      </c>
    </row>
    <row r="144" spans="1:16" ht="16.05" customHeight="1" x14ac:dyDescent="0.2">
      <c r="A144" s="81"/>
      <c r="B144" s="81"/>
      <c r="C144" s="7" t="s">
        <v>24</v>
      </c>
      <c r="D144" s="66">
        <f>空知1!D113+石狩1!D113+後志1!D113+胆振1!D113+日高1!D113+渡島・檜山1!D113+上川1!D113+留萌1!D113+宗谷1!D113+オホーツク1!D113+十勝1!D113+釧路1!D113+根室1!D113</f>
        <v>0</v>
      </c>
      <c r="E144" s="66">
        <f>空知1!E113+石狩1!E113+後志1!E113+胆振1!E113+日高1!E113+渡島・檜山1!E113+上川1!E113+留萌1!E113+宗谷1!E113+オホーツク1!E113+十勝1!E113+釧路1!E113+根室1!E113</f>
        <v>4.5</v>
      </c>
      <c r="F144" s="66">
        <f>空知1!F113+石狩1!F113+後志1!F113+胆振1!F113+日高1!F113+渡島・檜山1!F113+上川1!F113+留萌1!F113+宗谷1!F113+オホーツク1!F113+十勝1!F113+釧路1!F113+根室1!F113</f>
        <v>13.6</v>
      </c>
      <c r="G144" s="66">
        <f>空知1!G113+石狩1!G113+後志1!G113+胆振1!G113+日高1!G113+渡島・檜山1!G113+上川1!G113+留萌1!G113+宗谷1!G113+オホーツク1!G113+十勝1!G113+釧路1!G113+根室1!G113</f>
        <v>16.100000000000001</v>
      </c>
      <c r="H144" s="66">
        <f>空知1!H113+石狩1!H113+後志1!H113+胆振1!H113+日高1!H113+渡島・檜山1!H113+上川1!H113+留萌1!H113+宗谷1!H113+オホーツク1!H113+十勝1!H113+釧路1!H113+根室1!H113</f>
        <v>429.7</v>
      </c>
      <c r="I144" s="66">
        <f>空知1!I113+石狩1!I113+後志1!I113+胆振1!I113+日高1!I113+渡島・檜山1!I113+上川1!I113+留萌1!I113+宗谷1!I113+オホーツク1!I113+十勝1!I113+釧路1!I113+根室1!I113</f>
        <v>2639.3</v>
      </c>
      <c r="J144" s="66">
        <f>空知1!J113+石狩1!J113+後志1!J113+胆振1!J113+日高1!J113+渡島・檜山1!J113+上川1!J113+留萌1!J113+宗谷1!J113+オホーツク1!J113+十勝1!J113+釧路1!J113+根室1!J113</f>
        <v>6969</v>
      </c>
      <c r="K144" s="66">
        <f>空知1!K113+石狩1!K113+後志1!K113+胆振1!K113+日高1!K113+渡島・檜山1!K113+上川1!K113+留萌1!K113+宗谷1!K113+オホーツク1!K113+十勝1!K113+釧路1!K113+根室1!K113</f>
        <v>8164.9000000000005</v>
      </c>
      <c r="L144" s="66">
        <f>空知1!L113+石狩1!L113+後志1!L113+胆振1!L113+日高1!L113+渡島・檜山1!L113+上川1!L113+留萌1!L113+宗谷1!L113+オホーツク1!L113+十勝1!L113+釧路1!L113+根室1!L113</f>
        <v>2970.2999999999997</v>
      </c>
      <c r="M144" s="66">
        <f>空知1!M113+石狩1!M113+後志1!M113+胆振1!M113+日高1!M113+渡島・檜山1!M113+上川1!M113+留萌1!M113+宗谷1!M113+オホーツク1!M113+十勝1!M113+釧路1!M113+根室1!M113</f>
        <v>1031</v>
      </c>
      <c r="N144" s="66">
        <f>空知1!N113+石狩1!N113+後志1!N113+胆振1!N113+日高1!N113+渡島・檜山1!N113+上川1!N113+留萌1!N113+宗谷1!N113+オホーツク1!N113+十勝1!N113+釧路1!N113+根室1!N113</f>
        <v>257</v>
      </c>
      <c r="O144" s="66">
        <f>空知1!O113+石狩1!O113+後志1!O113+胆振1!O113+日高1!O113+渡島・檜山1!O113+上川1!O113+留萌1!O113+宗谷1!O113+オホーツク1!O113+十勝1!O113+釧路1!O113+根室1!O113</f>
        <v>0</v>
      </c>
      <c r="P144" s="7">
        <f t="shared" si="151"/>
        <v>22495.4</v>
      </c>
    </row>
    <row r="145" spans="1:16" ht="16.05" customHeight="1" x14ac:dyDescent="0.2">
      <c r="A145" s="81"/>
      <c r="B145" s="83"/>
      <c r="C145" s="10" t="s">
        <v>22</v>
      </c>
      <c r="D145" s="7" t="str">
        <f t="shared" ref="D145:O145" si="164">IF(D144&lt;=0,"",D144/$P144%)</f>
        <v/>
      </c>
      <c r="E145" s="7">
        <f t="shared" si="164"/>
        <v>2.0004089725010447E-2</v>
      </c>
      <c r="F145" s="7">
        <f t="shared" si="164"/>
        <v>6.045680450225379E-2</v>
      </c>
      <c r="G145" s="7">
        <f t="shared" si="164"/>
        <v>7.1570187682815159E-2</v>
      </c>
      <c r="H145" s="7">
        <f t="shared" si="164"/>
        <v>1.9101683010748862</v>
      </c>
      <c r="I145" s="7">
        <f t="shared" si="164"/>
        <v>11.732620891382238</v>
      </c>
      <c r="J145" s="7">
        <f t="shared" si="164"/>
        <v>30.979666954132846</v>
      </c>
      <c r="K145" s="7">
        <f t="shared" si="164"/>
        <v>36.295864932386181</v>
      </c>
      <c r="L145" s="7">
        <f t="shared" si="164"/>
        <v>13.204032824488561</v>
      </c>
      <c r="M145" s="7">
        <f t="shared" si="164"/>
        <v>4.5831592236635048</v>
      </c>
      <c r="N145" s="7">
        <f t="shared" si="164"/>
        <v>1.1424557909617077</v>
      </c>
      <c r="O145" s="7" t="str">
        <f t="shared" si="164"/>
        <v/>
      </c>
      <c r="P145" s="7">
        <f t="shared" si="151"/>
        <v>100</v>
      </c>
    </row>
    <row r="146" spans="1:16" ht="16.05" customHeight="1" x14ac:dyDescent="0.2">
      <c r="A146" s="81"/>
      <c r="B146" s="81" t="s">
        <v>42</v>
      </c>
      <c r="C146" s="7" t="s">
        <v>21</v>
      </c>
      <c r="D146" s="66">
        <f>空知1!D115+石狩1!D115+後志1!D115+胆振1!D115+日高1!D115+渡島・檜山1!D115+上川1!D115+留萌1!D115+宗谷1!D115+オホーツク1!D115+十勝1!D115+釧路1!D115+根室1!D115</f>
        <v>0</v>
      </c>
      <c r="E146" s="66">
        <f>空知1!E115+石狩1!E115+後志1!E115+胆振1!E115+日高1!E115+渡島・檜山1!E115+上川1!E115+留萌1!E115+宗谷1!E115+オホーツク1!E115+十勝1!E115+釧路1!E115+根室1!E115</f>
        <v>0</v>
      </c>
      <c r="F146" s="66">
        <f>空知1!F115+石狩1!F115+後志1!F115+胆振1!F115+日高1!F115+渡島・檜山1!F115+上川1!F115+留萌1!F115+宗谷1!F115+オホーツク1!F115+十勝1!F115+釧路1!F115+根室1!F115</f>
        <v>0</v>
      </c>
      <c r="G146" s="66">
        <f>空知1!G115+石狩1!G115+後志1!G115+胆振1!G115+日高1!G115+渡島・檜山1!G115+上川1!G115+留萌1!G115+宗谷1!G115+オホーツク1!G115+十勝1!G115+釧路1!G115+根室1!G115</f>
        <v>0</v>
      </c>
      <c r="H146" s="66">
        <f>空知1!H115+石狩1!H115+後志1!H115+胆振1!H115+日高1!H115+渡島・檜山1!H115+上川1!H115+留萌1!H115+宗谷1!H115+オホーツク1!H115+十勝1!H115+釧路1!H115+根室1!H115</f>
        <v>59.099999999999994</v>
      </c>
      <c r="I146" s="66">
        <f>空知1!I115+石狩1!I115+後志1!I115+胆振1!I115+日高1!I115+渡島・檜山1!I115+上川1!I115+留萌1!I115+宗谷1!I115+オホーツク1!I115+十勝1!I115+釧路1!I115+根室1!I115</f>
        <v>262</v>
      </c>
      <c r="J146" s="66">
        <f>空知1!J115+石狩1!J115+後志1!J115+胆振1!J115+日高1!J115+渡島・檜山1!J115+上川1!J115+留萌1!J115+宗谷1!J115+オホーツク1!J115+十勝1!J115+釧路1!J115+根室1!J115</f>
        <v>484.29999999999995</v>
      </c>
      <c r="K146" s="66">
        <f>空知1!K115+石狩1!K115+後志1!K115+胆振1!K115+日高1!K115+渡島・檜山1!K115+上川1!K115+留萌1!K115+宗谷1!K115+オホーツク1!K115+十勝1!K115+釧路1!K115+根室1!K115</f>
        <v>546.6</v>
      </c>
      <c r="L146" s="66">
        <f>空知1!L115+石狩1!L115+後志1!L115+胆振1!L115+日高1!L115+渡島・檜山1!L115+上川1!L115+留萌1!L115+宗谷1!L115+オホーツク1!L115+十勝1!L115+釧路1!L115+根室1!L115</f>
        <v>334</v>
      </c>
      <c r="M146" s="66">
        <f>空知1!M115+石狩1!M115+後志1!M115+胆振1!M115+日高1!M115+渡島・檜山1!M115+上川1!M115+留萌1!M115+宗谷1!M115+オホーツク1!M115+十勝1!M115+釧路1!M115+根室1!M115</f>
        <v>197.6</v>
      </c>
      <c r="N146" s="66">
        <f>空知1!N115+石狩1!N115+後志1!N115+胆振1!N115+日高1!N115+渡島・檜山1!N115+上川1!N115+留萌1!N115+宗谷1!N115+オホーツク1!N115+十勝1!N115+釧路1!N115+根室1!N115</f>
        <v>59.100000000000009</v>
      </c>
      <c r="O146" s="66">
        <f>空知1!O115+石狩1!O115+後志1!O115+胆振1!O115+日高1!O115+渡島・檜山1!O115+上川1!O115+留萌1!O115+宗谷1!O115+オホーツク1!O115+十勝1!O115+釧路1!O115+根室1!O115</f>
        <v>0</v>
      </c>
      <c r="P146" s="7">
        <f t="shared" ref="P146:P151" si="165">SUM(D146:O146)</f>
        <v>1942.6999999999998</v>
      </c>
    </row>
    <row r="147" spans="1:16" ht="16.05" customHeight="1" x14ac:dyDescent="0.2">
      <c r="A147" s="81"/>
      <c r="B147" s="81"/>
      <c r="C147" s="10" t="s">
        <v>22</v>
      </c>
      <c r="D147" s="7" t="str">
        <f t="shared" ref="D147:O147" si="166">IF(D146&lt;=0,"",D146/$P146%)</f>
        <v/>
      </c>
      <c r="E147" s="7" t="str">
        <f t="shared" si="166"/>
        <v/>
      </c>
      <c r="F147" s="7" t="str">
        <f t="shared" si="166"/>
        <v/>
      </c>
      <c r="G147" s="7" t="str">
        <f t="shared" si="166"/>
        <v/>
      </c>
      <c r="H147" s="7">
        <f t="shared" si="166"/>
        <v>3.0421578215885106</v>
      </c>
      <c r="I147" s="7">
        <f t="shared" si="166"/>
        <v>13.486384928192722</v>
      </c>
      <c r="J147" s="7">
        <f t="shared" si="166"/>
        <v>24.929222216502804</v>
      </c>
      <c r="K147" s="7">
        <f t="shared" si="166"/>
        <v>28.136099243321151</v>
      </c>
      <c r="L147" s="7">
        <f t="shared" si="166"/>
        <v>17.192567045864003</v>
      </c>
      <c r="M147" s="7">
        <f t="shared" si="166"/>
        <v>10.171410922942297</v>
      </c>
      <c r="N147" s="7">
        <f t="shared" si="166"/>
        <v>3.0421578215885114</v>
      </c>
      <c r="O147" s="7" t="str">
        <f t="shared" si="166"/>
        <v/>
      </c>
      <c r="P147" s="7">
        <f t="shared" si="165"/>
        <v>100</v>
      </c>
    </row>
    <row r="148" spans="1:16" ht="16.05" customHeight="1" x14ac:dyDescent="0.2">
      <c r="A148" s="81"/>
      <c r="B148" s="81"/>
      <c r="C148" s="7" t="s">
        <v>23</v>
      </c>
      <c r="D148" s="66">
        <f>空知1!D117+石狩1!D117+後志1!D117+胆振1!D117+日高1!D117+渡島・檜山1!D117+上川1!D117+留萌1!D117+宗谷1!D117+オホーツク1!D117+十勝1!D117+釧路1!D117+根室1!D117</f>
        <v>0</v>
      </c>
      <c r="E148" s="66">
        <f>空知1!E117+石狩1!E117+後志1!E117+胆振1!E117+日高1!E117+渡島・檜山1!E117+上川1!E117+留萌1!E117+宗谷1!E117+オホーツク1!E117+十勝1!E117+釧路1!E117+根室1!E117</f>
        <v>0</v>
      </c>
      <c r="F148" s="66">
        <f>空知1!F117+石狩1!F117+後志1!F117+胆振1!F117+日高1!F117+渡島・檜山1!F117+上川1!F117+留萌1!F117+宗谷1!F117+オホーツク1!F117+十勝1!F117+釧路1!F117+根室1!F117</f>
        <v>0</v>
      </c>
      <c r="G148" s="66">
        <f>空知1!G117+石狩1!G117+後志1!G117+胆振1!G117+日高1!G117+渡島・檜山1!G117+上川1!G117+留萌1!G117+宗谷1!G117+オホーツク1!G117+十勝1!G117+釧路1!G117+根室1!G117</f>
        <v>0</v>
      </c>
      <c r="H148" s="66">
        <f>空知1!H117+石狩1!H117+後志1!H117+胆振1!H117+日高1!H117+渡島・檜山1!H117+上川1!H117+留萌1!H117+宗谷1!H117+オホーツク1!H117+十勝1!H117+釧路1!H117+根室1!H117</f>
        <v>5.5</v>
      </c>
      <c r="I148" s="66">
        <f>空知1!I117+石狩1!I117+後志1!I117+胆振1!I117+日高1!I117+渡島・檜山1!I117+上川1!I117+留萌1!I117+宗谷1!I117+オホーツク1!I117+十勝1!I117+釧路1!I117+根室1!I117</f>
        <v>222.29999999999998</v>
      </c>
      <c r="J148" s="66">
        <f>空知1!J117+石狩1!J117+後志1!J117+胆振1!J117+日高1!J117+渡島・檜山1!J117+上川1!J117+留萌1!J117+宗谷1!J117+オホーツク1!J117+十勝1!J117+釧路1!J117+根室1!J117</f>
        <v>1358.5</v>
      </c>
      <c r="K148" s="66">
        <f>空知1!K117+石狩1!K117+後志1!K117+胆振1!K117+日高1!K117+渡島・檜山1!K117+上川1!K117+留萌1!K117+宗谷1!K117+オホーツク1!K117+十勝1!K117+釧路1!K117+根室1!K117</f>
        <v>2702.8999999999996</v>
      </c>
      <c r="L148" s="66">
        <f>空知1!L117+石狩1!L117+後志1!L117+胆振1!L117+日高1!L117+渡島・檜山1!L117+上川1!L117+留萌1!L117+宗谷1!L117+オホーツク1!L117+十勝1!L117+釧路1!L117+根室1!L117</f>
        <v>1325.9</v>
      </c>
      <c r="M148" s="66">
        <f>空知1!M117+石狩1!M117+後志1!M117+胆振1!M117+日高1!M117+渡島・檜山1!M117+上川1!M117+留萌1!M117+宗谷1!M117+オホーツク1!M117+十勝1!M117+釧路1!M117+根室1!M117</f>
        <v>441.90000000000009</v>
      </c>
      <c r="N148" s="66">
        <f>空知1!N117+石狩1!N117+後志1!N117+胆振1!N117+日高1!N117+渡島・檜山1!N117+上川1!N117+留萌1!N117+宗谷1!N117+オホーツク1!N117+十勝1!N117+釧路1!N117+根室1!N117</f>
        <v>17.2</v>
      </c>
      <c r="O148" s="66">
        <f>空知1!O117+石狩1!O117+後志1!O117+胆振1!O117+日高1!O117+渡島・檜山1!O117+上川1!O117+留萌1!O117+宗谷1!O117+オホーツク1!O117+十勝1!O117+釧路1!O117+根室1!O117</f>
        <v>0</v>
      </c>
      <c r="P148" s="7">
        <f t="shared" si="165"/>
        <v>6074.2</v>
      </c>
    </row>
    <row r="149" spans="1:16" ht="16.05" customHeight="1" x14ac:dyDescent="0.2">
      <c r="A149" s="81"/>
      <c r="B149" s="81"/>
      <c r="C149" s="10" t="s">
        <v>22</v>
      </c>
      <c r="D149" s="7" t="str">
        <f t="shared" ref="D149:O149" si="167">IF(D148&lt;=0,"",D148/$P148%)</f>
        <v/>
      </c>
      <c r="E149" s="7" t="str">
        <f t="shared" si="167"/>
        <v/>
      </c>
      <c r="F149" s="7" t="str">
        <f t="shared" si="167"/>
        <v/>
      </c>
      <c r="G149" s="7" t="str">
        <f t="shared" si="167"/>
        <v/>
      </c>
      <c r="H149" s="7">
        <f t="shared" si="167"/>
        <v>9.0546903295907283E-2</v>
      </c>
      <c r="I149" s="7">
        <f t="shared" si="167"/>
        <v>3.6597412004873067</v>
      </c>
      <c r="J149" s="7">
        <f t="shared" si="167"/>
        <v>22.365085114089098</v>
      </c>
      <c r="K149" s="7">
        <f t="shared" si="167"/>
        <v>44.498040894274141</v>
      </c>
      <c r="L149" s="7">
        <f t="shared" si="167"/>
        <v>21.828388923644269</v>
      </c>
      <c r="M149" s="7">
        <f t="shared" si="167"/>
        <v>7.2750321029929887</v>
      </c>
      <c r="N149" s="7">
        <f t="shared" si="167"/>
        <v>0.28316486121629186</v>
      </c>
      <c r="O149" s="7" t="str">
        <f t="shared" si="167"/>
        <v/>
      </c>
      <c r="P149" s="7">
        <f t="shared" si="165"/>
        <v>100</v>
      </c>
    </row>
    <row r="150" spans="1:16" ht="16.05" customHeight="1" x14ac:dyDescent="0.2">
      <c r="A150" s="81"/>
      <c r="B150" s="81"/>
      <c r="C150" s="7" t="s">
        <v>24</v>
      </c>
      <c r="D150" s="66">
        <f>空知1!D119+石狩1!D119+後志1!D119+胆振1!D119+日高1!D119+渡島・檜山1!D119+上川1!D119+留萌1!D119+宗谷1!D119+オホーツク1!D119+十勝1!D119+釧路1!D119+根室1!D119</f>
        <v>0</v>
      </c>
      <c r="E150" s="66">
        <f>空知1!E119+石狩1!E119+後志1!E119+胆振1!E119+日高1!E119+渡島・檜山1!E119+上川1!E119+留萌1!E119+宗谷1!E119+オホーツク1!E119+十勝1!E119+釧路1!E119+根室1!E119</f>
        <v>0</v>
      </c>
      <c r="F150" s="66">
        <f>空知1!F119+石狩1!F119+後志1!F119+胆振1!F119+日高1!F119+渡島・檜山1!F119+上川1!F119+留萌1!F119+宗谷1!F119+オホーツク1!F119+十勝1!F119+釧路1!F119+根室1!F119</f>
        <v>0</v>
      </c>
      <c r="G150" s="66">
        <f>空知1!G119+石狩1!G119+後志1!G119+胆振1!G119+日高1!G119+渡島・檜山1!G119+上川1!G119+留萌1!G119+宗谷1!G119+オホーツク1!G119+十勝1!G119+釧路1!G119+根室1!G119</f>
        <v>0</v>
      </c>
      <c r="H150" s="66">
        <f>空知1!H119+石狩1!H119+後志1!H119+胆振1!H119+日高1!H119+渡島・檜山1!H119+上川1!H119+留萌1!H119+宗谷1!H119+オホーツク1!H119+十勝1!H119+釧路1!H119+根室1!H119</f>
        <v>64.599999999999994</v>
      </c>
      <c r="I150" s="66">
        <f>空知1!I119+石狩1!I119+後志1!I119+胆振1!I119+日高1!I119+渡島・檜山1!I119+上川1!I119+留萌1!I119+宗谷1!I119+オホーツク1!I119+十勝1!I119+釧路1!I119+根室1!I119</f>
        <v>484.29999999999995</v>
      </c>
      <c r="J150" s="66">
        <f>空知1!J119+石狩1!J119+後志1!J119+胆振1!J119+日高1!J119+渡島・檜山1!J119+上川1!J119+留萌1!J119+宗谷1!J119+オホーツク1!J119+十勝1!J119+釧路1!J119+根室1!J119</f>
        <v>1842.8</v>
      </c>
      <c r="K150" s="66">
        <f>空知1!K119+石狩1!K119+後志1!K119+胆振1!K119+日高1!K119+渡島・檜山1!K119+上川1!K119+留萌1!K119+宗谷1!K119+オホーツク1!K119+十勝1!K119+釧路1!K119+根室1!K119</f>
        <v>3249.5</v>
      </c>
      <c r="L150" s="66">
        <f>空知1!L119+石狩1!L119+後志1!L119+胆振1!L119+日高1!L119+渡島・檜山1!L119+上川1!L119+留萌1!L119+宗谷1!L119+オホーツク1!L119+十勝1!L119+釧路1!L119+根室1!L119</f>
        <v>1659.9</v>
      </c>
      <c r="M150" s="66">
        <f>空知1!M119+石狩1!M119+後志1!M119+胆振1!M119+日高1!M119+渡島・檜山1!M119+上川1!M119+留萌1!M119+宗谷1!M119+オホーツク1!M119+十勝1!M119+釧路1!M119+根室1!M119</f>
        <v>639.5</v>
      </c>
      <c r="N150" s="66">
        <f>空知1!N119+石狩1!N119+後志1!N119+胆振1!N119+日高1!N119+渡島・檜山1!N119+上川1!N119+留萌1!N119+宗谷1!N119+オホーツク1!N119+十勝1!N119+釧路1!N119+根室1!N119</f>
        <v>76.300000000000011</v>
      </c>
      <c r="O150" s="66">
        <f>空知1!O119+石狩1!O119+後志1!O119+胆振1!O119+日高1!O119+渡島・檜山1!O119+上川1!O119+留萌1!O119+宗谷1!O119+オホーツク1!O119+十勝1!O119+釧路1!O119+根室1!O119</f>
        <v>0</v>
      </c>
      <c r="P150" s="7">
        <f t="shared" si="165"/>
        <v>8016.9000000000005</v>
      </c>
    </row>
    <row r="151" spans="1:16" ht="16.05" customHeight="1" x14ac:dyDescent="0.2">
      <c r="A151" s="81"/>
      <c r="B151" s="83"/>
      <c r="C151" s="10" t="s">
        <v>22</v>
      </c>
      <c r="D151" s="7" t="str">
        <f t="shared" ref="D151:O151" si="168">IF(D150&lt;=0,"",D150/$P150%)</f>
        <v/>
      </c>
      <c r="E151" s="7" t="str">
        <f t="shared" si="168"/>
        <v/>
      </c>
      <c r="F151" s="7" t="str">
        <f t="shared" si="168"/>
        <v/>
      </c>
      <c r="G151" s="7" t="str">
        <f t="shared" si="168"/>
        <v/>
      </c>
      <c r="H151" s="7">
        <f t="shared" si="168"/>
        <v>0.80579775224837513</v>
      </c>
      <c r="I151" s="7">
        <f t="shared" si="168"/>
        <v>6.0409884119796917</v>
      </c>
      <c r="J151" s="7">
        <f t="shared" si="168"/>
        <v>22.98644114308523</v>
      </c>
      <c r="K151" s="7">
        <f t="shared" si="168"/>
        <v>40.533123776023146</v>
      </c>
      <c r="L151" s="7">
        <f t="shared" si="168"/>
        <v>20.705010664970249</v>
      </c>
      <c r="M151" s="7">
        <f t="shared" si="168"/>
        <v>7.9768988012822897</v>
      </c>
      <c r="N151" s="7">
        <f t="shared" si="168"/>
        <v>0.95173945041100672</v>
      </c>
      <c r="O151" s="7" t="str">
        <f t="shared" si="168"/>
        <v/>
      </c>
      <c r="P151" s="7">
        <f t="shared" si="165"/>
        <v>99.999999999999986</v>
      </c>
    </row>
    <row r="152" spans="1:16" ht="16.05" customHeight="1" x14ac:dyDescent="0.2">
      <c r="A152" s="81"/>
      <c r="B152" s="81" t="s">
        <v>43</v>
      </c>
      <c r="C152" s="7" t="s">
        <v>21</v>
      </c>
      <c r="D152" s="66">
        <f>空知1!D121+石狩1!D121+後志1!D121+胆振1!D121+日高1!D121+渡島・檜山1!D121+上川1!D121+留萌1!D121+宗谷1!D121+オホーツク1!D121+十勝1!D121+釧路1!D121+根室1!D121</f>
        <v>1.5</v>
      </c>
      <c r="E152" s="66">
        <f>空知1!E121+石狩1!E121+後志1!E121+胆振1!E121+日高1!E121+渡島・檜山1!E121+上川1!E121+留萌1!E121+宗谷1!E121+オホーツク1!E121+十勝1!E121+釧路1!E121+根室1!E121</f>
        <v>1.1000000000000001</v>
      </c>
      <c r="F152" s="66">
        <f>空知1!F121+石狩1!F121+後志1!F121+胆振1!F121+日高1!F121+渡島・檜山1!F121+上川1!F121+留萌1!F121+宗谷1!F121+オホーツク1!F121+十勝1!F121+釧路1!F121+根室1!F121</f>
        <v>12.200000000000001</v>
      </c>
      <c r="G152" s="66">
        <f>空知1!G121+石狩1!G121+後志1!G121+胆振1!G121+日高1!G121+渡島・檜山1!G121+上川1!G121+留萌1!G121+宗谷1!G121+オホーツク1!G121+十勝1!G121+釧路1!G121+根室1!G121</f>
        <v>240.8</v>
      </c>
      <c r="H152" s="66">
        <f>空知1!H121+石狩1!H121+後志1!H121+胆振1!H121+日高1!H121+渡島・檜山1!H121+上川1!H121+留萌1!H121+宗谷1!H121+オホーツク1!H121+十勝1!H121+釧路1!H121+根室1!H121</f>
        <v>558.29999999999995</v>
      </c>
      <c r="I152" s="66">
        <f>空知1!I121+石狩1!I121+後志1!I121+胆振1!I121+日高1!I121+渡島・檜山1!I121+上川1!I121+留萌1!I121+宗谷1!I121+オホーツク1!I121+十勝1!I121+釧路1!I121+根室1!I121</f>
        <v>376.6</v>
      </c>
      <c r="J152" s="66">
        <f>空知1!J121+石狩1!J121+後志1!J121+胆振1!J121+日高1!J121+渡島・檜山1!J121+上川1!J121+留萌1!J121+宗谷1!J121+オホーツク1!J121+十勝1!J121+釧路1!J121+根室1!J121</f>
        <v>52.800000000000004</v>
      </c>
      <c r="K152" s="66">
        <f>空知1!K121+石狩1!K121+後志1!K121+胆振1!K121+日高1!K121+渡島・檜山1!K121+上川1!K121+留萌1!K121+宗谷1!K121+オホーツク1!K121+十勝1!K121+釧路1!K121+根室1!K121</f>
        <v>89.999999999999972</v>
      </c>
      <c r="L152" s="66">
        <f>空知1!L121+石狩1!L121+後志1!L121+胆振1!L121+日高1!L121+渡島・檜山1!L121+上川1!L121+留萌1!L121+宗谷1!L121+オホーツク1!L121+十勝1!L121+釧路1!L121+根室1!L121</f>
        <v>19.100000000000001</v>
      </c>
      <c r="M152" s="66">
        <f>空知1!M121+石狩1!M121+後志1!M121+胆振1!M121+日高1!M121+渡島・檜山1!M121+上川1!M121+留萌1!M121+宗谷1!M121+オホーツク1!M121+十勝1!M121+釧路1!M121+根室1!M121</f>
        <v>10.4</v>
      </c>
      <c r="N152" s="66">
        <f>空知1!N121+石狩1!N121+後志1!N121+胆振1!N121+日高1!N121+渡島・檜山1!N121+上川1!N121+留萌1!N121+宗谷1!N121+オホーツク1!N121+十勝1!N121+釧路1!N121+根室1!N121</f>
        <v>4.5999999999999996</v>
      </c>
      <c r="O152" s="66">
        <f>空知1!O121+石狩1!O121+後志1!O121+胆振1!O121+日高1!O121+渡島・檜山1!O121+上川1!O121+留萌1!O121+宗谷1!O121+オホーツク1!O121+十勝1!O121+釧路1!O121+根室1!O121</f>
        <v>1.3</v>
      </c>
      <c r="P152" s="7">
        <f t="shared" si="151"/>
        <v>1368.6999999999998</v>
      </c>
    </row>
    <row r="153" spans="1:16" ht="16.05" customHeight="1" x14ac:dyDescent="0.2">
      <c r="A153" s="81"/>
      <c r="B153" s="81"/>
      <c r="C153" s="10" t="s">
        <v>22</v>
      </c>
      <c r="D153" s="7">
        <f t="shared" ref="D153:O153" si="169">IF(D152&lt;=0,"",D152/$P152%)</f>
        <v>0.10959304449477608</v>
      </c>
      <c r="E153" s="7">
        <f t="shared" si="169"/>
        <v>8.0368232629502462E-2</v>
      </c>
      <c r="F153" s="7">
        <f t="shared" si="169"/>
        <v>0.89135676189084556</v>
      </c>
      <c r="G153" s="7">
        <f t="shared" si="169"/>
        <v>17.593336742894721</v>
      </c>
      <c r="H153" s="7">
        <f t="shared" si="169"/>
        <v>40.790531160955652</v>
      </c>
      <c r="I153" s="7">
        <f t="shared" si="169"/>
        <v>27.515160371155119</v>
      </c>
      <c r="J153" s="7">
        <f t="shared" si="169"/>
        <v>3.8576751662161186</v>
      </c>
      <c r="K153" s="7">
        <f t="shared" si="169"/>
        <v>6.5755826696865629</v>
      </c>
      <c r="L153" s="7">
        <f t="shared" si="169"/>
        <v>1.3954847665668155</v>
      </c>
      <c r="M153" s="7">
        <f t="shared" si="169"/>
        <v>0.75984510849711417</v>
      </c>
      <c r="N153" s="7">
        <f t="shared" si="169"/>
        <v>0.33608533645064664</v>
      </c>
      <c r="O153" s="7">
        <f t="shared" si="169"/>
        <v>9.4980638562139272E-2</v>
      </c>
      <c r="P153" s="7">
        <f t="shared" si="151"/>
        <v>100.00000000000001</v>
      </c>
    </row>
    <row r="154" spans="1:16" ht="16.05" customHeight="1" x14ac:dyDescent="0.2">
      <c r="A154" s="81"/>
      <c r="B154" s="81"/>
      <c r="C154" s="7" t="s">
        <v>23</v>
      </c>
      <c r="D154" s="66">
        <f>空知1!D123+石狩1!D123+後志1!D123+胆振1!D123+日高1!D123+渡島・檜山1!D123+上川1!D123+留萌1!D123+宗谷1!D123+オホーツク1!D123+十勝1!D123+釧路1!D123+根室1!D123</f>
        <v>0</v>
      </c>
      <c r="E154" s="66">
        <f>空知1!E123+石狩1!E123+後志1!E123+胆振1!E123+日高1!E123+渡島・檜山1!E123+上川1!E123+留萌1!E123+宗谷1!E123+オホーツク1!E123+十勝1!E123+釧路1!E123+根室1!E123</f>
        <v>0</v>
      </c>
      <c r="F154" s="66">
        <f>空知1!F123+石狩1!F123+後志1!F123+胆振1!F123+日高1!F123+渡島・檜山1!F123+上川1!F123+留萌1!F123+宗谷1!F123+オホーツク1!F123+十勝1!F123+釧路1!F123+根室1!F123</f>
        <v>0.1</v>
      </c>
      <c r="G154" s="66">
        <f>空知1!G123+石狩1!G123+後志1!G123+胆振1!G123+日高1!G123+渡島・檜山1!G123+上川1!G123+留萌1!G123+宗谷1!G123+オホーツク1!G123+十勝1!G123+釧路1!G123+根室1!G123</f>
        <v>1.4000000000000001</v>
      </c>
      <c r="H154" s="66">
        <f>空知1!H123+石狩1!H123+後志1!H123+胆振1!H123+日高1!H123+渡島・檜山1!H123+上川1!H123+留萌1!H123+宗谷1!H123+オホーツク1!H123+十勝1!H123+釧路1!H123+根室1!H123</f>
        <v>108.2</v>
      </c>
      <c r="I154" s="66">
        <f>空知1!I123+石狩1!I123+後志1!I123+胆振1!I123+日高1!I123+渡島・檜山1!I123+上川1!I123+留萌1!I123+宗谷1!I123+オホーツク1!I123+十勝1!I123+釧路1!I123+根室1!I123</f>
        <v>88.2</v>
      </c>
      <c r="J154" s="66">
        <f>空知1!J123+石狩1!J123+後志1!J123+胆振1!J123+日高1!J123+渡島・檜山1!J123+上川1!J123+留萌1!J123+宗谷1!J123+オホーツク1!J123+十勝1!J123+釧路1!J123+根室1!J123</f>
        <v>0</v>
      </c>
      <c r="K154" s="66">
        <f>空知1!K123+石狩1!K123+後志1!K123+胆振1!K123+日高1!K123+渡島・檜山1!K123+上川1!K123+留萌1!K123+宗谷1!K123+オホーツク1!K123+十勝1!K123+釧路1!K123+根室1!K123</f>
        <v>0.6</v>
      </c>
      <c r="L154" s="66">
        <f>空知1!L123+石狩1!L123+後志1!L123+胆振1!L123+日高1!L123+渡島・檜山1!L123+上川1!L123+留萌1!L123+宗谷1!L123+オホーツク1!L123+十勝1!L123+釧路1!L123+根室1!L123</f>
        <v>0.6</v>
      </c>
      <c r="M154" s="66">
        <f>空知1!M123+石狩1!M123+後志1!M123+胆振1!M123+日高1!M123+渡島・檜山1!M123+上川1!M123+留萌1!M123+宗谷1!M123+オホーツク1!M123+十勝1!M123+釧路1!M123+根室1!M123</f>
        <v>0</v>
      </c>
      <c r="N154" s="66">
        <f>空知1!N123+石狩1!N123+後志1!N123+胆振1!N123+日高1!N123+渡島・檜山1!N123+上川1!N123+留萌1!N123+宗谷1!N123+オホーツク1!N123+十勝1!N123+釧路1!N123+根室1!N123</f>
        <v>0</v>
      </c>
      <c r="O154" s="66">
        <f>空知1!O123+石狩1!O123+後志1!O123+胆振1!O123+日高1!O123+渡島・檜山1!O123+上川1!O123+留萌1!O123+宗谷1!O123+オホーツク1!O123+十勝1!O123+釧路1!O123+根室1!O123</f>
        <v>0</v>
      </c>
      <c r="P154" s="7">
        <f t="shared" si="151"/>
        <v>199.1</v>
      </c>
    </row>
    <row r="155" spans="1:16" ht="16.05" customHeight="1" x14ac:dyDescent="0.2">
      <c r="A155" s="81"/>
      <c r="B155" s="81"/>
      <c r="C155" s="10" t="s">
        <v>22</v>
      </c>
      <c r="D155" s="7" t="str">
        <f t="shared" ref="D155:O155" si="170">IF(D154&lt;=0,"",D154/$P154%)</f>
        <v/>
      </c>
      <c r="E155" s="7" t="str">
        <f t="shared" si="170"/>
        <v/>
      </c>
      <c r="F155" s="7">
        <f t="shared" si="170"/>
        <v>5.0226017076845812E-2</v>
      </c>
      <c r="G155" s="7">
        <f t="shared" si="170"/>
        <v>0.70316423907584136</v>
      </c>
      <c r="H155" s="7">
        <f t="shared" si="170"/>
        <v>54.344550477147166</v>
      </c>
      <c r="I155" s="7">
        <f t="shared" si="170"/>
        <v>44.299347061778008</v>
      </c>
      <c r="J155" s="7" t="str">
        <f t="shared" si="170"/>
        <v/>
      </c>
      <c r="K155" s="7">
        <f t="shared" si="170"/>
        <v>0.30135610246107486</v>
      </c>
      <c r="L155" s="7">
        <f t="shared" si="170"/>
        <v>0.30135610246107486</v>
      </c>
      <c r="M155" s="7" t="str">
        <f t="shared" si="170"/>
        <v/>
      </c>
      <c r="N155" s="7" t="str">
        <f t="shared" si="170"/>
        <v/>
      </c>
      <c r="O155" s="7" t="str">
        <f t="shared" si="170"/>
        <v/>
      </c>
      <c r="P155" s="7">
        <f t="shared" si="151"/>
        <v>100</v>
      </c>
    </row>
    <row r="156" spans="1:16" ht="16.05" customHeight="1" x14ac:dyDescent="0.2">
      <c r="A156" s="81"/>
      <c r="B156" s="81"/>
      <c r="C156" s="7" t="s">
        <v>24</v>
      </c>
      <c r="D156" s="66">
        <f>空知1!D125+石狩1!D125+後志1!D125+胆振1!D125+日高1!D125+渡島・檜山1!D125+上川1!D125+留萌1!D125+宗谷1!D125+オホーツク1!D125+十勝1!D125+釧路1!D125+根室1!D125</f>
        <v>1.5</v>
      </c>
      <c r="E156" s="66">
        <f>空知1!E125+石狩1!E125+後志1!E125+胆振1!E125+日高1!E125+渡島・檜山1!E125+上川1!E125+留萌1!E125+宗谷1!E125+オホーツク1!E125+十勝1!E125+釧路1!E125+根室1!E125</f>
        <v>1.1000000000000001</v>
      </c>
      <c r="F156" s="66">
        <f>空知1!F125+石狩1!F125+後志1!F125+胆振1!F125+日高1!F125+渡島・檜山1!F125+上川1!F125+留萌1!F125+宗谷1!F125+オホーツク1!F125+十勝1!F125+釧路1!F125+根室1!F125</f>
        <v>12.3</v>
      </c>
      <c r="G156" s="66">
        <f>空知1!G125+石狩1!G125+後志1!G125+胆振1!G125+日高1!G125+渡島・檜山1!G125+上川1!G125+留萌1!G125+宗谷1!G125+オホーツク1!G125+十勝1!G125+釧路1!G125+根室1!G125</f>
        <v>242.20000000000002</v>
      </c>
      <c r="H156" s="66">
        <f>空知1!H125+石狩1!H125+後志1!H125+胆振1!H125+日高1!H125+渡島・檜山1!H125+上川1!H125+留萌1!H125+宗谷1!H125+オホーツク1!H125+十勝1!H125+釧路1!H125+根室1!H125</f>
        <v>666.5</v>
      </c>
      <c r="I156" s="66">
        <f>空知1!I125+石狩1!I125+後志1!I125+胆振1!I125+日高1!I125+渡島・檜山1!I125+上川1!I125+留萌1!I125+宗谷1!I125+オホーツク1!I125+十勝1!I125+釧路1!I125+根室1!I125</f>
        <v>464.8</v>
      </c>
      <c r="J156" s="66">
        <f>空知1!J125+石狩1!J125+後志1!J125+胆振1!J125+日高1!J125+渡島・檜山1!J125+上川1!J125+留萌1!J125+宗谷1!J125+オホーツク1!J125+十勝1!J125+釧路1!J125+根室1!J125</f>
        <v>52.800000000000004</v>
      </c>
      <c r="K156" s="66">
        <f>空知1!K125+石狩1!K125+後志1!K125+胆振1!K125+日高1!K125+渡島・檜山1!K125+上川1!K125+留萌1!K125+宗谷1!K125+オホーツク1!K125+十勝1!K125+釧路1!K125+根室1!K125</f>
        <v>90.599999999999966</v>
      </c>
      <c r="L156" s="66">
        <f>空知1!L125+石狩1!L125+後志1!L125+胆振1!L125+日高1!L125+渡島・檜山1!L125+上川1!L125+留萌1!L125+宗谷1!L125+オホーツク1!L125+十勝1!L125+釧路1!L125+根室1!L125</f>
        <v>19.700000000000003</v>
      </c>
      <c r="M156" s="66">
        <f>空知1!M125+石狩1!M125+後志1!M125+胆振1!M125+日高1!M125+渡島・檜山1!M125+上川1!M125+留萌1!M125+宗谷1!M125+オホーツク1!M125+十勝1!M125+釧路1!M125+根室1!M125</f>
        <v>10.4</v>
      </c>
      <c r="N156" s="66">
        <f>空知1!N125+石狩1!N125+後志1!N125+胆振1!N125+日高1!N125+渡島・檜山1!N125+上川1!N125+留萌1!N125+宗谷1!N125+オホーツク1!N125+十勝1!N125+釧路1!N125+根室1!N125</f>
        <v>4.5999999999999996</v>
      </c>
      <c r="O156" s="66">
        <f>空知1!O125+石狩1!O125+後志1!O125+胆振1!O125+日高1!O125+渡島・檜山1!O125+上川1!O125+留萌1!O125+宗谷1!O125+オホーツク1!O125+十勝1!O125+釧路1!O125+根室1!O125</f>
        <v>1.3</v>
      </c>
      <c r="P156" s="7">
        <f t="shared" si="151"/>
        <v>1567.8</v>
      </c>
    </row>
    <row r="157" spans="1:16" ht="16.05" customHeight="1" x14ac:dyDescent="0.2">
      <c r="A157" s="81"/>
      <c r="B157" s="83"/>
      <c r="C157" s="10" t="s">
        <v>22</v>
      </c>
      <c r="D157" s="7">
        <f t="shared" ref="D157:O157" si="171">IF(D156&lt;=0,"",D156/$P156%)</f>
        <v>9.5675468809797173E-2</v>
      </c>
      <c r="E157" s="7">
        <f t="shared" si="171"/>
        <v>7.0162010460517926E-2</v>
      </c>
      <c r="F157" s="7">
        <f t="shared" si="171"/>
        <v>0.78453884424033682</v>
      </c>
      <c r="G157" s="7">
        <f t="shared" si="171"/>
        <v>15.448399030488584</v>
      </c>
      <c r="H157" s="7">
        <f t="shared" si="171"/>
        <v>42.511799974486543</v>
      </c>
      <c r="I157" s="7">
        <f t="shared" si="171"/>
        <v>29.646638601862485</v>
      </c>
      <c r="J157" s="7">
        <f t="shared" si="171"/>
        <v>3.3677765021048609</v>
      </c>
      <c r="K157" s="7">
        <f t="shared" si="171"/>
        <v>5.7787983161117475</v>
      </c>
      <c r="L157" s="7">
        <f t="shared" si="171"/>
        <v>1.2565378237020031</v>
      </c>
      <c r="M157" s="7">
        <f t="shared" si="171"/>
        <v>0.66334991708126045</v>
      </c>
      <c r="N157" s="7">
        <f t="shared" si="171"/>
        <v>0.29340477101671131</v>
      </c>
      <c r="O157" s="7">
        <f t="shared" si="171"/>
        <v>8.2918739635157557E-2</v>
      </c>
      <c r="P157" s="7">
        <f t="shared" si="151"/>
        <v>100.00000000000001</v>
      </c>
    </row>
    <row r="158" spans="1:16" ht="16.05" customHeight="1" x14ac:dyDescent="0.2">
      <c r="A158" s="81"/>
      <c r="B158" s="81" t="s">
        <v>44</v>
      </c>
      <c r="C158" s="7" t="s">
        <v>21</v>
      </c>
      <c r="D158" s="66">
        <f>空知1!D127+石狩1!D127+後志1!D127+胆振1!D127+日高1!D127+渡島・檜山1!D127+上川1!D127+留萌1!D127+宗谷1!D127+オホーツク1!D127+十勝1!D127+釧路1!D127+根室1!D127</f>
        <v>1.2999999999999998</v>
      </c>
      <c r="E158" s="66">
        <f>空知1!E127+石狩1!E127+後志1!E127+胆振1!E127+日高1!E127+渡島・檜山1!E127+上川1!E127+留萌1!E127+宗谷1!E127+オホーツク1!E127+十勝1!E127+釧路1!E127+根室1!E127</f>
        <v>5.9</v>
      </c>
      <c r="F158" s="66">
        <f>空知1!F127+石狩1!F127+後志1!F127+胆振1!F127+日高1!F127+渡島・檜山1!F127+上川1!F127+留萌1!F127+宗谷1!F127+オホーツク1!F127+十勝1!F127+釧路1!F127+根室1!F127</f>
        <v>52.599999999999994</v>
      </c>
      <c r="G158" s="66">
        <f>空知1!G127+石狩1!G127+後志1!G127+胆振1!G127+日高1!G127+渡島・檜山1!G127+上川1!G127+留萌1!G127+宗谷1!G127+オホーツク1!G127+十勝1!G127+釧路1!G127+根室1!G127</f>
        <v>105.70000000000002</v>
      </c>
      <c r="H158" s="66">
        <f>空知1!H127+石狩1!H127+後志1!H127+胆振1!H127+日高1!H127+渡島・檜山1!H127+上川1!H127+留萌1!H127+宗谷1!H127+オホーツク1!H127+十勝1!H127+釧路1!H127+根室1!H127</f>
        <v>142.1</v>
      </c>
      <c r="I158" s="66">
        <f>空知1!I127+石狩1!I127+後志1!I127+胆振1!I127+日高1!I127+渡島・檜山1!I127+上川1!I127+留萌1!I127+宗谷1!I127+オホーツク1!I127+十勝1!I127+釧路1!I127+根室1!I127</f>
        <v>157.80000000000001</v>
      </c>
      <c r="J158" s="66">
        <f>空知1!J127+石狩1!J127+後志1!J127+胆振1!J127+日高1!J127+渡島・檜山1!J127+上川1!J127+留萌1!J127+宗谷1!J127+オホーツク1!J127+十勝1!J127+釧路1!J127+根室1!J127</f>
        <v>93.699999999999989</v>
      </c>
      <c r="K158" s="66">
        <f>空知1!K127+石狩1!K127+後志1!K127+胆振1!K127+日高1!K127+渡島・檜山1!K127+上川1!K127+留萌1!K127+宗谷1!K127+オホーツク1!K127+十勝1!K127+釧路1!K127+根室1!K127</f>
        <v>45.3</v>
      </c>
      <c r="L158" s="66">
        <f>空知1!L127+石狩1!L127+後志1!L127+胆振1!L127+日高1!L127+渡島・檜山1!L127+上川1!L127+留萌1!L127+宗谷1!L127+オホーツク1!L127+十勝1!L127+釧路1!L127+根室1!L127</f>
        <v>48.199999999999989</v>
      </c>
      <c r="M158" s="66">
        <f>空知1!M127+石狩1!M127+後志1!M127+胆振1!M127+日高1!M127+渡島・檜山1!M127+上川1!M127+留萌1!M127+宗谷1!M127+オホーツク1!M127+十勝1!M127+釧路1!M127+根室1!M127</f>
        <v>127.7</v>
      </c>
      <c r="N158" s="66">
        <f>空知1!N127+石狩1!N127+後志1!N127+胆振1!N127+日高1!N127+渡島・檜山1!N127+上川1!N127+留萌1!N127+宗谷1!N127+オホーツク1!N127+十勝1!N127+釧路1!N127+根室1!N127</f>
        <v>73.100000000000009</v>
      </c>
      <c r="O158" s="66">
        <f>空知1!O127+石狩1!O127+後志1!O127+胆振1!O127+日高1!O127+渡島・檜山1!O127+上川1!O127+留萌1!O127+宗谷1!O127+オホーツク1!O127+十勝1!O127+釧路1!O127+根室1!O127</f>
        <v>11.299999999999999</v>
      </c>
      <c r="P158" s="7">
        <f t="shared" si="151"/>
        <v>864.69999999999993</v>
      </c>
    </row>
    <row r="159" spans="1:16" ht="16.05" customHeight="1" x14ac:dyDescent="0.2">
      <c r="A159" s="81"/>
      <c r="B159" s="81"/>
      <c r="C159" s="10" t="s">
        <v>22</v>
      </c>
      <c r="D159" s="7">
        <f t="shared" ref="D159:O159" si="172">IF(D158&lt;=0,"",D158/$P158%)</f>
        <v>0.1503411587833931</v>
      </c>
      <c r="E159" s="7">
        <f t="shared" si="172"/>
        <v>0.68231756678616873</v>
      </c>
      <c r="F159" s="7">
        <f t="shared" si="172"/>
        <v>6.0830345784665205</v>
      </c>
      <c r="G159" s="7">
        <f t="shared" si="172"/>
        <v>12.223892679542042</v>
      </c>
      <c r="H159" s="7">
        <f t="shared" si="172"/>
        <v>16.433445125477046</v>
      </c>
      <c r="I159" s="7">
        <f t="shared" si="172"/>
        <v>18.249103735399565</v>
      </c>
      <c r="J159" s="7">
        <f t="shared" si="172"/>
        <v>10.836128136926103</v>
      </c>
      <c r="K159" s="7">
        <f t="shared" si="172"/>
        <v>5.2388111483751594</v>
      </c>
      <c r="L159" s="7">
        <f t="shared" si="172"/>
        <v>5.5741875795073437</v>
      </c>
      <c r="M159" s="7">
        <f t="shared" si="172"/>
        <v>14.768127674337924</v>
      </c>
      <c r="N159" s="7">
        <f t="shared" si="172"/>
        <v>8.453799005435414</v>
      </c>
      <c r="O159" s="7">
        <f t="shared" si="172"/>
        <v>1.3068116109633401</v>
      </c>
      <c r="P159" s="7">
        <f t="shared" si="151"/>
        <v>100</v>
      </c>
    </row>
    <row r="160" spans="1:16" ht="16.05" customHeight="1" x14ac:dyDescent="0.2">
      <c r="A160" s="81"/>
      <c r="B160" s="81"/>
      <c r="C160" s="7" t="s">
        <v>23</v>
      </c>
      <c r="D160" s="66">
        <f>空知1!D129+石狩1!D129+後志1!D129+胆振1!D129+日高1!D129+渡島・檜山1!D129+上川1!D129+留萌1!D129+宗谷1!D129+オホーツク1!D129+十勝1!D129+釧路1!D129+根室1!D129</f>
        <v>0</v>
      </c>
      <c r="E160" s="66">
        <f>空知1!E129+石狩1!E129+後志1!E129+胆振1!E129+日高1!E129+渡島・檜山1!E129+上川1!E129+留萌1!E129+宗谷1!E129+オホーツク1!E129+十勝1!E129+釧路1!E129+根室1!E129</f>
        <v>0</v>
      </c>
      <c r="F160" s="66">
        <f>空知1!F129+石狩1!F129+後志1!F129+胆振1!F129+日高1!F129+渡島・檜山1!F129+上川1!F129+留萌1!F129+宗谷1!F129+オホーツク1!F129+十勝1!F129+釧路1!F129+根室1!F129</f>
        <v>0</v>
      </c>
      <c r="G160" s="66">
        <f>空知1!G129+石狩1!G129+後志1!G129+胆振1!G129+日高1!G129+渡島・檜山1!G129+上川1!G129+留萌1!G129+宗谷1!G129+オホーツク1!G129+十勝1!G129+釧路1!G129+根室1!G129</f>
        <v>0</v>
      </c>
      <c r="H160" s="66">
        <f>空知1!H129+石狩1!H129+後志1!H129+胆振1!H129+日高1!H129+渡島・檜山1!H129+上川1!H129+留萌1!H129+宗谷1!H129+オホーツク1!H129+十勝1!H129+釧路1!H129+根室1!H129</f>
        <v>2</v>
      </c>
      <c r="I160" s="66">
        <f>空知1!I129+石狩1!I129+後志1!I129+胆振1!I129+日高1!I129+渡島・檜山1!I129+上川1!I129+留萌1!I129+宗谷1!I129+オホーツク1!I129+十勝1!I129+釧路1!I129+根室1!I129</f>
        <v>7</v>
      </c>
      <c r="J160" s="66">
        <f>空知1!J129+石狩1!J129+後志1!J129+胆振1!J129+日高1!J129+渡島・檜山1!J129+上川1!J129+留萌1!J129+宗谷1!J129+オホーツク1!J129+十勝1!J129+釧路1!J129+根室1!J129</f>
        <v>6.1999999999999993</v>
      </c>
      <c r="K160" s="66">
        <f>空知1!K129+石狩1!K129+後志1!K129+胆振1!K129+日高1!K129+渡島・檜山1!K129+上川1!K129+留萌1!K129+宗谷1!K129+オホーツク1!K129+十勝1!K129+釧路1!K129+根室1!K129</f>
        <v>3.7</v>
      </c>
      <c r="L160" s="66">
        <f>空知1!L129+石狩1!L129+後志1!L129+胆振1!L129+日高1!L129+渡島・檜山1!L129+上川1!L129+留萌1!L129+宗谷1!L129+オホーツク1!L129+十勝1!L129+釧路1!L129+根室1!L129</f>
        <v>2.0999999999999996</v>
      </c>
      <c r="M160" s="66">
        <f>空知1!M129+石狩1!M129+後志1!M129+胆振1!M129+日高1!M129+渡島・檜山1!M129+上川1!M129+留萌1!M129+宗谷1!M129+オホーツク1!M129+十勝1!M129+釧路1!M129+根室1!M129</f>
        <v>5.8</v>
      </c>
      <c r="N160" s="66">
        <f>空知1!N129+石狩1!N129+後志1!N129+胆振1!N129+日高1!N129+渡島・檜山1!N129+上川1!N129+留萌1!N129+宗谷1!N129+オホーツク1!N129+十勝1!N129+釧路1!N129+根室1!N129</f>
        <v>0.79999999999999993</v>
      </c>
      <c r="O160" s="66">
        <f>空知1!O129+石狩1!O129+後志1!O129+胆振1!O129+日高1!O129+渡島・檜山1!O129+上川1!O129+留萌1!O129+宗谷1!O129+オホーツク1!O129+十勝1!O129+釧路1!O129+根室1!O129</f>
        <v>0</v>
      </c>
      <c r="P160" s="7">
        <f t="shared" si="151"/>
        <v>27.6</v>
      </c>
    </row>
    <row r="161" spans="1:16" ht="16.05" customHeight="1" x14ac:dyDescent="0.2">
      <c r="A161" s="81"/>
      <c r="B161" s="81"/>
      <c r="C161" s="10" t="s">
        <v>22</v>
      </c>
      <c r="D161" s="7" t="str">
        <f t="shared" ref="D161:O161" si="173">IF(D160&lt;=0,"",D160/$P160%)</f>
        <v/>
      </c>
      <c r="E161" s="7" t="str">
        <f t="shared" si="173"/>
        <v/>
      </c>
      <c r="F161" s="7" t="str">
        <f t="shared" si="173"/>
        <v/>
      </c>
      <c r="G161" s="7" t="str">
        <f t="shared" si="173"/>
        <v/>
      </c>
      <c r="H161" s="7">
        <f t="shared" si="173"/>
        <v>7.2463768115942022</v>
      </c>
      <c r="I161" s="7">
        <f t="shared" si="173"/>
        <v>25.362318840579707</v>
      </c>
      <c r="J161" s="7">
        <f t="shared" si="173"/>
        <v>22.463768115942024</v>
      </c>
      <c r="K161" s="7">
        <f t="shared" si="173"/>
        <v>13.405797101449275</v>
      </c>
      <c r="L161" s="7">
        <f t="shared" si="173"/>
        <v>7.6086956521739113</v>
      </c>
      <c r="M161" s="7">
        <f t="shared" si="173"/>
        <v>21.014492753623188</v>
      </c>
      <c r="N161" s="7">
        <f t="shared" si="173"/>
        <v>2.8985507246376807</v>
      </c>
      <c r="O161" s="7" t="str">
        <f t="shared" si="173"/>
        <v/>
      </c>
      <c r="P161" s="7">
        <f t="shared" si="151"/>
        <v>99.999999999999986</v>
      </c>
    </row>
    <row r="162" spans="1:16" ht="16.05" customHeight="1" x14ac:dyDescent="0.2">
      <c r="A162" s="81"/>
      <c r="B162" s="81"/>
      <c r="C162" s="7" t="s">
        <v>24</v>
      </c>
      <c r="D162" s="66">
        <f>空知1!D131+石狩1!D131+後志1!D131+胆振1!D131+日高1!D131+渡島・檜山1!D131+上川1!D131+留萌1!D131+宗谷1!D131+オホーツク1!D131+十勝1!D131+釧路1!D131+根室1!D131</f>
        <v>1.2999999999999998</v>
      </c>
      <c r="E162" s="66">
        <f>空知1!E131+石狩1!E131+後志1!E131+胆振1!E131+日高1!E131+渡島・檜山1!E131+上川1!E131+留萌1!E131+宗谷1!E131+オホーツク1!E131+十勝1!E131+釧路1!E131+根室1!E131</f>
        <v>5.9</v>
      </c>
      <c r="F162" s="66">
        <f>空知1!F131+石狩1!F131+後志1!F131+胆振1!F131+日高1!F131+渡島・檜山1!F131+上川1!F131+留萌1!F131+宗谷1!F131+オホーツク1!F131+十勝1!F131+釧路1!F131+根室1!F131</f>
        <v>52.599999999999994</v>
      </c>
      <c r="G162" s="66">
        <f>空知1!G131+石狩1!G131+後志1!G131+胆振1!G131+日高1!G131+渡島・檜山1!G131+上川1!G131+留萌1!G131+宗谷1!G131+オホーツク1!G131+十勝1!G131+釧路1!G131+根室1!G131</f>
        <v>105.70000000000002</v>
      </c>
      <c r="H162" s="66">
        <f>空知1!H131+石狩1!H131+後志1!H131+胆振1!H131+日高1!H131+渡島・檜山1!H131+上川1!H131+留萌1!H131+宗谷1!H131+オホーツク1!H131+十勝1!H131+釧路1!H131+根室1!H131</f>
        <v>144.1</v>
      </c>
      <c r="I162" s="66">
        <f>空知1!I131+石狩1!I131+後志1!I131+胆振1!I131+日高1!I131+渡島・檜山1!I131+上川1!I131+留萌1!I131+宗谷1!I131+オホーツク1!I131+十勝1!I131+釧路1!I131+根室1!I131</f>
        <v>164.8</v>
      </c>
      <c r="J162" s="66">
        <f>空知1!J131+石狩1!J131+後志1!J131+胆振1!J131+日高1!J131+渡島・檜山1!J131+上川1!J131+留萌1!J131+宗谷1!J131+オホーツク1!J131+十勝1!J131+釧路1!J131+根室1!J131</f>
        <v>99.899999999999991</v>
      </c>
      <c r="K162" s="66">
        <f>空知1!K131+石狩1!K131+後志1!K131+胆振1!K131+日高1!K131+渡島・檜山1!K131+上川1!K131+留萌1!K131+宗谷1!K131+オホーツク1!K131+十勝1!K131+釧路1!K131+根室1!K131</f>
        <v>48.999999999999993</v>
      </c>
      <c r="L162" s="66">
        <f>空知1!L131+石狩1!L131+後志1!L131+胆振1!L131+日高1!L131+渡島・檜山1!L131+上川1!L131+留萌1!L131+宗谷1!L131+オホーツク1!L131+十勝1!L131+釧路1!L131+根室1!L131</f>
        <v>50.29999999999999</v>
      </c>
      <c r="M162" s="66">
        <f>空知1!M131+石狩1!M131+後志1!M131+胆振1!M131+日高1!M131+渡島・檜山1!M131+上川1!M131+留萌1!M131+宗谷1!M131+オホーツク1!M131+十勝1!M131+釧路1!M131+根室1!M131</f>
        <v>133.5</v>
      </c>
      <c r="N162" s="66">
        <f>空知1!N131+石狩1!N131+後志1!N131+胆振1!N131+日高1!N131+渡島・檜山1!N131+上川1!N131+留萌1!N131+宗谷1!N131+オホーツク1!N131+十勝1!N131+釧路1!N131+根室1!N131</f>
        <v>73.899999999999991</v>
      </c>
      <c r="O162" s="66">
        <f>空知1!O131+石狩1!O131+後志1!O131+胆振1!O131+日高1!O131+渡島・檜山1!O131+上川1!O131+留萌1!O131+宗谷1!O131+オホーツク1!O131+十勝1!O131+釧路1!O131+根室1!O131</f>
        <v>11.299999999999999</v>
      </c>
      <c r="P162" s="7">
        <f t="shared" si="151"/>
        <v>892.3</v>
      </c>
    </row>
    <row r="163" spans="1:16" ht="16.05" customHeight="1" x14ac:dyDescent="0.2">
      <c r="A163" s="81"/>
      <c r="B163" s="83"/>
      <c r="C163" s="10" t="s">
        <v>22</v>
      </c>
      <c r="D163" s="7">
        <f t="shared" ref="D163:O163" si="174">IF(D162&lt;=0,"",D162/$P162%)</f>
        <v>0.14569091112854418</v>
      </c>
      <c r="E163" s="7">
        <f t="shared" si="174"/>
        <v>0.66121259666031607</v>
      </c>
      <c r="F163" s="7">
        <f t="shared" si="174"/>
        <v>5.8948784041241726</v>
      </c>
      <c r="G163" s="7">
        <f t="shared" si="174"/>
        <v>11.84579177406702</v>
      </c>
      <c r="H163" s="7">
        <f t="shared" si="174"/>
        <v>16.149277148940939</v>
      </c>
      <c r="I163" s="7">
        <f t="shared" si="174"/>
        <v>18.469124733833915</v>
      </c>
      <c r="J163" s="7">
        <f t="shared" si="174"/>
        <v>11.195786170570434</v>
      </c>
      <c r="K163" s="7">
        <f t="shared" si="174"/>
        <v>5.4914266502297426</v>
      </c>
      <c r="L163" s="7">
        <f t="shared" si="174"/>
        <v>5.637117561358286</v>
      </c>
      <c r="M163" s="7">
        <f t="shared" si="174"/>
        <v>14.961335873585117</v>
      </c>
      <c r="N163" s="7">
        <f t="shared" si="174"/>
        <v>8.2819679479995507</v>
      </c>
      <c r="O163" s="7">
        <f t="shared" si="174"/>
        <v>1.2663902275019612</v>
      </c>
      <c r="P163" s="7">
        <f t="shared" si="151"/>
        <v>99.999999999999986</v>
      </c>
    </row>
    <row r="164" spans="1:16" ht="16.05" customHeight="1" x14ac:dyDescent="0.2">
      <c r="A164" s="81"/>
      <c r="B164" s="81" t="s">
        <v>45</v>
      </c>
      <c r="C164" s="7" t="s">
        <v>21</v>
      </c>
      <c r="D164" s="66">
        <f>空知1!D133+石狩1!D133+後志1!D133+胆振1!D133+日高1!D133+渡島・檜山1!D133+上川1!D133+留萌1!D133+宗谷1!D133+オホーツク1!D133+十勝1!D133+釧路1!D133+根室1!D133</f>
        <v>1.8</v>
      </c>
      <c r="E164" s="66">
        <f>空知1!E133+石狩1!E133+後志1!E133+胆振1!E133+日高1!E133+渡島・檜山1!E133+上川1!E133+留萌1!E133+宗谷1!E133+オホーツク1!E133+十勝1!E133+釧路1!E133+根室1!E133</f>
        <v>5.9</v>
      </c>
      <c r="F164" s="66">
        <f>空知1!F133+石狩1!F133+後志1!F133+胆振1!F133+日高1!F133+渡島・檜山1!F133+上川1!F133+留萌1!F133+宗谷1!F133+オホーツク1!F133+十勝1!F133+釧路1!F133+根室1!F133</f>
        <v>0</v>
      </c>
      <c r="G164" s="66">
        <f>空知1!G133+石狩1!G133+後志1!G133+胆振1!G133+日高1!G133+渡島・檜山1!G133+上川1!G133+留萌1!G133+宗谷1!G133+オホーツク1!G133+十勝1!G133+釧路1!G133+根室1!G133</f>
        <v>0</v>
      </c>
      <c r="H164" s="66">
        <f>空知1!H133+石狩1!H133+後志1!H133+胆振1!H133+日高1!H133+渡島・檜山1!H133+上川1!H133+留萌1!H133+宗谷1!H133+オホーツク1!H133+十勝1!H133+釧路1!H133+根室1!H133</f>
        <v>0</v>
      </c>
      <c r="I164" s="66">
        <f>空知1!I133+石狩1!I133+後志1!I133+胆振1!I133+日高1!I133+渡島・檜山1!I133+上川1!I133+留萌1!I133+宗谷1!I133+オホーツク1!I133+十勝1!I133+釧路1!I133+根室1!I133</f>
        <v>0</v>
      </c>
      <c r="J164" s="66">
        <f>空知1!J133+石狩1!J133+後志1!J133+胆振1!J133+日高1!J133+渡島・檜山1!J133+上川1!J133+留萌1!J133+宗谷1!J133+オホーツク1!J133+十勝1!J133+釧路1!J133+根室1!J133</f>
        <v>0</v>
      </c>
      <c r="K164" s="66">
        <f>空知1!K133+石狩1!K133+後志1!K133+胆振1!K133+日高1!K133+渡島・檜山1!K133+上川1!K133+留萌1!K133+宗谷1!K133+オホーツク1!K133+十勝1!K133+釧路1!K133+根室1!K133</f>
        <v>0.1</v>
      </c>
      <c r="L164" s="66">
        <f>空知1!L133+石狩1!L133+後志1!L133+胆振1!L133+日高1!L133+渡島・檜山1!L133+上川1!L133+留萌1!L133+宗谷1!L133+オホーツク1!L133+十勝1!L133+釧路1!L133+根室1!L133</f>
        <v>1.1000000000000001</v>
      </c>
      <c r="M164" s="66">
        <f>空知1!M133+石狩1!M133+後志1!M133+胆振1!M133+日高1!M133+渡島・檜山1!M133+上川1!M133+留萌1!M133+宗谷1!M133+オホーツク1!M133+十勝1!M133+釧路1!M133+根室1!M133</f>
        <v>8.2000000000000011</v>
      </c>
      <c r="N164" s="66">
        <f>空知1!N133+石狩1!N133+後志1!N133+胆振1!N133+日高1!N133+渡島・檜山1!N133+上川1!N133+留萌1!N133+宗谷1!N133+オホーツク1!N133+十勝1!N133+釧路1!N133+根室1!N133</f>
        <v>24.1</v>
      </c>
      <c r="O164" s="66">
        <f>空知1!O133+石狩1!O133+後志1!O133+胆振1!O133+日高1!O133+渡島・檜山1!O133+上川1!O133+留萌1!O133+宗谷1!O133+オホーツク1!O133+十勝1!O133+釧路1!O133+根室1!O133</f>
        <v>10.899999999999999</v>
      </c>
      <c r="P164" s="7">
        <f t="shared" si="151"/>
        <v>52.1</v>
      </c>
    </row>
    <row r="165" spans="1:16" ht="16.05" customHeight="1" x14ac:dyDescent="0.2">
      <c r="A165" s="81"/>
      <c r="B165" s="81"/>
      <c r="C165" s="10" t="s">
        <v>22</v>
      </c>
      <c r="D165" s="7">
        <f t="shared" ref="D165:O165" si="175">IF(D164&lt;=0,"",D164/$P164%)</f>
        <v>3.45489443378119</v>
      </c>
      <c r="E165" s="7">
        <f t="shared" si="175"/>
        <v>11.324376199616124</v>
      </c>
      <c r="F165" s="7" t="str">
        <f t="shared" si="175"/>
        <v/>
      </c>
      <c r="G165" s="7" t="str">
        <f t="shared" si="175"/>
        <v/>
      </c>
      <c r="H165" s="7" t="str">
        <f t="shared" si="175"/>
        <v/>
      </c>
      <c r="I165" s="7" t="str">
        <f t="shared" si="175"/>
        <v/>
      </c>
      <c r="J165" s="7" t="str">
        <f t="shared" si="175"/>
        <v/>
      </c>
      <c r="K165" s="7">
        <f t="shared" si="175"/>
        <v>0.19193857965451055</v>
      </c>
      <c r="L165" s="7">
        <f t="shared" si="175"/>
        <v>2.1113243761996161</v>
      </c>
      <c r="M165" s="7">
        <f t="shared" si="175"/>
        <v>15.738963531669867</v>
      </c>
      <c r="N165" s="7">
        <f t="shared" si="175"/>
        <v>46.257197696737045</v>
      </c>
      <c r="O165" s="7">
        <f t="shared" si="175"/>
        <v>20.921305182341648</v>
      </c>
      <c r="P165" s="7">
        <f t="shared" si="151"/>
        <v>100</v>
      </c>
    </row>
    <row r="166" spans="1:16" ht="16.05" customHeight="1" x14ac:dyDescent="0.2">
      <c r="A166" s="81"/>
      <c r="B166" s="81"/>
      <c r="C166" s="7" t="s">
        <v>23</v>
      </c>
      <c r="D166" s="66">
        <f>空知1!D135+石狩1!D135+後志1!D135+胆振1!D135+日高1!D135+渡島・檜山1!D135+上川1!D135+留萌1!D135+宗谷1!D135+オホーツク1!D135+十勝1!D135+釧路1!D135+根室1!D135</f>
        <v>55.4</v>
      </c>
      <c r="E166" s="66">
        <f>空知1!E135+石狩1!E135+後志1!E135+胆振1!E135+日高1!E135+渡島・檜山1!E135+上川1!E135+留萌1!E135+宗谷1!E135+オホーツク1!E135+十勝1!E135+釧路1!E135+根室1!E135</f>
        <v>0</v>
      </c>
      <c r="F166" s="66">
        <f>空知1!F135+石狩1!F135+後志1!F135+胆振1!F135+日高1!F135+渡島・檜山1!F135+上川1!F135+留萌1!F135+宗谷1!F135+オホーツク1!F135+十勝1!F135+釧路1!F135+根室1!F135</f>
        <v>0</v>
      </c>
      <c r="G166" s="66">
        <f>空知1!G135+石狩1!G135+後志1!G135+胆振1!G135+日高1!G135+渡島・檜山1!G135+上川1!G135+留萌1!G135+宗谷1!G135+オホーツク1!G135+十勝1!G135+釧路1!G135+根室1!G135</f>
        <v>0</v>
      </c>
      <c r="H166" s="66">
        <f>空知1!H135+石狩1!H135+後志1!H135+胆振1!H135+日高1!H135+渡島・檜山1!H135+上川1!H135+留萌1!H135+宗谷1!H135+オホーツク1!H135+十勝1!H135+釧路1!H135+根室1!H135</f>
        <v>0</v>
      </c>
      <c r="I166" s="66">
        <f>空知1!I135+石狩1!I135+後志1!I135+胆振1!I135+日高1!I135+渡島・檜山1!I135+上川1!I135+留萌1!I135+宗谷1!I135+オホーツク1!I135+十勝1!I135+釧路1!I135+根室1!I135</f>
        <v>0</v>
      </c>
      <c r="J166" s="66">
        <f>空知1!J135+石狩1!J135+後志1!J135+胆振1!J135+日高1!J135+渡島・檜山1!J135+上川1!J135+留萌1!J135+宗谷1!J135+オホーツク1!J135+十勝1!J135+釧路1!J135+根室1!J135</f>
        <v>0</v>
      </c>
      <c r="K166" s="66">
        <f>空知1!K135+石狩1!K135+後志1!K135+胆振1!K135+日高1!K135+渡島・檜山1!K135+上川1!K135+留萌1!K135+宗谷1!K135+オホーツク1!K135+十勝1!K135+釧路1!K135+根室1!K135</f>
        <v>3.5999999999999996</v>
      </c>
      <c r="L166" s="66">
        <f>空知1!L135+石狩1!L135+後志1!L135+胆振1!L135+日高1!L135+渡島・檜山1!L135+上川1!L135+留萌1!L135+宗谷1!L135+オホーツク1!L135+十勝1!L135+釧路1!L135+根室1!L135</f>
        <v>30.599999999999998</v>
      </c>
      <c r="M166" s="66">
        <f>空知1!M135+石狩1!M135+後志1!M135+胆振1!M135+日高1!M135+渡島・檜山1!M135+上川1!M135+留萌1!M135+宗谷1!M135+オホーツク1!M135+十勝1!M135+釧路1!M135+根室1!M135</f>
        <v>113.69999999999999</v>
      </c>
      <c r="N166" s="66">
        <f>空知1!N135+石狩1!N135+後志1!N135+胆振1!N135+日高1!N135+渡島・檜山1!N135+上川1!N135+留萌1!N135+宗谷1!N135+オホーツク1!N135+十勝1!N135+釧路1!N135+根室1!N135</f>
        <v>341.6</v>
      </c>
      <c r="O166" s="66">
        <f>空知1!O135+石狩1!O135+後志1!O135+胆振1!O135+日高1!O135+渡島・檜山1!O135+上川1!O135+留萌1!O135+宗谷1!O135+オホーツク1!O135+十勝1!O135+釧路1!O135+根室1!O135</f>
        <v>116.9</v>
      </c>
      <c r="P166" s="7">
        <f t="shared" si="151"/>
        <v>661.8</v>
      </c>
    </row>
    <row r="167" spans="1:16" ht="16.05" customHeight="1" x14ac:dyDescent="0.2">
      <c r="A167" s="81"/>
      <c r="B167" s="81"/>
      <c r="C167" s="10" t="s">
        <v>22</v>
      </c>
      <c r="D167" s="7">
        <f t="shared" ref="D167:O167" si="176">IF(D166&lt;=0,"",D166/$P166%)</f>
        <v>8.3711090964037478</v>
      </c>
      <c r="E167" s="7" t="str">
        <f t="shared" si="176"/>
        <v/>
      </c>
      <c r="F167" s="7" t="str">
        <f t="shared" si="176"/>
        <v/>
      </c>
      <c r="G167" s="7" t="str">
        <f t="shared" si="176"/>
        <v/>
      </c>
      <c r="H167" s="7" t="str">
        <f t="shared" si="176"/>
        <v/>
      </c>
      <c r="I167" s="7" t="str">
        <f t="shared" si="176"/>
        <v/>
      </c>
      <c r="J167" s="7" t="str">
        <f t="shared" si="176"/>
        <v/>
      </c>
      <c r="K167" s="7">
        <f t="shared" si="176"/>
        <v>0.54397098821396195</v>
      </c>
      <c r="L167" s="7">
        <f t="shared" si="176"/>
        <v>4.6237533998186766</v>
      </c>
      <c r="M167" s="7">
        <f t="shared" si="176"/>
        <v>17.180417044424296</v>
      </c>
      <c r="N167" s="7">
        <f t="shared" si="176"/>
        <v>51.616802659413729</v>
      </c>
      <c r="O167" s="7">
        <f t="shared" si="176"/>
        <v>17.663946811725598</v>
      </c>
      <c r="P167" s="7">
        <f t="shared" si="151"/>
        <v>100</v>
      </c>
    </row>
    <row r="168" spans="1:16" ht="16.05" customHeight="1" x14ac:dyDescent="0.2">
      <c r="A168" s="81"/>
      <c r="B168" s="81"/>
      <c r="C168" s="7" t="s">
        <v>24</v>
      </c>
      <c r="D168" s="66">
        <f>空知1!D137+石狩1!D137+後志1!D137+胆振1!D137+日高1!D137+渡島・檜山1!D137+上川1!D137+留萌1!D137+宗谷1!D137+オホーツク1!D137+十勝1!D137+釧路1!D137+根室1!D137</f>
        <v>57.199999999999996</v>
      </c>
      <c r="E168" s="66">
        <f>空知1!E137+石狩1!E137+後志1!E137+胆振1!E137+日高1!E137+渡島・檜山1!E137+上川1!E137+留萌1!E137+宗谷1!E137+オホーツク1!E137+十勝1!E137+釧路1!E137+根室1!E137</f>
        <v>5.9</v>
      </c>
      <c r="F168" s="66">
        <f>空知1!F137+石狩1!F137+後志1!F137+胆振1!F137+日高1!F137+渡島・檜山1!F137+上川1!F137+留萌1!F137+宗谷1!F137+オホーツク1!F137+十勝1!F137+釧路1!F137+根室1!F137</f>
        <v>0</v>
      </c>
      <c r="G168" s="66">
        <f>空知1!G137+石狩1!G137+後志1!G137+胆振1!G137+日高1!G137+渡島・檜山1!G137+上川1!G137+留萌1!G137+宗谷1!G137+オホーツク1!G137+十勝1!G137+釧路1!G137+根室1!G137</f>
        <v>0</v>
      </c>
      <c r="H168" s="66">
        <f>空知1!H137+石狩1!H137+後志1!H137+胆振1!H137+日高1!H137+渡島・檜山1!H137+上川1!H137+留萌1!H137+宗谷1!H137+オホーツク1!H137+十勝1!H137+釧路1!H137+根室1!H137</f>
        <v>0</v>
      </c>
      <c r="I168" s="66">
        <f>空知1!I137+石狩1!I137+後志1!I137+胆振1!I137+日高1!I137+渡島・檜山1!I137+上川1!I137+留萌1!I137+宗谷1!I137+オホーツク1!I137+十勝1!I137+釧路1!I137+根室1!I137</f>
        <v>0</v>
      </c>
      <c r="J168" s="66">
        <f>空知1!J137+石狩1!J137+後志1!J137+胆振1!J137+日高1!J137+渡島・檜山1!J137+上川1!J137+留萌1!J137+宗谷1!J137+オホーツク1!J137+十勝1!J137+釧路1!J137+根室1!J137</f>
        <v>0</v>
      </c>
      <c r="K168" s="66">
        <f>空知1!K137+石狩1!K137+後志1!K137+胆振1!K137+日高1!K137+渡島・檜山1!K137+上川1!K137+留萌1!K137+宗谷1!K137+オホーツク1!K137+十勝1!K137+釧路1!K137+根室1!K137</f>
        <v>3.7</v>
      </c>
      <c r="L168" s="66">
        <f>空知1!L137+石狩1!L137+後志1!L137+胆振1!L137+日高1!L137+渡島・檜山1!L137+上川1!L137+留萌1!L137+宗谷1!L137+オホーツク1!L137+十勝1!L137+釧路1!L137+根室1!L137</f>
        <v>31.7</v>
      </c>
      <c r="M168" s="66">
        <f>空知1!M137+石狩1!M137+後志1!M137+胆振1!M137+日高1!M137+渡島・檜山1!M137+上川1!M137+留萌1!M137+宗谷1!M137+オホーツク1!M137+十勝1!M137+釧路1!M137+根室1!M137</f>
        <v>121.9</v>
      </c>
      <c r="N168" s="66">
        <f>空知1!N137+石狩1!N137+後志1!N137+胆振1!N137+日高1!N137+渡島・檜山1!N137+上川1!N137+留萌1!N137+宗谷1!N137+オホーツク1!N137+十勝1!N137+釧路1!N137+根室1!N137</f>
        <v>365.70000000000005</v>
      </c>
      <c r="O168" s="66">
        <f>空知1!O137+石狩1!O137+後志1!O137+胆振1!O137+日高1!O137+渡島・檜山1!O137+上川1!O137+留萌1!O137+宗谷1!O137+オホーツク1!O137+十勝1!O137+釧路1!O137+根室1!O137</f>
        <v>127.79999999999998</v>
      </c>
      <c r="P168" s="7">
        <f t="shared" si="151"/>
        <v>713.9</v>
      </c>
    </row>
    <row r="169" spans="1:16" ht="16.05" customHeight="1" x14ac:dyDescent="0.2">
      <c r="A169" s="81"/>
      <c r="B169" s="83"/>
      <c r="C169" s="10" t="s">
        <v>22</v>
      </c>
      <c r="D169" s="7">
        <f t="shared" ref="D169:O169" si="177">IF(D168&lt;=0,"",D168/$P168%)</f>
        <v>8.0123266563944533</v>
      </c>
      <c r="E169" s="7">
        <f t="shared" si="177"/>
        <v>0.82644628099173567</v>
      </c>
      <c r="F169" s="7" t="str">
        <f t="shared" si="177"/>
        <v/>
      </c>
      <c r="G169" s="7" t="str">
        <f t="shared" si="177"/>
        <v/>
      </c>
      <c r="H169" s="7" t="str">
        <f t="shared" si="177"/>
        <v/>
      </c>
      <c r="I169" s="7" t="str">
        <f t="shared" si="177"/>
        <v/>
      </c>
      <c r="J169" s="7" t="str">
        <f t="shared" si="177"/>
        <v/>
      </c>
      <c r="K169" s="7">
        <f t="shared" si="177"/>
        <v>0.51827987113041052</v>
      </c>
      <c r="L169" s="7">
        <f t="shared" si="177"/>
        <v>4.4403978148200034</v>
      </c>
      <c r="M169" s="7">
        <f t="shared" si="177"/>
        <v>17.075220619134335</v>
      </c>
      <c r="N169" s="7">
        <f t="shared" si="177"/>
        <v>51.225661857403011</v>
      </c>
      <c r="O169" s="7">
        <f t="shared" si="177"/>
        <v>17.901666900126067</v>
      </c>
      <c r="P169" s="7">
        <f t="shared" si="151"/>
        <v>100</v>
      </c>
    </row>
    <row r="170" spans="1:16" ht="16.05" customHeight="1" x14ac:dyDescent="0.2">
      <c r="A170" s="81"/>
      <c r="B170" s="81" t="s">
        <v>46</v>
      </c>
      <c r="C170" s="7" t="s">
        <v>21</v>
      </c>
      <c r="D170" s="66">
        <f>+空知1!D139+石狩1!D139+後志1!D139+胆振1!D139+日高1!D139+渡島・檜山1!D139+上川1!D139+留萌1!D139+宗谷1!D139+オホーツク1!D139+十勝1!D139+釧路1!D139+根室1!D139</f>
        <v>0</v>
      </c>
      <c r="E170" s="66">
        <f>+空知1!E139+石狩1!E139+後志1!E139+胆振1!E139+日高1!E139+渡島・檜山1!E139+上川1!E139+留萌1!E139+宗谷1!E139+オホーツク1!E139+十勝1!E139+釧路1!E139+根室1!E139</f>
        <v>0</v>
      </c>
      <c r="F170" s="66">
        <f>+空知1!F139+石狩1!F139+後志1!F139+胆振1!F139+日高1!F139+渡島・檜山1!F139+上川1!F139+留萌1!F139+宗谷1!F139+オホーツク1!F139+十勝1!F139+釧路1!F139+根室1!F139</f>
        <v>135.9</v>
      </c>
      <c r="G170" s="66">
        <f>+空知1!G139+石狩1!G139+後志1!G139+胆振1!G139+日高1!G139+渡島・檜山1!G139+上川1!G139+留萌1!G139+宗谷1!G139+オホーツク1!G139+十勝1!G139+釧路1!G139+根室1!G139</f>
        <v>980.30000000000007</v>
      </c>
      <c r="H170" s="66">
        <f>+空知1!H139+石狩1!H139+後志1!H139+胆振1!H139+日高1!H139+渡島・檜山1!H139+上川1!H139+留萌1!H139+宗谷1!H139+オホーツク1!H139+十勝1!H139+釧路1!H139+根室1!H139</f>
        <v>578.50000000000011</v>
      </c>
      <c r="I170" s="66">
        <f>+空知1!I139+石狩1!I139+後志1!I139+胆振1!I139+日高1!I139+渡島・檜山1!I139+上川1!I139+留萌1!I139+宗谷1!I139+オホーツク1!I139+十勝1!I139+釧路1!I139+根室1!I139</f>
        <v>553.20000000000016</v>
      </c>
      <c r="J170" s="66">
        <f>+空知1!J139+石狩1!J139+後志1!J139+胆振1!J139+日高1!J139+渡島・檜山1!J139+上川1!J139+留萌1!J139+宗谷1!J139+オホーツク1!J139+十勝1!J139+釧路1!J139+根室1!J139</f>
        <v>591.30000000000007</v>
      </c>
      <c r="K170" s="66">
        <f>+空知1!K139+石狩1!K139+後志1!K139+胆振1!K139+日高1!K139+渡島・檜山1!K139+上川1!K139+留萌1!K139+宗谷1!K139+オホーツク1!K139+十勝1!K139+釧路1!K139+根室1!K139</f>
        <v>614.20000000000005</v>
      </c>
      <c r="L170" s="66">
        <f>+空知1!L139+石狩1!L139+後志1!L139+胆振1!L139+日高1!L139+渡島・檜山1!L139+上川1!L139+留萌1!L139+宗谷1!L139+オホーツク1!L139+十勝1!L139+釧路1!L139+根室1!L139</f>
        <v>476.7</v>
      </c>
      <c r="M170" s="66">
        <f>+空知1!M139+石狩1!M139+後志1!M139+胆振1!M139+日高1!M139+渡島・檜山1!M139+上川1!M139+留萌1!M139+宗谷1!M139+オホーツク1!M139+十勝1!M139+釧路1!M139+根室1!M139</f>
        <v>260</v>
      </c>
      <c r="N170" s="66">
        <f>+空知1!N139+石狩1!N139+後志1!N139+胆振1!N139+日高1!N139+渡島・檜山1!N139+上川1!N139+留萌1!N139+宗谷1!N139+オホーツク1!N139+十勝1!N139+釧路1!N139+根室1!N139</f>
        <v>16.2</v>
      </c>
      <c r="O170" s="66">
        <f>+空知1!O139+石狩1!O139+後志1!O139+胆振1!O139+日高1!O139+渡島・檜山1!O139+上川1!O139+留萌1!O139+宗谷1!O139+オホーツク1!O139+十勝1!O139+釧路1!O139+根室1!O139</f>
        <v>4.7</v>
      </c>
      <c r="P170" s="7">
        <f t="shared" si="151"/>
        <v>4211</v>
      </c>
    </row>
    <row r="171" spans="1:16" ht="16.05" customHeight="1" x14ac:dyDescent="0.2">
      <c r="A171" s="81"/>
      <c r="B171" s="81"/>
      <c r="C171" s="10" t="s">
        <v>22</v>
      </c>
      <c r="D171" s="7" t="str">
        <f t="shared" ref="D171:O171" si="178">IF(D170&lt;=0,"",D170/$P170%)</f>
        <v/>
      </c>
      <c r="E171" s="7" t="str">
        <f t="shared" si="178"/>
        <v/>
      </c>
      <c r="F171" s="7">
        <f t="shared" si="178"/>
        <v>3.2272619330325338</v>
      </c>
      <c r="G171" s="7">
        <f t="shared" si="178"/>
        <v>23.279506055568749</v>
      </c>
      <c r="H171" s="7">
        <f t="shared" si="178"/>
        <v>13.737829494181907</v>
      </c>
      <c r="I171" s="7">
        <f t="shared" si="178"/>
        <v>13.13702208501544</v>
      </c>
      <c r="J171" s="7">
        <f t="shared" si="178"/>
        <v>14.041795298028974</v>
      </c>
      <c r="K171" s="7">
        <f t="shared" si="178"/>
        <v>14.585609118974117</v>
      </c>
      <c r="L171" s="7">
        <f t="shared" si="178"/>
        <v>11.320351460460698</v>
      </c>
      <c r="M171" s="7">
        <f t="shared" si="178"/>
        <v>6.1743053906435525</v>
      </c>
      <c r="N171" s="7">
        <f t="shared" si="178"/>
        <v>0.38470672049394444</v>
      </c>
      <c r="O171" s="7">
        <f t="shared" si="178"/>
        <v>0.11161244360009499</v>
      </c>
      <c r="P171" s="7">
        <f t="shared" si="151"/>
        <v>100.00000000000001</v>
      </c>
    </row>
    <row r="172" spans="1:16" ht="16.05" customHeight="1" x14ac:dyDescent="0.2">
      <c r="A172" s="81"/>
      <c r="B172" s="81"/>
      <c r="C172" s="7" t="s">
        <v>23</v>
      </c>
      <c r="D172" s="66">
        <f>空知1!D141+石狩1!D141+後志1!D141+胆振1!D141+日高1!D141+渡島・檜山1!D141+上川1!D141+留萌1!D141+宗谷1!D141+オホーツク1!D141+十勝1!D141+釧路1!D141+根室1!D141</f>
        <v>0</v>
      </c>
      <c r="E172" s="66">
        <f>空知1!E141+石狩1!E141+後志1!E141+胆振1!E141+日高1!E141+渡島・檜山1!E141+上川1!E141+留萌1!E141+宗谷1!E141+オホーツク1!E141+十勝1!E141+釧路1!E141+根室1!E141</f>
        <v>0</v>
      </c>
      <c r="F172" s="66">
        <f>空知1!F141+石狩1!F141+後志1!F141+胆振1!F141+日高1!F141+渡島・檜山1!F141+上川1!F141+留萌1!F141+宗谷1!F141+オホーツク1!F141+十勝1!F141+釧路1!F141+根室1!F141</f>
        <v>0</v>
      </c>
      <c r="G172" s="66">
        <f>空知1!G141+石狩1!G141+後志1!G141+胆振1!G141+日高1!G141+渡島・檜山1!G141+上川1!G141+留萌1!G141+宗谷1!G141+オホーツク1!G141+十勝1!G141+釧路1!G141+根室1!G141</f>
        <v>0</v>
      </c>
      <c r="H172" s="66">
        <f>空知1!H141+石狩1!H141+後志1!H141+胆振1!H141+日高1!H141+渡島・檜山1!H141+上川1!H141+留萌1!H141+宗谷1!H141+オホーツク1!H141+十勝1!H141+釧路1!H141+根室1!H141</f>
        <v>0</v>
      </c>
      <c r="I172" s="66">
        <f>空知1!I141+石狩1!I141+後志1!I141+胆振1!I141+日高1!I141+渡島・檜山1!I141+上川1!I141+留萌1!I141+宗谷1!I141+オホーツク1!I141+十勝1!I141+釧路1!I141+根室1!I141</f>
        <v>21.799999999999997</v>
      </c>
      <c r="J172" s="66">
        <f>空知1!J141+石狩1!J141+後志1!J141+胆振1!J141+日高1!J141+渡島・檜山1!J141+上川1!J141+留萌1!J141+宗谷1!J141+オホーツク1!J141+十勝1!J141+釧路1!J141+根室1!J141</f>
        <v>183.3</v>
      </c>
      <c r="K172" s="66">
        <f>空知1!K141+石狩1!K141+後志1!K141+胆振1!K141+日高1!K141+渡島・檜山1!K141+上川1!K141+留萌1!K141+宗谷1!K141+オホーツク1!K141+十勝1!K141+釧路1!K141+根室1!K141</f>
        <v>168.1</v>
      </c>
      <c r="L172" s="66">
        <f>空知1!L141+石狩1!L141+後志1!L141+胆振1!L141+日高1!L141+渡島・檜山1!L141+上川1!L141+留萌1!L141+宗谷1!L141+オホーツク1!L141+十勝1!L141+釧路1!L141+根室1!L141</f>
        <v>125.7</v>
      </c>
      <c r="M172" s="66">
        <f>空知1!M141+石狩1!M141+後志1!M141+胆振1!M141+日高1!M141+渡島・檜山1!M141+上川1!M141+留萌1!M141+宗谷1!M141+オホーツク1!M141+十勝1!M141+釧路1!M141+根室1!M141</f>
        <v>41.5</v>
      </c>
      <c r="N172" s="66">
        <f>空知1!N141+石狩1!N141+後志1!N141+胆振1!N141+日高1!N141+渡島・檜山1!N141+上川1!N141+留萌1!N141+宗谷1!N141+オホーツク1!N141+十勝1!N141+釧路1!N141+根室1!N141</f>
        <v>0</v>
      </c>
      <c r="O172" s="66">
        <f>空知1!O141+石狩1!O141+後志1!O141+胆振1!O141+日高1!O141+渡島・檜山1!O141+上川1!O141+留萌1!O141+宗谷1!O141+オホーツク1!O141+十勝1!O141+釧路1!O141+根室1!O141</f>
        <v>0</v>
      </c>
      <c r="P172" s="7">
        <f t="shared" si="151"/>
        <v>540.40000000000009</v>
      </c>
    </row>
    <row r="173" spans="1:16" ht="16.05" customHeight="1" x14ac:dyDescent="0.2">
      <c r="A173" s="81"/>
      <c r="B173" s="81"/>
      <c r="C173" s="10" t="s">
        <v>22</v>
      </c>
      <c r="D173" s="7" t="str">
        <f t="shared" ref="D173:O173" si="179">IF(D172&lt;=0,"",D172/$P172%)</f>
        <v/>
      </c>
      <c r="E173" s="7" t="str">
        <f t="shared" si="179"/>
        <v/>
      </c>
      <c r="F173" s="7" t="str">
        <f t="shared" si="179"/>
        <v/>
      </c>
      <c r="G173" s="7" t="str">
        <f t="shared" si="179"/>
        <v/>
      </c>
      <c r="H173" s="7" t="str">
        <f t="shared" si="179"/>
        <v/>
      </c>
      <c r="I173" s="7">
        <f t="shared" si="179"/>
        <v>4.0340488527017015</v>
      </c>
      <c r="J173" s="7">
        <f t="shared" si="179"/>
        <v>33.919319022945963</v>
      </c>
      <c r="K173" s="7">
        <f t="shared" si="179"/>
        <v>31.106587712805325</v>
      </c>
      <c r="L173" s="7">
        <f t="shared" si="179"/>
        <v>23.260547742413024</v>
      </c>
      <c r="M173" s="7">
        <f t="shared" si="179"/>
        <v>7.6794966691339734</v>
      </c>
      <c r="N173" s="7" t="str">
        <f t="shared" si="179"/>
        <v/>
      </c>
      <c r="O173" s="7" t="str">
        <f t="shared" si="179"/>
        <v/>
      </c>
      <c r="P173" s="7">
        <f t="shared" si="151"/>
        <v>99.999999999999986</v>
      </c>
    </row>
    <row r="174" spans="1:16" ht="16.05" customHeight="1" x14ac:dyDescent="0.2">
      <c r="A174" s="81"/>
      <c r="B174" s="81"/>
      <c r="C174" s="7" t="s">
        <v>24</v>
      </c>
      <c r="D174" s="66">
        <f>空知1!D143+石狩1!D143+後志1!D143+胆振1!D143+日高1!D143+渡島・檜山1!D143+上川1!D143+留萌1!D143+宗谷1!D143+オホーツク1!D143+十勝1!D143+釧路1!D143+根室1!D143</f>
        <v>0</v>
      </c>
      <c r="E174" s="66">
        <f>空知1!E143+石狩1!E143+後志1!E143+胆振1!E143+日高1!E143+渡島・檜山1!E143+上川1!E143+留萌1!E143+宗谷1!E143+オホーツク1!E143+十勝1!E143+釧路1!E143+根室1!E143</f>
        <v>0</v>
      </c>
      <c r="F174" s="66">
        <f>空知1!F143+石狩1!F143+後志1!F143+胆振1!F143+日高1!F143+渡島・檜山1!F143+上川1!F143+留萌1!F143+宗谷1!F143+オホーツク1!F143+十勝1!F143+釧路1!F143+根室1!F143</f>
        <v>135.9</v>
      </c>
      <c r="G174" s="66">
        <f>空知1!G143+石狩1!G143+後志1!G143+胆振1!G143+日高1!G143+渡島・檜山1!G143+上川1!G143+留萌1!G143+宗谷1!G143+オホーツク1!G143+十勝1!G143+釧路1!G143+根室1!G143</f>
        <v>980.30000000000007</v>
      </c>
      <c r="H174" s="66">
        <f>空知1!H143+石狩1!H143+後志1!H143+胆振1!H143+日高1!H143+渡島・檜山1!H143+上川1!H143+留萌1!H143+宗谷1!H143+オホーツク1!H143+十勝1!H143+釧路1!H143+根室1!H143</f>
        <v>578.50000000000011</v>
      </c>
      <c r="I174" s="66">
        <f>空知1!I143+石狩1!I143+後志1!I143+胆振1!I143+日高1!I143+渡島・檜山1!I143+上川1!I143+留萌1!I143+宗谷1!I143+オホーツク1!I143+十勝1!I143+釧路1!I143+根室1!I143</f>
        <v>575.00000000000011</v>
      </c>
      <c r="J174" s="66">
        <f>空知1!J143+石狩1!J143+後志1!J143+胆振1!J143+日高1!J143+渡島・檜山1!J143+上川1!J143+留萌1!J143+宗谷1!J143+オホーツク1!J143+十勝1!J143+釧路1!J143+根室1!J143</f>
        <v>774.6</v>
      </c>
      <c r="K174" s="66">
        <f>空知1!K143+石狩1!K143+後志1!K143+胆振1!K143+日高1!K143+渡島・檜山1!K143+上川1!K143+留萌1!K143+宗谷1!K143+オホーツク1!K143+十勝1!K143+釧路1!K143+根室1!K143</f>
        <v>782.3</v>
      </c>
      <c r="L174" s="66">
        <f>空知1!L143+石狩1!L143+後志1!L143+胆振1!L143+日高1!L143+渡島・檜山1!L143+上川1!L143+留萌1!L143+宗谷1!L143+オホーツク1!L143+十勝1!L143+釧路1!L143+根室1!L143</f>
        <v>602.40000000000009</v>
      </c>
      <c r="M174" s="66">
        <f>空知1!M143+石狩1!M143+後志1!M143+胆振1!M143+日高1!M143+渡島・檜山1!M143+上川1!M143+留萌1!M143+宗谷1!M143+オホーツク1!M143+十勝1!M143+釧路1!M143+根室1!M143</f>
        <v>301.49999999999994</v>
      </c>
      <c r="N174" s="66">
        <f>空知1!N143+石狩1!N143+後志1!N143+胆振1!N143+日高1!N143+渡島・檜山1!N143+上川1!N143+留萌1!N143+宗谷1!N143+オホーツク1!N143+十勝1!N143+釧路1!N143+根室1!N143</f>
        <v>16.2</v>
      </c>
      <c r="O174" s="66">
        <f>空知1!O143+石狩1!O143+後志1!O143+胆振1!O143+日高1!O143+渡島・檜山1!O143+上川1!O143+留萌1!O143+宗谷1!O143+オホーツク1!O143+十勝1!O143+釧路1!O143+根室1!O143</f>
        <v>4.7</v>
      </c>
      <c r="P174" s="7">
        <f t="shared" si="151"/>
        <v>4751.3999999999996</v>
      </c>
    </row>
    <row r="175" spans="1:16" ht="16.05" customHeight="1" x14ac:dyDescent="0.2">
      <c r="A175" s="81"/>
      <c r="B175" s="83"/>
      <c r="C175" s="10" t="s">
        <v>22</v>
      </c>
      <c r="D175" s="7" t="str">
        <f t="shared" ref="D175:O175" si="180">IF(D174&lt;=0,"",D174/$P174%)</f>
        <v/>
      </c>
      <c r="E175" s="7" t="str">
        <f t="shared" si="180"/>
        <v/>
      </c>
      <c r="F175" s="7">
        <f t="shared" si="180"/>
        <v>2.8602096224270745</v>
      </c>
      <c r="G175" s="7">
        <f t="shared" si="180"/>
        <v>20.631813781201334</v>
      </c>
      <c r="H175" s="7">
        <f t="shared" si="180"/>
        <v>12.175358841604583</v>
      </c>
      <c r="I175" s="7">
        <f t="shared" si="180"/>
        <v>12.101696342130744</v>
      </c>
      <c r="J175" s="7">
        <f t="shared" si="180"/>
        <v>16.302563454981691</v>
      </c>
      <c r="K175" s="7">
        <f t="shared" si="180"/>
        <v>16.464620953824138</v>
      </c>
      <c r="L175" s="7">
        <f t="shared" si="180"/>
        <v>12.6783684808688</v>
      </c>
      <c r="M175" s="7">
        <f t="shared" si="180"/>
        <v>6.3454981689607264</v>
      </c>
      <c r="N175" s="7">
        <f t="shared" si="180"/>
        <v>0.34095214042177047</v>
      </c>
      <c r="O175" s="7">
        <f t="shared" si="180"/>
        <v>9.8918213579155631E-2</v>
      </c>
      <c r="P175" s="7">
        <f t="shared" si="151"/>
        <v>100.00000000000003</v>
      </c>
    </row>
    <row r="176" spans="1:16" ht="16.05" customHeight="1" x14ac:dyDescent="0.2">
      <c r="A176" s="81"/>
      <c r="B176" s="81" t="s">
        <v>47</v>
      </c>
      <c r="C176" s="7" t="s">
        <v>21</v>
      </c>
      <c r="D176" s="66">
        <f>空知1!D145+石狩1!D145+後志1!D145+胆振1!D145+日高1!D145+渡島・檜山1!D145+上川1!D145+留萌1!D145+宗谷1!D145+オホーツク1!D145+十勝1!D145+釧路1!D145+根室1!D145</f>
        <v>0</v>
      </c>
      <c r="E176" s="66">
        <f>空知1!E145+石狩1!E145+後志1!E145+胆振1!E145+日高1!E145+渡島・檜山1!E145+上川1!E145+留萌1!E145+宗谷1!E145+オホーツク1!E145+十勝1!E145+釧路1!E145+根室1!E145</f>
        <v>0</v>
      </c>
      <c r="F176" s="66">
        <f>空知1!F145+石狩1!F145+後志1!F145+胆振1!F145+日高1!F145+渡島・檜山1!F145+上川1!F145+留萌1!F145+宗谷1!F145+オホーツク1!F145+十勝1!F145+釧路1!F145+根室1!F145</f>
        <v>0</v>
      </c>
      <c r="G176" s="66">
        <f>空知1!G145+石狩1!G145+後志1!G145+胆振1!G145+日高1!G145+渡島・檜山1!G145+上川1!G145+留萌1!G145+宗谷1!G145+オホーツク1!G145+十勝1!G145+釧路1!G145+根室1!G145</f>
        <v>0.79999999999999993</v>
      </c>
      <c r="H176" s="66">
        <f>空知1!H145+石狩1!H145+後志1!H145+胆振1!H145+日高1!H145+渡島・檜山1!H145+上川1!H145+留萌1!H145+宗谷1!H145+オホーツク1!H145+十勝1!H145+釧路1!H145+根室1!H145</f>
        <v>73.2</v>
      </c>
      <c r="I176" s="66">
        <f>空知1!I145+石狩1!I145+後志1!I145+胆振1!I145+日高1!I145+渡島・檜山1!I145+上川1!I145+留萌1!I145+宗谷1!I145+オホーツク1!I145+十勝1!I145+釧路1!I145+根室1!I145</f>
        <v>1160.1999999999998</v>
      </c>
      <c r="J176" s="66">
        <f>空知1!J145+石狩1!J145+後志1!J145+胆振1!J145+日高1!J145+渡島・檜山1!J145+上川1!J145+留萌1!J145+宗谷1!J145+オホーツク1!J145+十勝1!J145+釧路1!J145+根室1!J145</f>
        <v>1592.6999999999998</v>
      </c>
      <c r="K176" s="66">
        <f>空知1!K145+石狩1!K145+後志1!K145+胆振1!K145+日高1!K145+渡島・檜山1!K145+上川1!K145+留萌1!K145+宗谷1!K145+オホーツク1!K145+十勝1!K145+釧路1!K145+根室1!K145</f>
        <v>1497.6999999999998</v>
      </c>
      <c r="L176" s="66">
        <f>空知1!L145+石狩1!L145+後志1!L145+胆振1!L145+日高1!L145+渡島・檜山1!L145+上川1!L145+留萌1!L145+宗谷1!L145+オホーツク1!L145+十勝1!L145+釧路1!L145+根室1!L145</f>
        <v>1154.3000000000002</v>
      </c>
      <c r="M176" s="66">
        <f>空知1!M145+石狩1!M145+後志1!M145+胆振1!M145+日高1!M145+渡島・檜山1!M145+上川1!M145+留萌1!M145+宗谷1!M145+オホーツク1!M145+十勝1!M145+釧路1!M145+根室1!M145</f>
        <v>498.1</v>
      </c>
      <c r="N176" s="66">
        <f>空知1!N145+石狩1!N145+後志1!N145+胆振1!N145+日高1!N145+渡島・檜山1!N145+上川1!N145+留萌1!N145+宗谷1!N145+オホーツク1!N145+十勝1!N145+釧路1!N145+根室1!N145</f>
        <v>25.4</v>
      </c>
      <c r="O176" s="66">
        <f>空知1!O145+石狩1!O145+後志1!O145+胆振1!O145+日高1!O145+渡島・檜山1!O145+上川1!O145+留萌1!O145+宗谷1!O145+オホーツク1!O145+十勝1!O145+釧路1!O145+根室1!O145</f>
        <v>0</v>
      </c>
      <c r="P176" s="7">
        <f t="shared" si="151"/>
        <v>6002.4</v>
      </c>
    </row>
    <row r="177" spans="1:16" ht="16.05" customHeight="1" x14ac:dyDescent="0.2">
      <c r="A177" s="81"/>
      <c r="B177" s="81"/>
      <c r="C177" s="10" t="s">
        <v>22</v>
      </c>
      <c r="D177" s="7" t="str">
        <f t="shared" ref="D177:O177" si="181">IF(D176&lt;=0,"",D176/$P176%)</f>
        <v/>
      </c>
      <c r="E177" s="7" t="str">
        <f t="shared" si="181"/>
        <v/>
      </c>
      <c r="F177" s="7" t="str">
        <f t="shared" si="181"/>
        <v/>
      </c>
      <c r="G177" s="7">
        <f t="shared" si="181"/>
        <v>1.3328002132480341E-2</v>
      </c>
      <c r="H177" s="7">
        <f t="shared" si="181"/>
        <v>1.2195121951219514</v>
      </c>
      <c r="I177" s="7">
        <f t="shared" si="181"/>
        <v>19.328935092629614</v>
      </c>
      <c r="J177" s="7">
        <f t="shared" si="181"/>
        <v>26.5343862455018</v>
      </c>
      <c r="K177" s="7">
        <f t="shared" si="181"/>
        <v>24.951685992269759</v>
      </c>
      <c r="L177" s="7">
        <f t="shared" si="181"/>
        <v>19.230641076902579</v>
      </c>
      <c r="M177" s="7">
        <f t="shared" si="181"/>
        <v>8.2983473277355735</v>
      </c>
      <c r="N177" s="7">
        <f t="shared" si="181"/>
        <v>0.42316406770625087</v>
      </c>
      <c r="O177" s="7" t="str">
        <f t="shared" si="181"/>
        <v/>
      </c>
      <c r="P177" s="7">
        <f t="shared" si="151"/>
        <v>100.00000000000001</v>
      </c>
    </row>
    <row r="178" spans="1:16" ht="16.05" customHeight="1" x14ac:dyDescent="0.2">
      <c r="A178" s="81"/>
      <c r="B178" s="81"/>
      <c r="C178" s="7" t="s">
        <v>23</v>
      </c>
      <c r="D178" s="66">
        <f>空知1!D147+石狩1!D147+後志1!D147+胆振1!D147+日高1!D147+渡島・檜山1!D147+上川1!D147+留萌1!D147+宗谷1!D147+オホーツク1!D147+十勝1!D147+釧路1!D147+根室1!D147</f>
        <v>0</v>
      </c>
      <c r="E178" s="66">
        <f>空知1!E147+石狩1!E147+後志1!E147+胆振1!E147+日高1!E147+渡島・檜山1!E147+上川1!E147+留萌1!E147+宗谷1!E147+オホーツク1!E147+十勝1!E147+釧路1!E147+根室1!E147</f>
        <v>0</v>
      </c>
      <c r="F178" s="66">
        <f>空知1!F147+石狩1!F147+後志1!F147+胆振1!F147+日高1!F147+渡島・檜山1!F147+上川1!F147+留萌1!F147+宗谷1!F147+オホーツク1!F147+十勝1!F147+釧路1!F147+根室1!F147</f>
        <v>0</v>
      </c>
      <c r="G178" s="66">
        <f>空知1!G147+石狩1!G147+後志1!G147+胆振1!G147+日高1!G147+渡島・檜山1!G147+上川1!G147+留萌1!G147+宗谷1!G147+オホーツク1!G147+十勝1!G147+釧路1!G147+根室1!G147</f>
        <v>0</v>
      </c>
      <c r="H178" s="66">
        <f>空知1!H147+石狩1!H147+後志1!H147+胆振1!H147+日高1!H147+渡島・檜山1!H147+上川1!H147+留萌1!H147+宗谷1!H147+オホーツク1!H147+十勝1!H147+釧路1!H147+根室1!H147</f>
        <v>0</v>
      </c>
      <c r="I178" s="66">
        <f>空知1!I147+石狩1!I147+後志1!I147+胆振1!I147+日高1!I147+渡島・檜山1!I147+上川1!I147+留萌1!I147+宗谷1!I147+オホーツク1!I147+十勝1!I147+釧路1!I147+根室1!I147</f>
        <v>204.4</v>
      </c>
      <c r="J178" s="66">
        <f>空知1!J147+石狩1!J147+後志1!J147+胆振1!J147+日高1!J147+渡島・檜山1!J147+上川1!J147+留萌1!J147+宗谷1!J147+オホーツク1!J147+十勝1!J147+釧路1!J147+根室1!J147</f>
        <v>646.19999999999993</v>
      </c>
      <c r="K178" s="66">
        <f>空知1!K147+石狩1!K147+後志1!K147+胆振1!K147+日高1!K147+渡島・檜山1!K147+上川1!K147+留萌1!K147+宗谷1!K147+オホーツク1!K147+十勝1!K147+釧路1!K147+根室1!K147</f>
        <v>701.40000000000009</v>
      </c>
      <c r="L178" s="66">
        <f>空知1!L147+石狩1!L147+後志1!L147+胆振1!L147+日高1!L147+渡島・檜山1!L147+上川1!L147+留萌1!L147+宗谷1!L147+オホーツク1!L147+十勝1!L147+釧路1!L147+根室1!L147</f>
        <v>702.39999999999986</v>
      </c>
      <c r="M178" s="66">
        <f>空知1!M147+石狩1!M147+後志1!M147+胆振1!M147+日高1!M147+渡島・檜山1!M147+上川1!M147+留萌1!M147+宗谷1!M147+オホーツク1!M147+十勝1!M147+釧路1!M147+根室1!M147</f>
        <v>219.5</v>
      </c>
      <c r="N178" s="66">
        <f>空知1!N147+石狩1!N147+後志1!N147+胆振1!N147+日高1!N147+渡島・檜山1!N147+上川1!N147+留萌1!N147+宗谷1!N147+オホーツク1!N147+十勝1!N147+釧路1!N147+根室1!N147</f>
        <v>39.4</v>
      </c>
      <c r="O178" s="66">
        <f>空知1!O147+石狩1!O147+後志1!O147+胆振1!O147+日高1!O147+渡島・檜山1!O147+上川1!O147+留萌1!O147+宗谷1!O147+オホーツク1!O147+十勝1!O147+釧路1!O147+根室1!O147</f>
        <v>0</v>
      </c>
      <c r="P178" s="7">
        <f t="shared" si="151"/>
        <v>2513.2999999999997</v>
      </c>
    </row>
    <row r="179" spans="1:16" ht="16.05" customHeight="1" x14ac:dyDescent="0.2">
      <c r="A179" s="81"/>
      <c r="B179" s="81"/>
      <c r="C179" s="10" t="s">
        <v>22</v>
      </c>
      <c r="D179" s="7" t="str">
        <f t="shared" ref="D179:O179" si="182">IF(D178&lt;=0,"",D178/$P178%)</f>
        <v/>
      </c>
      <c r="E179" s="7" t="str">
        <f t="shared" si="182"/>
        <v/>
      </c>
      <c r="F179" s="7" t="str">
        <f t="shared" si="182"/>
        <v/>
      </c>
      <c r="G179" s="7" t="str">
        <f t="shared" si="182"/>
        <v/>
      </c>
      <c r="H179" s="7" t="str">
        <f t="shared" si="182"/>
        <v/>
      </c>
      <c r="I179" s="7">
        <f t="shared" si="182"/>
        <v>8.1327338558866842</v>
      </c>
      <c r="J179" s="7">
        <f t="shared" si="182"/>
        <v>25.711216329129034</v>
      </c>
      <c r="K179" s="7">
        <f t="shared" si="182"/>
        <v>27.907531930131707</v>
      </c>
      <c r="L179" s="7">
        <f t="shared" si="182"/>
        <v>27.947320256236818</v>
      </c>
      <c r="M179" s="7">
        <f t="shared" si="182"/>
        <v>8.7335375800740085</v>
      </c>
      <c r="N179" s="7">
        <f t="shared" si="182"/>
        <v>1.567660048541758</v>
      </c>
      <c r="O179" s="7" t="str">
        <f t="shared" si="182"/>
        <v/>
      </c>
      <c r="P179" s="7">
        <f t="shared" si="151"/>
        <v>100.00000000000001</v>
      </c>
    </row>
    <row r="180" spans="1:16" ht="16.05" customHeight="1" x14ac:dyDescent="0.2">
      <c r="A180" s="81"/>
      <c r="B180" s="81"/>
      <c r="C180" s="7" t="s">
        <v>24</v>
      </c>
      <c r="D180" s="66">
        <f>空知1!D149+石狩1!D149+後志1!D149+胆振1!D149+日高1!D149+渡島・檜山1!D149+上川1!D149+留萌1!D149+宗谷1!D149+オホーツク1!D149+十勝1!D149+釧路1!D149+根室1!D149</f>
        <v>0</v>
      </c>
      <c r="E180" s="66">
        <f>空知1!E149+石狩1!E149+後志1!E149+胆振1!E149+日高1!E149+渡島・檜山1!E149+上川1!E149+留萌1!E149+宗谷1!E149+オホーツク1!E149+十勝1!E149+釧路1!E149+根室1!E149</f>
        <v>0</v>
      </c>
      <c r="F180" s="66">
        <f>空知1!F149+石狩1!F149+後志1!F149+胆振1!F149+日高1!F149+渡島・檜山1!F149+上川1!F149+留萌1!F149+宗谷1!F149+オホーツク1!F149+十勝1!F149+釧路1!F149+根室1!F149</f>
        <v>0</v>
      </c>
      <c r="G180" s="66">
        <f>空知1!G149+石狩1!G149+後志1!G149+胆振1!G149+日高1!G149+渡島・檜山1!G149+上川1!G149+留萌1!G149+宗谷1!G149+オホーツク1!G149+十勝1!G149+釧路1!G149+根室1!G149</f>
        <v>0.79999999999999993</v>
      </c>
      <c r="H180" s="66">
        <f>空知1!H149+石狩1!H149+後志1!H149+胆振1!H149+日高1!H149+渡島・檜山1!H149+上川1!H149+留萌1!H149+宗谷1!H149+オホーツク1!H149+十勝1!H149+釧路1!H149+根室1!H149</f>
        <v>73.2</v>
      </c>
      <c r="I180" s="66">
        <f>空知1!I149+石狩1!I149+後志1!I149+胆振1!I149+日高1!I149+渡島・檜山1!I149+上川1!I149+留萌1!I149+宗谷1!I149+オホーツク1!I149+十勝1!I149+釧路1!I149+根室1!I149</f>
        <v>1364.6</v>
      </c>
      <c r="J180" s="66">
        <f>空知1!J149+石狩1!J149+後志1!J149+胆振1!J149+日高1!J149+渡島・檜山1!J149+上川1!J149+留萌1!J149+宗谷1!J149+オホーツク1!J149+十勝1!J149+釧路1!J149+根室1!J149</f>
        <v>2238.9</v>
      </c>
      <c r="K180" s="66">
        <f>空知1!K149+石狩1!K149+後志1!K149+胆振1!K149+日高1!K149+渡島・檜山1!K149+上川1!K149+留萌1!K149+宗谷1!K149+オホーツク1!K149+十勝1!K149+釧路1!K149+根室1!K149</f>
        <v>2199.1000000000004</v>
      </c>
      <c r="L180" s="66">
        <f>空知1!L149+石狩1!L149+後志1!L149+胆振1!L149+日高1!L149+渡島・檜山1!L149+上川1!L149+留萌1!L149+宗谷1!L149+オホーツク1!L149+十勝1!L149+釧路1!L149+根室1!L149</f>
        <v>1856.6999999999998</v>
      </c>
      <c r="M180" s="66">
        <f>空知1!M149+石狩1!M149+後志1!M149+胆振1!M149+日高1!M149+渡島・檜山1!M149+上川1!M149+留萌1!M149+宗谷1!M149+オホーツク1!M149+十勝1!M149+釧路1!M149+根室1!M149</f>
        <v>717.6</v>
      </c>
      <c r="N180" s="66">
        <f>空知1!N149+石狩1!N149+後志1!N149+胆振1!N149+日高1!N149+渡島・檜山1!N149+上川1!N149+留萌1!N149+宗谷1!N149+オホーツク1!N149+十勝1!N149+釧路1!N149+根室1!N149</f>
        <v>64.8</v>
      </c>
      <c r="O180" s="66">
        <f>空知1!O149+石狩1!O149+後志1!O149+胆振1!O149+日高1!O149+渡島・檜山1!O149+上川1!O149+留萌1!O149+宗谷1!O149+オホーツク1!O149+十勝1!O149+釧路1!O149+根室1!O149</f>
        <v>0</v>
      </c>
      <c r="P180" s="7">
        <f t="shared" si="151"/>
        <v>8515.6999999999989</v>
      </c>
    </row>
    <row r="181" spans="1:16" ht="16.05" customHeight="1" x14ac:dyDescent="0.2">
      <c r="A181" s="81"/>
      <c r="B181" s="83"/>
      <c r="C181" s="10" t="s">
        <v>22</v>
      </c>
      <c r="D181" s="7" t="str">
        <f t="shared" ref="D181:O181" si="183">IF(D180&lt;=0,"",D180/$P180%)</f>
        <v/>
      </c>
      <c r="E181" s="7" t="str">
        <f t="shared" si="183"/>
        <v/>
      </c>
      <c r="F181" s="7" t="str">
        <f t="shared" si="183"/>
        <v/>
      </c>
      <c r="G181" s="7">
        <f t="shared" si="183"/>
        <v>9.3944126730626971E-3</v>
      </c>
      <c r="H181" s="7">
        <f t="shared" si="183"/>
        <v>0.85958875958523684</v>
      </c>
      <c r="I181" s="7">
        <f t="shared" si="183"/>
        <v>16.024519417076696</v>
      </c>
      <c r="J181" s="7">
        <f t="shared" si="183"/>
        <v>26.291438167150094</v>
      </c>
      <c r="K181" s="7">
        <f t="shared" si="183"/>
        <v>25.824066136665227</v>
      </c>
      <c r="L181" s="7">
        <f t="shared" si="183"/>
        <v>21.803257512594389</v>
      </c>
      <c r="M181" s="7">
        <f t="shared" si="183"/>
        <v>8.4267881677372412</v>
      </c>
      <c r="N181" s="7">
        <f t="shared" si="183"/>
        <v>0.76094742651807845</v>
      </c>
      <c r="O181" s="7" t="str">
        <f t="shared" si="183"/>
        <v/>
      </c>
      <c r="P181" s="7">
        <f t="shared" si="151"/>
        <v>100.00000000000001</v>
      </c>
    </row>
    <row r="182" spans="1:16" ht="16.05" customHeight="1" x14ac:dyDescent="0.2">
      <c r="A182" s="81"/>
      <c r="B182" s="81" t="s">
        <v>48</v>
      </c>
      <c r="C182" s="7" t="s">
        <v>21</v>
      </c>
      <c r="D182" s="66">
        <f>空知1!D151+石狩1!D151+後志1!D151+胆振1!D151+日高1!D151+渡島・檜山1!D151+上川1!D151+留萌1!D151+宗谷1!D151+オホーツク1!D151+十勝1!D151+釧路1!D151+根室1!D151</f>
        <v>0</v>
      </c>
      <c r="E182" s="66">
        <f>空知1!E151+石狩1!E151+後志1!E151+胆振1!E151+日高1!E151+渡島・檜山1!E151+上川1!E151+留萌1!E151+宗谷1!E151+オホーツク1!E151+十勝1!E151+釧路1!E151+根室1!E151</f>
        <v>0</v>
      </c>
      <c r="F182" s="66">
        <f>空知1!F151+石狩1!F151+後志1!F151+胆振1!F151+日高1!F151+渡島・檜山1!F151+上川1!F151+留萌1!F151+宗谷1!F151+オホーツク1!F151+十勝1!F151+釧路1!F151+根室1!F151</f>
        <v>0</v>
      </c>
      <c r="G182" s="66">
        <f>空知1!G151+石狩1!G151+後志1!G151+胆振1!G151+日高1!G151+渡島・檜山1!G151+上川1!G151+留萌1!G151+宗谷1!G151+オホーツク1!G151+十勝1!G151+釧路1!G151+根室1!G151</f>
        <v>0.1</v>
      </c>
      <c r="H182" s="66">
        <f>空知1!H151+石狩1!H151+後志1!H151+胆振1!H151+日高1!H151+渡島・檜山1!H151+上川1!H151+留萌1!H151+宗谷1!H151+オホーツク1!H151+十勝1!H151+釧路1!H151+根室1!H151</f>
        <v>42.899999999999991</v>
      </c>
      <c r="I182" s="66">
        <f>空知1!I151+石狩1!I151+後志1!I151+胆振1!I151+日高1!I151+渡島・檜山1!I151+上川1!I151+留萌1!I151+宗谷1!I151+オホーツク1!I151+十勝1!I151+釧路1!I151+根室1!I151</f>
        <v>1104.5</v>
      </c>
      <c r="J182" s="66">
        <f>空知1!J151+石狩1!J151+後志1!J151+胆振1!J151+日高1!J151+渡島・檜山1!J151+上川1!J151+留萌1!J151+宗谷1!J151+オホーツク1!J151+十勝1!J151+釧路1!J151+根室1!J151</f>
        <v>1990.1</v>
      </c>
      <c r="K182" s="66">
        <f>空知1!K151+石狩1!K151+後志1!K151+胆振1!K151+日高1!K151+渡島・檜山1!K151+上川1!K151+留萌1!K151+宗谷1!K151+オホーツク1!K151+十勝1!K151+釧路1!K151+根室1!K151</f>
        <v>1655.1999999999998</v>
      </c>
      <c r="L182" s="66">
        <f>空知1!L151+石狩1!L151+後志1!L151+胆振1!L151+日高1!L151+渡島・檜山1!L151+上川1!L151+留萌1!L151+宗谷1!L151+オホーツク1!L151+十勝1!L151+釧路1!L151+根室1!L151</f>
        <v>947.40000000000009</v>
      </c>
      <c r="M182" s="66">
        <f>空知1!M151+石狩1!M151+後志1!M151+胆振1!M151+日高1!M151+渡島・檜山1!M151+上川1!M151+留萌1!M151+宗谷1!M151+オホーツク1!M151+十勝1!M151+釧路1!M151+根室1!M151</f>
        <v>615.6</v>
      </c>
      <c r="N182" s="66">
        <f>空知1!N151+石狩1!N151+後志1!N151+胆振1!N151+日高1!N151+渡島・檜山1!N151+上川1!N151+留萌1!N151+宗谷1!N151+オホーツク1!N151+十勝1!N151+釧路1!N151+根室1!N151</f>
        <v>309.3</v>
      </c>
      <c r="O182" s="66">
        <f>空知1!O151+石狩1!O151+後志1!O151+胆振1!O151+日高1!O151+渡島・檜山1!O151+上川1!O151+留萌1!O151+宗谷1!O151+オホーツク1!O151+十勝1!O151+釧路1!O151+根室1!O151</f>
        <v>0</v>
      </c>
      <c r="P182" s="7">
        <f t="shared" si="151"/>
        <v>6665.0999999999995</v>
      </c>
    </row>
    <row r="183" spans="1:16" ht="16.05" customHeight="1" x14ac:dyDescent="0.2">
      <c r="A183" s="81"/>
      <c r="B183" s="81"/>
      <c r="C183" s="10" t="s">
        <v>22</v>
      </c>
      <c r="D183" s="7" t="str">
        <f t="shared" ref="D183:O183" si="184">IF(D182&lt;=0,"",D182/$P182%)</f>
        <v/>
      </c>
      <c r="E183" s="7" t="str">
        <f t="shared" si="184"/>
        <v/>
      </c>
      <c r="F183" s="7" t="str">
        <f t="shared" si="184"/>
        <v/>
      </c>
      <c r="G183" s="7">
        <f t="shared" si="184"/>
        <v>1.5003525828569716E-3</v>
      </c>
      <c r="H183" s="7">
        <f t="shared" si="184"/>
        <v>0.64365125804564061</v>
      </c>
      <c r="I183" s="7">
        <f t="shared" si="184"/>
        <v>16.571394277655251</v>
      </c>
      <c r="J183" s="7">
        <f t="shared" si="184"/>
        <v>29.858516751436589</v>
      </c>
      <c r="K183" s="7">
        <f t="shared" si="184"/>
        <v>24.833835951448588</v>
      </c>
      <c r="L183" s="7">
        <f t="shared" si="184"/>
        <v>14.214340369986949</v>
      </c>
      <c r="M183" s="7">
        <f t="shared" si="184"/>
        <v>9.2361705000675176</v>
      </c>
      <c r="N183" s="7">
        <f t="shared" si="184"/>
        <v>4.6405905387766131</v>
      </c>
      <c r="O183" s="7" t="str">
        <f t="shared" si="184"/>
        <v/>
      </c>
      <c r="P183" s="7">
        <f t="shared" ref="P183:P360" si="185">SUM(D183:O183)</f>
        <v>100.00000000000001</v>
      </c>
    </row>
    <row r="184" spans="1:16" ht="16.05" customHeight="1" x14ac:dyDescent="0.2">
      <c r="A184" s="81"/>
      <c r="B184" s="81"/>
      <c r="C184" s="7" t="s">
        <v>23</v>
      </c>
      <c r="D184" s="66">
        <f>空知1!D153+石狩1!D153+後志1!D153+胆振1!D153+日高1!D153+渡島・檜山1!D153+上川1!D153+留萌1!D153+宗谷1!D153+オホーツク1!D153+十勝1!D153+釧路1!D153+根室1!D153</f>
        <v>0</v>
      </c>
      <c r="E184" s="66">
        <f>空知1!E153+石狩1!E153+後志1!E153+胆振1!E153+日高1!E153+渡島・檜山1!E153+上川1!E153+留萌1!E153+宗谷1!E153+オホーツク1!E153+十勝1!E153+釧路1!E153+根室1!E153</f>
        <v>0</v>
      </c>
      <c r="F184" s="66">
        <f>空知1!F153+石狩1!F153+後志1!F153+胆振1!F153+日高1!F153+渡島・檜山1!F153+上川1!F153+留萌1!F153+宗谷1!F153+オホーツク1!F153+十勝1!F153+釧路1!F153+根室1!F153</f>
        <v>0</v>
      </c>
      <c r="G184" s="66">
        <f>空知1!G153+石狩1!G153+後志1!G153+胆振1!G153+日高1!G153+渡島・檜山1!G153+上川1!G153+留萌1!G153+宗谷1!G153+オホーツク1!G153+十勝1!G153+釧路1!G153+根室1!G153</f>
        <v>0</v>
      </c>
      <c r="H184" s="66">
        <f>空知1!H153+石狩1!H153+後志1!H153+胆振1!H153+日高1!H153+渡島・檜山1!H153+上川1!H153+留萌1!H153+宗谷1!H153+オホーツク1!H153+十勝1!H153+釧路1!H153+根室1!H153</f>
        <v>0</v>
      </c>
      <c r="I184" s="66">
        <f>空知1!I153+石狩1!I153+後志1!I153+胆振1!I153+日高1!I153+渡島・檜山1!I153+上川1!I153+留萌1!I153+宗谷1!I153+オホーツク1!I153+十勝1!I153+釧路1!I153+根室1!I153</f>
        <v>919.30000000000007</v>
      </c>
      <c r="J184" s="66">
        <f>空知1!J153+石狩1!J153+後志1!J153+胆振1!J153+日高1!J153+渡島・檜山1!J153+上川1!J153+留萌1!J153+宗谷1!J153+オホーツク1!J153+十勝1!J153+釧路1!J153+根室1!J153</f>
        <v>3572.7</v>
      </c>
      <c r="K184" s="66">
        <f>空知1!K153+石狩1!K153+後志1!K153+胆振1!K153+日高1!K153+渡島・檜山1!K153+上川1!K153+留萌1!K153+宗谷1!K153+オホーツク1!K153+十勝1!K153+釧路1!K153+根室1!K153</f>
        <v>2634.1000000000004</v>
      </c>
      <c r="L184" s="66">
        <f>空知1!L153+石狩1!L153+後志1!L153+胆振1!L153+日高1!L153+渡島・檜山1!L153+上川1!L153+留萌1!L153+宗谷1!L153+オホーツク1!L153+十勝1!L153+釧路1!L153+根室1!L153</f>
        <v>1684.6</v>
      </c>
      <c r="M184" s="66">
        <f>空知1!M153+石狩1!M153+後志1!M153+胆振1!M153+日高1!M153+渡島・檜山1!M153+上川1!M153+留萌1!M153+宗谷1!M153+オホーツク1!M153+十勝1!M153+釧路1!M153+根室1!M153</f>
        <v>835.4</v>
      </c>
      <c r="N184" s="66">
        <f>空知1!N153+石狩1!N153+後志1!N153+胆振1!N153+日高1!N153+渡島・檜山1!N153+上川1!N153+留萌1!N153+宗谷1!N153+オホーツク1!N153+十勝1!N153+釧路1!N153+根室1!N153</f>
        <v>51</v>
      </c>
      <c r="O184" s="66">
        <f>空知1!O153+石狩1!O153+後志1!O153+胆振1!O153+日高1!O153+渡島・檜山1!O153+上川1!O153+留萌1!O153+宗谷1!O153+オホーツク1!O153+十勝1!O153+釧路1!O153+根室1!O153</f>
        <v>0</v>
      </c>
      <c r="P184" s="7">
        <f t="shared" si="185"/>
        <v>9697.1</v>
      </c>
    </row>
    <row r="185" spans="1:16" ht="16.05" customHeight="1" x14ac:dyDescent="0.2">
      <c r="A185" s="81"/>
      <c r="B185" s="81"/>
      <c r="C185" s="10" t="s">
        <v>22</v>
      </c>
      <c r="D185" s="7" t="str">
        <f t="shared" ref="D185:O185" si="186">IF(D184&lt;=0,"",D184/$P184%)</f>
        <v/>
      </c>
      <c r="E185" s="7" t="str">
        <f t="shared" si="186"/>
        <v/>
      </c>
      <c r="F185" s="7" t="str">
        <f t="shared" si="186"/>
        <v/>
      </c>
      <c r="G185" s="7" t="str">
        <f t="shared" si="186"/>
        <v/>
      </c>
      <c r="H185" s="7" t="str">
        <f t="shared" si="186"/>
        <v/>
      </c>
      <c r="I185" s="7">
        <f t="shared" si="186"/>
        <v>9.4801538604325</v>
      </c>
      <c r="J185" s="7">
        <f t="shared" si="186"/>
        <v>36.84297367254127</v>
      </c>
      <c r="K185" s="7">
        <f t="shared" si="186"/>
        <v>27.163791236555262</v>
      </c>
      <c r="L185" s="7">
        <f t="shared" si="186"/>
        <v>17.372204061007928</v>
      </c>
      <c r="M185" s="7">
        <f t="shared" si="186"/>
        <v>8.6149467366532253</v>
      </c>
      <c r="N185" s="7">
        <f t="shared" si="186"/>
        <v>0.52593043280980911</v>
      </c>
      <c r="O185" s="7" t="str">
        <f t="shared" si="186"/>
        <v/>
      </c>
      <c r="P185" s="7">
        <f t="shared" si="185"/>
        <v>100</v>
      </c>
    </row>
    <row r="186" spans="1:16" ht="16.05" customHeight="1" x14ac:dyDescent="0.2">
      <c r="A186" s="81"/>
      <c r="B186" s="81"/>
      <c r="C186" s="7" t="s">
        <v>24</v>
      </c>
      <c r="D186" s="66">
        <f>空知1!D155+石狩1!D155+後志1!D155+胆振1!D155+日高1!D155+渡島・檜山1!D155+上川1!D155+留萌1!D155+宗谷1!D155+オホーツク1!D155+十勝1!D155+釧路1!D155+根室1!D155</f>
        <v>0</v>
      </c>
      <c r="E186" s="66">
        <f>空知1!E155+石狩1!E155+後志1!E155+胆振1!E155+日高1!E155+渡島・檜山1!E155+上川1!E155+留萌1!E155+宗谷1!E155+オホーツク1!E155+十勝1!E155+釧路1!E155+根室1!E155</f>
        <v>0</v>
      </c>
      <c r="F186" s="66">
        <f>空知1!F155+石狩1!F155+後志1!F155+胆振1!F155+日高1!F155+渡島・檜山1!F155+上川1!F155+留萌1!F155+宗谷1!F155+オホーツク1!F155+十勝1!F155+釧路1!F155+根室1!F155</f>
        <v>0</v>
      </c>
      <c r="G186" s="66">
        <f>空知1!G155+石狩1!G155+後志1!G155+胆振1!G155+日高1!G155+渡島・檜山1!G155+上川1!G155+留萌1!G155+宗谷1!G155+オホーツク1!G155+十勝1!G155+釧路1!G155+根室1!G155</f>
        <v>0.1</v>
      </c>
      <c r="H186" s="66">
        <f>空知1!H155+石狩1!H155+後志1!H155+胆振1!H155+日高1!H155+渡島・檜山1!H155+上川1!H155+留萌1!H155+宗谷1!H155+オホーツク1!H155+十勝1!H155+釧路1!H155+根室1!H155</f>
        <v>42.899999999999991</v>
      </c>
      <c r="I186" s="66">
        <f>空知1!I155+石狩1!I155+後志1!I155+胆振1!I155+日高1!I155+渡島・檜山1!I155+上川1!I155+留萌1!I155+宗谷1!I155+オホーツク1!I155+十勝1!I155+釧路1!I155+根室1!I155</f>
        <v>2023.7999999999997</v>
      </c>
      <c r="J186" s="66">
        <f>空知1!J155+石狩1!J155+後志1!J155+胆振1!J155+日高1!J155+渡島・檜山1!J155+上川1!J155+留萌1!J155+宗谷1!J155+オホーツク1!J155+十勝1!J155+釧路1!J155+根室1!J155</f>
        <v>5562.7999999999993</v>
      </c>
      <c r="K186" s="66">
        <f>空知1!K155+石狩1!K155+後志1!K155+胆振1!K155+日高1!K155+渡島・檜山1!K155+上川1!K155+留萌1!K155+宗谷1!K155+オホーツク1!K155+十勝1!K155+釧路1!K155+根室1!K155</f>
        <v>4289.3</v>
      </c>
      <c r="L186" s="66">
        <f>空知1!L155+石狩1!L155+後志1!L155+胆振1!L155+日高1!L155+渡島・檜山1!L155+上川1!L155+留萌1!L155+宗谷1!L155+オホーツク1!L155+十勝1!L155+釧路1!L155+根室1!L155</f>
        <v>2632</v>
      </c>
      <c r="M186" s="66">
        <f>空知1!M155+石狩1!M155+後志1!M155+胆振1!M155+日高1!M155+渡島・檜山1!M155+上川1!M155+留萌1!M155+宗谷1!M155+オホーツク1!M155+十勝1!M155+釧路1!M155+根室1!M155</f>
        <v>1450.9999999999995</v>
      </c>
      <c r="N186" s="66">
        <f>空知1!N155+石狩1!N155+後志1!N155+胆振1!N155+日高1!N155+渡島・檜山1!N155+上川1!N155+留萌1!N155+宗谷1!N155+オホーツク1!N155+十勝1!N155+釧路1!N155+根室1!N155</f>
        <v>360.29999999999995</v>
      </c>
      <c r="O186" s="66">
        <f>空知1!O155+石狩1!O155+後志1!O155+胆振1!O155+日高1!O155+渡島・檜山1!O155+上川1!O155+留萌1!O155+宗谷1!O155+オホーツク1!O155+十勝1!O155+釧路1!O155+根室1!O155</f>
        <v>0</v>
      </c>
      <c r="P186" s="7">
        <f t="shared" si="185"/>
        <v>16362.199999999997</v>
      </c>
    </row>
    <row r="187" spans="1:16" ht="16.05" customHeight="1" x14ac:dyDescent="0.2">
      <c r="A187" s="81"/>
      <c r="B187" s="83"/>
      <c r="C187" s="10" t="s">
        <v>22</v>
      </c>
      <c r="D187" s="7" t="str">
        <f t="shared" ref="D187:O187" si="187">IF(D186&lt;=0,"",D186/$P186%)</f>
        <v/>
      </c>
      <c r="E187" s="7" t="str">
        <f t="shared" si="187"/>
        <v/>
      </c>
      <c r="F187" s="7" t="str">
        <f t="shared" si="187"/>
        <v/>
      </c>
      <c r="G187" s="7">
        <f t="shared" si="187"/>
        <v>6.111647577954067E-4</v>
      </c>
      <c r="H187" s="7">
        <f t="shared" si="187"/>
        <v>0.26218968109422941</v>
      </c>
      <c r="I187" s="7">
        <f t="shared" si="187"/>
        <v>12.368752368263438</v>
      </c>
      <c r="J187" s="7">
        <f t="shared" si="187"/>
        <v>33.997873146642874</v>
      </c>
      <c r="K187" s="7">
        <f t="shared" si="187"/>
        <v>26.214689956118377</v>
      </c>
      <c r="L187" s="7">
        <f t="shared" si="187"/>
        <v>16.085856425175102</v>
      </c>
      <c r="M187" s="7">
        <f t="shared" si="187"/>
        <v>8.868000635611347</v>
      </c>
      <c r="N187" s="7">
        <f t="shared" si="187"/>
        <v>2.2020266223368496</v>
      </c>
      <c r="O187" s="7" t="str">
        <f t="shared" si="187"/>
        <v/>
      </c>
      <c r="P187" s="7">
        <f t="shared" si="185"/>
        <v>100.00000000000003</v>
      </c>
    </row>
    <row r="188" spans="1:16" ht="16.05" customHeight="1" x14ac:dyDescent="0.2">
      <c r="A188" s="81"/>
      <c r="B188" s="81" t="s">
        <v>49</v>
      </c>
      <c r="C188" s="7" t="s">
        <v>21</v>
      </c>
      <c r="D188" s="66">
        <f>空知1!D157+石狩1!D157+後志1!D157+胆振1!D157+日高1!D157+渡島・檜山1!D157+上川1!D157+留萌1!D157+宗谷1!D157+オホーツク1!D157+十勝1!D157+釧路1!D157+根室1!D157</f>
        <v>0</v>
      </c>
      <c r="E188" s="66">
        <f>空知1!E157+石狩1!E157+後志1!E157+胆振1!E157+日高1!E157+渡島・檜山1!E157+上川1!E157+留萌1!E157+宗谷1!E157+オホーツク1!E157+十勝1!E157+釧路1!E157+根室1!E157</f>
        <v>0</v>
      </c>
      <c r="F188" s="66">
        <f>空知1!F157+石狩1!F157+後志1!F157+胆振1!F157+日高1!F157+渡島・檜山1!F157+上川1!F157+留萌1!F157+宗谷1!F157+オホーツク1!F157+十勝1!F157+釧路1!F157+根室1!F157</f>
        <v>0</v>
      </c>
      <c r="G188" s="66">
        <f>空知1!G157+石狩1!G157+後志1!G157+胆振1!G157+日高1!G157+渡島・檜山1!G157+上川1!G157+留萌1!G157+宗谷1!G157+オホーツク1!G157+十勝1!G157+釧路1!G157+根室1!G157</f>
        <v>0</v>
      </c>
      <c r="H188" s="66">
        <f>空知1!H157+石狩1!H157+後志1!H157+胆振1!H157+日高1!H157+渡島・檜山1!H157+上川1!H157+留萌1!H157+宗谷1!H157+オホーツク1!H157+十勝1!H157+釧路1!H157+根室1!H157</f>
        <v>2.2999999999999998</v>
      </c>
      <c r="I188" s="66">
        <f>空知1!I157+石狩1!I157+後志1!I157+胆振1!I157+日高1!I157+渡島・檜山1!I157+上川1!I157+留萌1!I157+宗谷1!I157+オホーツク1!I157+十勝1!I157+釧路1!I157+根室1!I157</f>
        <v>193.7</v>
      </c>
      <c r="J188" s="66">
        <f>空知1!J157+石狩1!J157+後志1!J157+胆振1!J157+日高1!J157+渡島・檜山1!J157+上川1!J157+留萌1!J157+宗谷1!J157+オホーツク1!J157+十勝1!J157+釧路1!J157+根室1!J157</f>
        <v>400.7</v>
      </c>
      <c r="K188" s="66">
        <f>空知1!K157+石狩1!K157+後志1!K157+胆振1!K157+日高1!K157+渡島・檜山1!K157+上川1!K157+留萌1!K157+宗谷1!K157+オホーツク1!K157+十勝1!K157+釧路1!K157+根室1!K157</f>
        <v>396.1</v>
      </c>
      <c r="L188" s="66">
        <f>空知1!L157+石狩1!L157+後志1!L157+胆振1!L157+日高1!L157+渡島・檜山1!L157+上川1!L157+留萌1!L157+宗谷1!L157+オホーツク1!L157+十勝1!L157+釧路1!L157+根室1!L157</f>
        <v>331.4</v>
      </c>
      <c r="M188" s="66">
        <f>空知1!M157+石狩1!M157+後志1!M157+胆振1!M157+日高1!M157+渡島・檜山1!M157+上川1!M157+留萌1!M157+宗谷1!M157+オホーツク1!M157+十勝1!M157+釧路1!M157+根室1!M157</f>
        <v>239.60000000000002</v>
      </c>
      <c r="N188" s="66">
        <f>空知1!N157+石狩1!N157+後志1!N157+胆振1!N157+日高1!N157+渡島・檜山1!N157+上川1!N157+留萌1!N157+宗谷1!N157+オホーツク1!N157+十勝1!N157+釧路1!N157+根室1!N157</f>
        <v>61.1</v>
      </c>
      <c r="O188" s="66">
        <f>空知1!O157+石狩1!O157+後志1!O157+胆振1!O157+日高1!O157+渡島・檜山1!O157+上川1!O157+留萌1!O157+宗谷1!O157+オホーツク1!O157+十勝1!O157+釧路1!O157+根室1!O157</f>
        <v>0</v>
      </c>
      <c r="P188" s="7">
        <f t="shared" si="185"/>
        <v>1624.9</v>
      </c>
    </row>
    <row r="189" spans="1:16" ht="16.05" customHeight="1" x14ac:dyDescent="0.2">
      <c r="A189" s="81"/>
      <c r="B189" s="81"/>
      <c r="C189" s="10" t="s">
        <v>22</v>
      </c>
      <c r="D189" s="7" t="str">
        <f t="shared" ref="D189:O189" si="188">IF(D188&lt;=0,"",D188/$P188%)</f>
        <v/>
      </c>
      <c r="E189" s="7" t="str">
        <f t="shared" si="188"/>
        <v/>
      </c>
      <c r="F189" s="7" t="str">
        <f t="shared" si="188"/>
        <v/>
      </c>
      <c r="G189" s="7" t="str">
        <f t="shared" si="188"/>
        <v/>
      </c>
      <c r="H189" s="7">
        <f t="shared" si="188"/>
        <v>0.14154717213366974</v>
      </c>
      <c r="I189" s="7">
        <f t="shared" si="188"/>
        <v>11.920733583605143</v>
      </c>
      <c r="J189" s="7">
        <f t="shared" si="188"/>
        <v>24.65997907563542</v>
      </c>
      <c r="K189" s="7">
        <f t="shared" si="188"/>
        <v>24.376884731368083</v>
      </c>
      <c r="L189" s="7">
        <f t="shared" si="188"/>
        <v>20.395101236999196</v>
      </c>
      <c r="M189" s="7">
        <f t="shared" si="188"/>
        <v>14.745522801403162</v>
      </c>
      <c r="N189" s="7">
        <f t="shared" si="188"/>
        <v>3.7602313988553138</v>
      </c>
      <c r="O189" s="7" t="str">
        <f t="shared" si="188"/>
        <v/>
      </c>
      <c r="P189" s="7">
        <f t="shared" si="185"/>
        <v>99.999999999999986</v>
      </c>
    </row>
    <row r="190" spans="1:16" ht="16.05" customHeight="1" x14ac:dyDescent="0.2">
      <c r="A190" s="81"/>
      <c r="B190" s="81"/>
      <c r="C190" s="7" t="s">
        <v>23</v>
      </c>
      <c r="D190" s="66">
        <f>空知1!D159+石狩1!D159+後志1!D159+胆振1!D159+日高1!D159+渡島・檜山1!D159+上川1!D159+留萌1!D159+宗谷1!D159+オホーツク1!D159+十勝1!D159+釧路1!D159+根室1!D159</f>
        <v>0</v>
      </c>
      <c r="E190" s="66">
        <f>空知1!E159+石狩1!E159+後志1!E159+胆振1!E159+日高1!E159+渡島・檜山1!E159+上川1!E159+留萌1!E159+宗谷1!E159+オホーツク1!E159+十勝1!E159+釧路1!E159+根室1!E159</f>
        <v>0</v>
      </c>
      <c r="F190" s="66">
        <f>空知1!F159+石狩1!F159+後志1!F159+胆振1!F159+日高1!F159+渡島・檜山1!F159+上川1!F159+留萌1!F159+宗谷1!F159+オホーツク1!F159+十勝1!F159+釧路1!F159+根室1!F159</f>
        <v>0</v>
      </c>
      <c r="G190" s="66">
        <f>空知1!G159+石狩1!G159+後志1!G159+胆振1!G159+日高1!G159+渡島・檜山1!G159+上川1!G159+留萌1!G159+宗谷1!G159+オホーツク1!G159+十勝1!G159+釧路1!G159+根室1!G159</f>
        <v>0</v>
      </c>
      <c r="H190" s="66">
        <f>空知1!H159+石狩1!H159+後志1!H159+胆振1!H159+日高1!H159+渡島・檜山1!H159+上川1!H159+留萌1!H159+宗谷1!H159+オホーツク1!H159+十勝1!H159+釧路1!H159+根室1!H159</f>
        <v>0</v>
      </c>
      <c r="I190" s="66">
        <f>空知1!I159+石狩1!I159+後志1!I159+胆振1!I159+日高1!I159+渡島・檜山1!I159+上川1!I159+留萌1!I159+宗谷1!I159+オホーツク1!I159+十勝1!I159+釧路1!I159+根室1!I159</f>
        <v>93.9</v>
      </c>
      <c r="J190" s="66">
        <f>空知1!J159+石狩1!J159+後志1!J159+胆振1!J159+日高1!J159+渡島・檜山1!J159+上川1!J159+留萌1!J159+宗谷1!J159+オホーツク1!J159+十勝1!J159+釧路1!J159+根室1!J159</f>
        <v>477.09999999999997</v>
      </c>
      <c r="K190" s="66">
        <f>空知1!K159+石狩1!K159+後志1!K159+胆振1!K159+日高1!K159+渡島・檜山1!K159+上川1!K159+留萌1!K159+宗谷1!K159+オホーツク1!K159+十勝1!K159+釧路1!K159+根室1!K159</f>
        <v>574.9</v>
      </c>
      <c r="L190" s="66">
        <f>空知1!L159+石狩1!L159+後志1!L159+胆振1!L159+日高1!L159+渡島・檜山1!L159+上川1!L159+留萌1!L159+宗谷1!L159+オホーツク1!L159+十勝1!L159+釧路1!L159+根室1!L159</f>
        <v>457.30000000000007</v>
      </c>
      <c r="M190" s="66">
        <f>空知1!M159+石狩1!M159+後志1!M159+胆振1!M159+日高1!M159+渡島・檜山1!M159+上川1!M159+留萌1!M159+宗谷1!M159+オホーツク1!M159+十勝1!M159+釧路1!M159+根室1!M159</f>
        <v>248.3</v>
      </c>
      <c r="N190" s="66">
        <f>空知1!N159+石狩1!N159+後志1!N159+胆振1!N159+日高1!N159+渡島・檜山1!N159+上川1!N159+留萌1!N159+宗谷1!N159+オホーツク1!N159+十勝1!N159+釧路1!N159+根室1!N159</f>
        <v>21.7</v>
      </c>
      <c r="O190" s="66">
        <f>空知1!O159+石狩1!O159+後志1!O159+胆振1!O159+日高1!O159+渡島・檜山1!O159+上川1!O159+留萌1!O159+宗谷1!O159+オホーツク1!O159+十勝1!O159+釧路1!O159+根室1!O159</f>
        <v>0</v>
      </c>
      <c r="P190" s="7">
        <f t="shared" si="185"/>
        <v>1873.2000000000003</v>
      </c>
    </row>
    <row r="191" spans="1:16" ht="16.05" customHeight="1" x14ac:dyDescent="0.2">
      <c r="A191" s="81"/>
      <c r="B191" s="81"/>
      <c r="C191" s="10" t="s">
        <v>22</v>
      </c>
      <c r="D191" s="7" t="str">
        <f t="shared" ref="D191:O191" si="189">IF(D190&lt;=0,"",D190/$P190%)</f>
        <v/>
      </c>
      <c r="E191" s="7" t="str">
        <f t="shared" si="189"/>
        <v/>
      </c>
      <c r="F191" s="7" t="str">
        <f t="shared" si="189"/>
        <v/>
      </c>
      <c r="G191" s="7" t="str">
        <f t="shared" si="189"/>
        <v/>
      </c>
      <c r="H191" s="7" t="str">
        <f t="shared" si="189"/>
        <v/>
      </c>
      <c r="I191" s="7">
        <f t="shared" si="189"/>
        <v>5.0128122998078153</v>
      </c>
      <c r="J191" s="7">
        <f t="shared" si="189"/>
        <v>25.469784326286561</v>
      </c>
      <c r="K191" s="7">
        <f t="shared" si="189"/>
        <v>30.69079649797138</v>
      </c>
      <c r="L191" s="7">
        <f t="shared" si="189"/>
        <v>24.412769592141789</v>
      </c>
      <c r="M191" s="7">
        <f t="shared" si="189"/>
        <v>13.255391842835788</v>
      </c>
      <c r="N191" s="7">
        <f t="shared" si="189"/>
        <v>1.1584454409566516</v>
      </c>
      <c r="O191" s="7" t="str">
        <f t="shared" si="189"/>
        <v/>
      </c>
      <c r="P191" s="7">
        <f t="shared" si="185"/>
        <v>99.999999999999986</v>
      </c>
    </row>
    <row r="192" spans="1:16" ht="16.05" customHeight="1" x14ac:dyDescent="0.2">
      <c r="A192" s="81"/>
      <c r="B192" s="81"/>
      <c r="C192" s="7" t="s">
        <v>24</v>
      </c>
      <c r="D192" s="66">
        <f>空知1!D161+石狩1!D161+後志1!D161+胆振1!D161+日高1!D161+渡島・檜山1!D161+上川1!D161+留萌1!D161+宗谷1!D161+オホーツク1!D161+十勝1!D161+釧路1!D161+根室1!D161</f>
        <v>0</v>
      </c>
      <c r="E192" s="66">
        <f>空知1!E161+石狩1!E161+後志1!E161+胆振1!E161+日高1!E161+渡島・檜山1!E161+上川1!E161+留萌1!E161+宗谷1!E161+オホーツク1!E161+十勝1!E161+釧路1!E161+根室1!E161</f>
        <v>0</v>
      </c>
      <c r="F192" s="66">
        <f>空知1!F161+石狩1!F161+後志1!F161+胆振1!F161+日高1!F161+渡島・檜山1!F161+上川1!F161+留萌1!F161+宗谷1!F161+オホーツク1!F161+十勝1!F161+釧路1!F161+根室1!F161</f>
        <v>0</v>
      </c>
      <c r="G192" s="66">
        <f>空知1!G161+石狩1!G161+後志1!G161+胆振1!G161+日高1!G161+渡島・檜山1!G161+上川1!G161+留萌1!G161+宗谷1!G161+オホーツク1!G161+十勝1!G161+釧路1!G161+根室1!G161</f>
        <v>0</v>
      </c>
      <c r="H192" s="66">
        <f>空知1!H161+石狩1!H161+後志1!H161+胆振1!H161+日高1!H161+渡島・檜山1!H161+上川1!H161+留萌1!H161+宗谷1!H161+オホーツク1!H161+十勝1!H161+釧路1!H161+根室1!H161</f>
        <v>2.2999999999999998</v>
      </c>
      <c r="I192" s="66">
        <f>空知1!I161+石狩1!I161+後志1!I161+胆振1!I161+日高1!I161+渡島・檜山1!I161+上川1!I161+留萌1!I161+宗谷1!I161+オホーツク1!I161+十勝1!I161+釧路1!I161+根室1!I161</f>
        <v>287.60000000000002</v>
      </c>
      <c r="J192" s="66">
        <f>空知1!J161+石狩1!J161+後志1!J161+胆振1!J161+日高1!J161+渡島・檜山1!J161+上川1!J161+留萌1!J161+宗谷1!J161+オホーツク1!J161+十勝1!J161+釧路1!J161+根室1!J161</f>
        <v>877.80000000000007</v>
      </c>
      <c r="K192" s="66">
        <f>空知1!K161+石狩1!K161+後志1!K161+胆振1!K161+日高1!K161+渡島・檜山1!K161+上川1!K161+留萌1!K161+宗谷1!K161+オホーツク1!K161+十勝1!K161+釧路1!K161+根室1!K161</f>
        <v>971.00000000000011</v>
      </c>
      <c r="L192" s="66">
        <f>空知1!L161+石狩1!L161+後志1!L161+胆振1!L161+日高1!L161+渡島・檜山1!L161+上川1!L161+留萌1!L161+宗谷1!L161+オホーツク1!L161+十勝1!L161+釧路1!L161+根室1!L161</f>
        <v>788.69999999999993</v>
      </c>
      <c r="M192" s="66">
        <f>空知1!M161+石狩1!M161+後志1!M161+胆振1!M161+日高1!M161+渡島・檜山1!M161+上川1!M161+留萌1!M161+宗谷1!M161+オホーツク1!M161+十勝1!M161+釧路1!M161+根室1!M161</f>
        <v>487.90000000000003</v>
      </c>
      <c r="N192" s="66">
        <f>空知1!N161+石狩1!N161+後志1!N161+胆振1!N161+日高1!N161+渡島・檜山1!N161+上川1!N161+留萌1!N161+宗谷1!N161+オホーツク1!N161+十勝1!N161+釧路1!N161+根室1!N161</f>
        <v>82.8</v>
      </c>
      <c r="O192" s="66">
        <f>空知1!O161+石狩1!O161+後志1!O161+胆振1!O161+日高1!O161+渡島・檜山1!O161+上川1!O161+留萌1!O161+宗谷1!O161+オホーツク1!O161+十勝1!O161+釧路1!O161+根室1!O161</f>
        <v>0</v>
      </c>
      <c r="P192" s="7">
        <f t="shared" si="185"/>
        <v>3498.1000000000004</v>
      </c>
    </row>
    <row r="193" spans="1:25" ht="16.05" customHeight="1" x14ac:dyDescent="0.2">
      <c r="A193" s="81"/>
      <c r="B193" s="83"/>
      <c r="C193" s="10" t="s">
        <v>22</v>
      </c>
      <c r="D193" s="7" t="str">
        <f t="shared" ref="D193:O193" si="190">IF(D192&lt;=0,"",D192/$P192%)</f>
        <v/>
      </c>
      <c r="E193" s="7" t="str">
        <f t="shared" si="190"/>
        <v/>
      </c>
      <c r="F193" s="7" t="str">
        <f t="shared" si="190"/>
        <v/>
      </c>
      <c r="G193" s="7" t="str">
        <f t="shared" si="190"/>
        <v/>
      </c>
      <c r="H193" s="7">
        <f t="shared" si="190"/>
        <v>6.574997855978959E-2</v>
      </c>
      <c r="I193" s="7">
        <f t="shared" si="190"/>
        <v>8.2216060146936911</v>
      </c>
      <c r="J193" s="7">
        <f t="shared" si="190"/>
        <v>25.093622252079701</v>
      </c>
      <c r="K193" s="7">
        <f t="shared" si="190"/>
        <v>27.757925731111175</v>
      </c>
      <c r="L193" s="7">
        <f t="shared" si="190"/>
        <v>22.546525256567847</v>
      </c>
      <c r="M193" s="7">
        <f t="shared" si="190"/>
        <v>13.947571538835367</v>
      </c>
      <c r="N193" s="7">
        <f t="shared" si="190"/>
        <v>2.3669992281524252</v>
      </c>
      <c r="O193" s="7" t="str">
        <f t="shared" si="190"/>
        <v/>
      </c>
      <c r="P193" s="7">
        <f t="shared" si="185"/>
        <v>99.999999999999986</v>
      </c>
    </row>
    <row r="194" spans="1:25" ht="16.05" customHeight="1" x14ac:dyDescent="0.2">
      <c r="A194" s="81"/>
      <c r="B194" s="81" t="s">
        <v>50</v>
      </c>
      <c r="C194" s="7" t="s">
        <v>21</v>
      </c>
      <c r="D194" s="66">
        <f>空知1!D163+石狩1!D163+後志1!D163+胆振1!D163+日高1!D163+渡島・檜山1!D163+上川1!D163+留萌1!D163+宗谷1!D163+オホーツク1!D163+十勝1!D163+釧路1!D163+根室1!D163</f>
        <v>0</v>
      </c>
      <c r="E194" s="66">
        <f>空知1!E163+石狩1!E163+後志1!E163+胆振1!E163+日高1!E163+渡島・檜山1!E163+上川1!E163+留萌1!E163+宗谷1!E163+オホーツク1!E163+十勝1!E163+釧路1!E163+根室1!E163</f>
        <v>0</v>
      </c>
      <c r="F194" s="66">
        <f>空知1!F163+石狩1!F163+後志1!F163+胆振1!F163+日高1!F163+渡島・檜山1!F163+上川1!F163+留萌1!F163+宗谷1!F163+オホーツク1!F163+十勝1!F163+釧路1!F163+根室1!F163</f>
        <v>0</v>
      </c>
      <c r="G194" s="66">
        <f>空知1!G163+石狩1!G163+後志1!G163+胆振1!G163+日高1!G163+渡島・檜山1!G163+上川1!G163+留萌1!G163+宗谷1!G163+オホーツク1!G163+十勝1!G163+釧路1!G163+根室1!G163</f>
        <v>0</v>
      </c>
      <c r="H194" s="66">
        <f>空知1!H163+石狩1!H163+後志1!H163+胆振1!H163+日高1!H163+渡島・檜山1!H163+上川1!H163+留萌1!H163+宗谷1!H163+オホーツク1!H163+十勝1!H163+釧路1!H163+根室1!H163</f>
        <v>27.1</v>
      </c>
      <c r="I194" s="66">
        <f>空知1!I163+石狩1!I163+後志1!I163+胆振1!I163+日高1!I163+渡島・檜山1!I163+上川1!I163+留萌1!I163+宗谷1!I163+オホーツク1!I163+十勝1!I163+釧路1!I163+根室1!I163</f>
        <v>1230.8999999999999</v>
      </c>
      <c r="J194" s="66">
        <f>空知1!J163+石狩1!J163+後志1!J163+胆振1!J163+日高1!J163+渡島・檜山1!J163+上川1!J163+留萌1!J163+宗谷1!J163+オホーツク1!J163+十勝1!J163+釧路1!J163+根室1!J163</f>
        <v>4281.6000000000004</v>
      </c>
      <c r="K194" s="66">
        <f>空知1!K163+石狩1!K163+後志1!K163+胆振1!K163+日高1!K163+渡島・檜山1!K163+上川1!K163+留萌1!K163+宗谷1!K163+オホーツク1!K163+十勝1!K163+釧路1!K163+根室1!K163</f>
        <v>2125.7000000000003</v>
      </c>
      <c r="L194" s="66">
        <f>空知1!L163+石狩1!L163+後志1!L163+胆振1!L163+日高1!L163+渡島・檜山1!L163+上川1!L163+留萌1!L163+宗谷1!L163+オホーツク1!L163+十勝1!L163+釧路1!L163+根室1!L163</f>
        <v>605.79999999999995</v>
      </c>
      <c r="M194" s="66">
        <f>空知1!M163+石狩1!M163+後志1!M163+胆振1!M163+日高1!M163+渡島・檜山1!M163+上川1!M163+留萌1!M163+宗谷1!M163+オホーツク1!M163+十勝1!M163+釧路1!M163+根室1!M163</f>
        <v>233.7</v>
      </c>
      <c r="N194" s="66">
        <f>空知1!N163+石狩1!N163+後志1!N163+胆振1!N163+日高1!N163+渡島・檜山1!N163+上川1!N163+留萌1!N163+宗谷1!N163+オホーツク1!N163+十勝1!N163+釧路1!N163+根室1!N163</f>
        <v>2</v>
      </c>
      <c r="O194" s="66">
        <f>空知1!O163+石狩1!O163+後志1!O163+胆振1!O163+日高1!O163+渡島・檜山1!O163+上川1!O163+留萌1!O163+宗谷1!O163+オホーツク1!O163+十勝1!O163+釧路1!O163+根室1!O163</f>
        <v>0</v>
      </c>
      <c r="P194" s="7">
        <f t="shared" si="185"/>
        <v>8506.8000000000011</v>
      </c>
    </row>
    <row r="195" spans="1:25" ht="16.05" customHeight="1" x14ac:dyDescent="0.2">
      <c r="A195" s="81"/>
      <c r="B195" s="81"/>
      <c r="C195" s="10" t="s">
        <v>22</v>
      </c>
      <c r="D195" s="7" t="str">
        <f t="shared" ref="D195:O195" si="191">IF(D194&lt;=0,"",D194/$P194%)</f>
        <v/>
      </c>
      <c r="E195" s="7" t="str">
        <f t="shared" si="191"/>
        <v/>
      </c>
      <c r="F195" s="7" t="str">
        <f t="shared" si="191"/>
        <v/>
      </c>
      <c r="G195" s="7" t="str">
        <f t="shared" si="191"/>
        <v/>
      </c>
      <c r="H195" s="7">
        <f t="shared" si="191"/>
        <v>0.31856867447218695</v>
      </c>
      <c r="I195" s="7">
        <f t="shared" si="191"/>
        <v>14.469600789956267</v>
      </c>
      <c r="J195" s="7">
        <f t="shared" si="191"/>
        <v>50.331499506277325</v>
      </c>
      <c r="K195" s="7">
        <f t="shared" si="191"/>
        <v>24.988244698358958</v>
      </c>
      <c r="L195" s="7">
        <f t="shared" si="191"/>
        <v>7.1213617341420967</v>
      </c>
      <c r="M195" s="7">
        <f t="shared" si="191"/>
        <v>2.7472139935110729</v>
      </c>
      <c r="N195" s="7">
        <f t="shared" si="191"/>
        <v>2.3510603282080215E-2</v>
      </c>
      <c r="O195" s="7" t="str">
        <f t="shared" si="191"/>
        <v/>
      </c>
      <c r="P195" s="7">
        <f t="shared" si="185"/>
        <v>99.999999999999972</v>
      </c>
    </row>
    <row r="196" spans="1:25" ht="16.05" customHeight="1" x14ac:dyDescent="0.2">
      <c r="A196" s="81"/>
      <c r="B196" s="81"/>
      <c r="C196" s="7" t="s">
        <v>23</v>
      </c>
      <c r="D196" s="66">
        <f>空知1!D165+石狩1!D165+後志1!D165+胆振1!D165+日高1!D165+渡島・檜山1!D165+上川1!D165+留萌1!D165+宗谷1!D165+オホーツク1!D165+十勝1!D165+釧路1!D165+根室1!D165</f>
        <v>0</v>
      </c>
      <c r="E196" s="66">
        <f>空知1!E165+石狩1!E165+後志1!E165+胆振1!E165+日高1!E165+渡島・檜山1!E165+上川1!E165+留萌1!E165+宗谷1!E165+オホーツク1!E165+十勝1!E165+釧路1!E165+根室1!E165</f>
        <v>0</v>
      </c>
      <c r="F196" s="66">
        <f>空知1!F165+石狩1!F165+後志1!F165+胆振1!F165+日高1!F165+渡島・檜山1!F165+上川1!F165+留萌1!F165+宗谷1!F165+オホーツク1!F165+十勝1!F165+釧路1!F165+根室1!F165</f>
        <v>0</v>
      </c>
      <c r="G196" s="66">
        <f>空知1!G165+石狩1!G165+後志1!G165+胆振1!G165+日高1!G165+渡島・檜山1!G165+上川1!G165+留萌1!G165+宗谷1!G165+オホーツク1!G165+十勝1!G165+釧路1!G165+根室1!G165</f>
        <v>0</v>
      </c>
      <c r="H196" s="66">
        <f>空知1!H165+石狩1!H165+後志1!H165+胆振1!H165+日高1!H165+渡島・檜山1!H165+上川1!H165+留萌1!H165+宗谷1!H165+オホーツク1!H165+十勝1!H165+釧路1!H165+根室1!H165</f>
        <v>0.5</v>
      </c>
      <c r="I196" s="66">
        <f>空知1!I165+石狩1!I165+後志1!I165+胆振1!I165+日高1!I165+渡島・檜山1!I165+上川1!I165+留萌1!I165+宗谷1!I165+オホーツク1!I165+十勝1!I165+釧路1!I165+根室1!I165</f>
        <v>72.099999999999994</v>
      </c>
      <c r="J196" s="66">
        <f>空知1!J165+石狩1!J165+後志1!J165+胆振1!J165+日高1!J165+渡島・檜山1!J165+上川1!J165+留萌1!J165+宗谷1!J165+オホーツク1!J165+十勝1!J165+釧路1!J165+根室1!J165</f>
        <v>808.4</v>
      </c>
      <c r="K196" s="66">
        <f>空知1!K165+石狩1!K165+後志1!K165+胆振1!K165+日高1!K165+渡島・檜山1!K165+上川1!K165+留萌1!K165+宗谷1!K165+オホーツク1!K165+十勝1!K165+釧路1!K165+根室1!K165</f>
        <v>1240.7000000000003</v>
      </c>
      <c r="L196" s="66">
        <f>空知1!L165+石狩1!L165+後志1!L165+胆振1!L165+日高1!L165+渡島・檜山1!L165+上川1!L165+留萌1!L165+宗谷1!L165+オホーツク1!L165+十勝1!L165+釧路1!L165+根室1!L165</f>
        <v>659.1</v>
      </c>
      <c r="M196" s="66">
        <f>空知1!M165+石狩1!M165+後志1!M165+胆振1!M165+日高1!M165+渡島・檜山1!M165+上川1!M165+留萌1!M165+宗谷1!M165+オホーツク1!M165+十勝1!M165+釧路1!M165+根室1!M165</f>
        <v>629.19999999999993</v>
      </c>
      <c r="N196" s="66">
        <f>空知1!N165+石狩1!N165+後志1!N165+胆振1!N165+日高1!N165+渡島・檜山1!N165+上川1!N165+留萌1!N165+宗谷1!N165+オホーツク1!N165+十勝1!N165+釧路1!N165+根室1!N165</f>
        <v>0</v>
      </c>
      <c r="O196" s="66">
        <f>空知1!O165+石狩1!O165+後志1!O165+胆振1!O165+日高1!O165+渡島・檜山1!O165+上川1!O165+留萌1!O165+宗谷1!O165+オホーツク1!O165+十勝1!O165+釧路1!O165+根室1!O165</f>
        <v>0</v>
      </c>
      <c r="P196" s="7">
        <f t="shared" si="185"/>
        <v>3410</v>
      </c>
    </row>
    <row r="197" spans="1:25" ht="16.05" customHeight="1" x14ac:dyDescent="0.2">
      <c r="A197" s="81"/>
      <c r="B197" s="81"/>
      <c r="C197" s="10" t="s">
        <v>22</v>
      </c>
      <c r="D197" s="7" t="str">
        <f t="shared" ref="D197:O197" si="192">IF(D196&lt;=0,"",D196/$P196%)</f>
        <v/>
      </c>
      <c r="E197" s="7" t="str">
        <f t="shared" si="192"/>
        <v/>
      </c>
      <c r="F197" s="7" t="str">
        <f t="shared" si="192"/>
        <v/>
      </c>
      <c r="G197" s="7" t="str">
        <f t="shared" si="192"/>
        <v/>
      </c>
      <c r="H197" s="7">
        <f t="shared" si="192"/>
        <v>1.4662756598240468E-2</v>
      </c>
      <c r="I197" s="7">
        <f t="shared" si="192"/>
        <v>2.1143695014662756</v>
      </c>
      <c r="J197" s="7">
        <f t="shared" si="192"/>
        <v>23.706744868035187</v>
      </c>
      <c r="K197" s="7">
        <f t="shared" si="192"/>
        <v>36.384164222873906</v>
      </c>
      <c r="L197" s="7">
        <f t="shared" si="192"/>
        <v>19.328445747800586</v>
      </c>
      <c r="M197" s="7">
        <f t="shared" si="192"/>
        <v>18.451612903225804</v>
      </c>
      <c r="N197" s="7" t="str">
        <f t="shared" si="192"/>
        <v/>
      </c>
      <c r="O197" s="7" t="str">
        <f t="shared" si="192"/>
        <v/>
      </c>
      <c r="P197" s="7">
        <f t="shared" si="185"/>
        <v>100</v>
      </c>
    </row>
    <row r="198" spans="1:25" ht="16.05" customHeight="1" x14ac:dyDescent="0.2">
      <c r="A198" s="81"/>
      <c r="B198" s="81"/>
      <c r="C198" s="7" t="s">
        <v>24</v>
      </c>
      <c r="D198" s="66">
        <f>空知1!D167+石狩1!D167+後志1!D167+胆振1!D167+日高1!D167+渡島・檜山1!D167+上川1!D167+留萌1!D167+宗谷1!D167+オホーツク1!D167+十勝1!D167+釧路1!D167+根室1!D167</f>
        <v>0</v>
      </c>
      <c r="E198" s="66">
        <f>空知1!E167+石狩1!E167+後志1!E167+胆振1!E167+日高1!E167+渡島・檜山1!E167+上川1!E167+留萌1!E167+宗谷1!E167+オホーツク1!E167+十勝1!E167+釧路1!E167+根室1!E167</f>
        <v>0</v>
      </c>
      <c r="F198" s="66">
        <f>空知1!F167+石狩1!F167+後志1!F167+胆振1!F167+日高1!F167+渡島・檜山1!F167+上川1!F167+留萌1!F167+宗谷1!F167+オホーツク1!F167+十勝1!F167+釧路1!F167+根室1!F167</f>
        <v>0</v>
      </c>
      <c r="G198" s="66">
        <f>空知1!G167+石狩1!G167+後志1!G167+胆振1!G167+日高1!G167+渡島・檜山1!G167+上川1!G167+留萌1!G167+宗谷1!G167+オホーツク1!G167+十勝1!G167+釧路1!G167+根室1!G167</f>
        <v>0</v>
      </c>
      <c r="H198" s="66">
        <f>空知1!H167+石狩1!H167+後志1!H167+胆振1!H167+日高1!H167+渡島・檜山1!H167+上川1!H167+留萌1!H167+宗谷1!H167+オホーツク1!H167+十勝1!H167+釧路1!H167+根室1!H167</f>
        <v>27.6</v>
      </c>
      <c r="I198" s="66">
        <f>空知1!I167+石狩1!I167+後志1!I167+胆振1!I167+日高1!I167+渡島・檜山1!I167+上川1!I167+留萌1!I167+宗谷1!I167+オホーツク1!I167+十勝1!I167+釧路1!I167+根室1!I167</f>
        <v>1302.9999999999998</v>
      </c>
      <c r="J198" s="66">
        <f>空知1!J167+石狩1!J167+後志1!J167+胆振1!J167+日高1!J167+渡島・檜山1!J167+上川1!J167+留萌1!J167+宗谷1!J167+オホーツク1!J167+十勝1!J167+釧路1!J167+根室1!J167</f>
        <v>5090</v>
      </c>
      <c r="K198" s="66">
        <f>空知1!K167+石狩1!K167+後志1!K167+胆振1!K167+日高1!K167+渡島・檜山1!K167+上川1!K167+留萌1!K167+宗谷1!K167+オホーツク1!K167+十勝1!K167+釧路1!K167+根室1!K167</f>
        <v>3366.4000000000005</v>
      </c>
      <c r="L198" s="66">
        <f>空知1!L167+石狩1!L167+後志1!L167+胆振1!L167+日高1!L167+渡島・檜山1!L167+上川1!L167+留萌1!L167+宗谷1!L167+オホーツク1!L167+十勝1!L167+釧路1!L167+根室1!L167</f>
        <v>1264.9000000000001</v>
      </c>
      <c r="M198" s="66">
        <f>空知1!M167+石狩1!M167+後志1!M167+胆振1!M167+日高1!M167+渡島・檜山1!M167+上川1!M167+留萌1!M167+宗谷1!M167+オホーツク1!M167+十勝1!M167+釧路1!M167+根室1!M167</f>
        <v>862.9</v>
      </c>
      <c r="N198" s="66">
        <f>空知1!N167+石狩1!N167+後志1!N167+胆振1!N167+日高1!N167+渡島・檜山1!N167+上川1!N167+留萌1!N167+宗谷1!N167+オホーツク1!N167+十勝1!N167+釧路1!N167+根室1!N167</f>
        <v>2</v>
      </c>
      <c r="O198" s="66">
        <f>空知1!O167+石狩1!O167+後志1!O167+胆振1!O167+日高1!O167+渡島・檜山1!O167+上川1!O167+留萌1!O167+宗谷1!O167+オホーツク1!O167+十勝1!O167+釧路1!O167+根室1!O167</f>
        <v>0</v>
      </c>
      <c r="P198" s="7">
        <f t="shared" si="185"/>
        <v>11916.8</v>
      </c>
    </row>
    <row r="199" spans="1:25" ht="16.05" customHeight="1" x14ac:dyDescent="0.2">
      <c r="A199" s="81"/>
      <c r="B199" s="83"/>
      <c r="C199" s="10" t="s">
        <v>22</v>
      </c>
      <c r="D199" s="7" t="str">
        <f t="shared" ref="D199:O199" si="193">IF(D198&lt;=0,"",D198/$P198%)</f>
        <v/>
      </c>
      <c r="E199" s="7" t="str">
        <f t="shared" si="193"/>
        <v/>
      </c>
      <c r="F199" s="7" t="str">
        <f t="shared" si="193"/>
        <v/>
      </c>
      <c r="G199" s="7" t="str">
        <f t="shared" si="193"/>
        <v/>
      </c>
      <c r="H199" s="7">
        <f t="shared" si="193"/>
        <v>0.2316058002148228</v>
      </c>
      <c r="I199" s="7">
        <f t="shared" si="193"/>
        <v>10.934143394199785</v>
      </c>
      <c r="J199" s="7">
        <f t="shared" si="193"/>
        <v>42.712808807733623</v>
      </c>
      <c r="K199" s="7">
        <f t="shared" si="193"/>
        <v>28.249194414607956</v>
      </c>
      <c r="L199" s="7">
        <f t="shared" si="193"/>
        <v>10.614426691729324</v>
      </c>
      <c r="M199" s="7">
        <f t="shared" si="193"/>
        <v>7.2410378625134264</v>
      </c>
      <c r="N199" s="7">
        <f t="shared" si="193"/>
        <v>1.6783029001074114E-2</v>
      </c>
      <c r="O199" s="7" t="str">
        <f t="shared" si="193"/>
        <v/>
      </c>
      <c r="P199" s="7">
        <f t="shared" si="185"/>
        <v>100</v>
      </c>
    </row>
    <row r="200" spans="1:25" ht="16.05" customHeight="1" x14ac:dyDescent="0.2">
      <c r="A200" s="81"/>
      <c r="B200" s="81" t="s">
        <v>51</v>
      </c>
      <c r="C200" s="7" t="s">
        <v>21</v>
      </c>
      <c r="D200" s="66">
        <f>空知1!D169+石狩1!D169+後志1!D169+胆振1!D169+日高1!D169+渡島・檜山1!D169+上川1!D169+留萌1!D169+宗谷1!D169+オホーツク1!D169+十勝1!D169+釧路1!D169+根室1!D169</f>
        <v>0</v>
      </c>
      <c r="E200" s="66">
        <f>空知1!E169+石狩1!E169+後志1!E169+胆振1!E169+日高1!E169+渡島・檜山1!E169+上川1!E169+留萌1!E169+宗谷1!E169+オホーツク1!E169+十勝1!E169+釧路1!E169+根室1!E169</f>
        <v>0</v>
      </c>
      <c r="F200" s="66">
        <f>空知1!F169+石狩1!F169+後志1!F169+胆振1!F169+日高1!F169+渡島・檜山1!F169+上川1!F169+留萌1!F169+宗谷1!F169+オホーツク1!F169+十勝1!F169+釧路1!F169+根室1!F169</f>
        <v>0</v>
      </c>
      <c r="G200" s="66">
        <f>空知1!G169+石狩1!G169+後志1!G169+胆振1!G169+日高1!G169+渡島・檜山1!G169+上川1!G169+留萌1!G169+宗谷1!G169+オホーツク1!G169+十勝1!G169+釧路1!G169+根室1!G169</f>
        <v>0</v>
      </c>
      <c r="H200" s="66">
        <f>空知1!H169+石狩1!H169+後志1!H169+胆振1!H169+日高1!H169+渡島・檜山1!H169+上川1!H169+留萌1!H169+宗谷1!H169+オホーツク1!H169+十勝1!H169+釧路1!H169+根室1!H169</f>
        <v>0</v>
      </c>
      <c r="I200" s="66">
        <f>空知1!I169+石狩1!I169+後志1!I169+胆振1!I169+日高1!I169+渡島・檜山1!I169+上川1!I169+留萌1!I169+宗谷1!I169+オホーツク1!I169+十勝1!I169+釧路1!I169+根室1!I169</f>
        <v>843.59999999999991</v>
      </c>
      <c r="J200" s="66">
        <f>空知1!J169+石狩1!J169+後志1!J169+胆振1!J169+日高1!J169+渡島・檜山1!J169+上川1!J169+留萌1!J169+宗谷1!J169+オホーツク1!J169+十勝1!J169+釧路1!J169+根室1!J169</f>
        <v>2998.8</v>
      </c>
      <c r="K200" s="66">
        <f>空知1!K169+石狩1!K169+後志1!K169+胆振1!K169+日高1!K169+渡島・檜山1!K169+上川1!K169+留萌1!K169+宗谷1!K169+オホーツク1!K169+十勝1!K169+釧路1!K169+根室1!K169</f>
        <v>1773.6999999999998</v>
      </c>
      <c r="L200" s="66">
        <f>空知1!L169+石狩1!L169+後志1!L169+胆振1!L169+日高1!L169+渡島・檜山1!L169+上川1!L169+留萌1!L169+宗谷1!L169+オホーツク1!L169+十勝1!L169+釧路1!L169+根室1!L169</f>
        <v>336.8</v>
      </c>
      <c r="M200" s="66">
        <f>空知1!M169+石狩1!M169+後志1!M169+胆振1!M169+日高1!M169+渡島・檜山1!M169+上川1!M169+留萌1!M169+宗谷1!M169+オホーツク1!M169+十勝1!M169+釧路1!M169+根室1!M169</f>
        <v>0.6</v>
      </c>
      <c r="N200" s="66">
        <f>空知1!N169+石狩1!N169+後志1!N169+胆振1!N169+日高1!N169+渡島・檜山1!N169+上川1!N169+留萌1!N169+宗谷1!N169+オホーツク1!N169+十勝1!N169+釧路1!N169+根室1!N169</f>
        <v>0</v>
      </c>
      <c r="O200" s="66">
        <f>空知1!O169+石狩1!O169+後志1!O169+胆振1!O169+日高1!O169+渡島・檜山1!O169+上川1!O169+留萌1!O169+宗谷1!O169+オホーツク1!O169+十勝1!O169+釧路1!O169+根室1!O169</f>
        <v>0</v>
      </c>
      <c r="P200" s="7">
        <f t="shared" si="185"/>
        <v>5953.5000000000009</v>
      </c>
    </row>
    <row r="201" spans="1:25" ht="16.05" customHeight="1" x14ac:dyDescent="0.2">
      <c r="A201" s="81"/>
      <c r="B201" s="81"/>
      <c r="C201" s="10" t="s">
        <v>22</v>
      </c>
      <c r="D201" s="7" t="str">
        <f t="shared" ref="D201:O201" si="194">IF(D200&lt;=0,"",D200/$P200%)</f>
        <v/>
      </c>
      <c r="E201" s="7" t="str">
        <f t="shared" si="194"/>
        <v/>
      </c>
      <c r="F201" s="7" t="str">
        <f t="shared" si="194"/>
        <v/>
      </c>
      <c r="G201" s="7" t="str">
        <f t="shared" si="194"/>
        <v/>
      </c>
      <c r="H201" s="7" t="str">
        <f t="shared" si="194"/>
        <v/>
      </c>
      <c r="I201" s="7">
        <f t="shared" si="194"/>
        <v>14.169816074577975</v>
      </c>
      <c r="J201" s="7">
        <f t="shared" si="194"/>
        <v>50.370370370370367</v>
      </c>
      <c r="K201" s="7">
        <f t="shared" si="194"/>
        <v>29.792558998908198</v>
      </c>
      <c r="L201" s="7">
        <f t="shared" si="194"/>
        <v>5.6571764508272437</v>
      </c>
      <c r="M201" s="7">
        <f t="shared" si="194"/>
        <v>1.0078105316200552E-2</v>
      </c>
      <c r="N201" s="7" t="str">
        <f t="shared" si="194"/>
        <v/>
      </c>
      <c r="O201" s="7" t="str">
        <f t="shared" si="194"/>
        <v/>
      </c>
      <c r="P201" s="7">
        <f t="shared" si="185"/>
        <v>99.999999999999986</v>
      </c>
    </row>
    <row r="202" spans="1:25" ht="16.05" customHeight="1" x14ac:dyDescent="0.2">
      <c r="A202" s="81"/>
      <c r="B202" s="81"/>
      <c r="C202" s="7" t="s">
        <v>23</v>
      </c>
      <c r="D202" s="66">
        <f>空知1!D171+石狩1!D171+後志1!D171+胆振1!D171+日高1!D171+渡島・檜山1!D171+上川1!D171+留萌1!D171+宗谷1!D171+オホーツク1!D171+十勝1!D171+釧路1!D171+根室1!D171</f>
        <v>0</v>
      </c>
      <c r="E202" s="66">
        <f>空知1!E171+石狩1!E171+後志1!E171+胆振1!E171+日高1!E171+渡島・檜山1!E171+上川1!E171+留萌1!E171+宗谷1!E171+オホーツク1!E171+十勝1!E171+釧路1!E171+根室1!E171</f>
        <v>0</v>
      </c>
      <c r="F202" s="66">
        <f>空知1!F171+石狩1!F171+後志1!F171+胆振1!F171+日高1!F171+渡島・檜山1!F171+上川1!F171+留萌1!F171+宗谷1!F171+オホーツク1!F171+十勝1!F171+釧路1!F171+根室1!F171</f>
        <v>0</v>
      </c>
      <c r="G202" s="66">
        <f>空知1!G171+石狩1!G171+後志1!G171+胆振1!G171+日高1!G171+渡島・檜山1!G171+上川1!G171+留萌1!G171+宗谷1!G171+オホーツク1!G171+十勝1!G171+釧路1!G171+根室1!G171</f>
        <v>0</v>
      </c>
      <c r="H202" s="66">
        <f>空知1!H171+石狩1!H171+後志1!H171+胆振1!H171+日高1!H171+渡島・檜山1!H171+上川1!H171+留萌1!H171+宗谷1!H171+オホーツク1!H171+十勝1!H171+釧路1!H171+根室1!H171</f>
        <v>0</v>
      </c>
      <c r="I202" s="66">
        <f>空知1!I171+石狩1!I171+後志1!I171+胆振1!I171+日高1!I171+渡島・檜山1!I171+上川1!I171+留萌1!I171+宗谷1!I171+オホーツク1!I171+十勝1!I171+釧路1!I171+根室1!I171</f>
        <v>0</v>
      </c>
      <c r="J202" s="66">
        <f>空知1!J171+石狩1!J171+後志1!J171+胆振1!J171+日高1!J171+渡島・檜山1!J171+上川1!J171+留萌1!J171+宗谷1!J171+オホーツク1!J171+十勝1!J171+釧路1!J171+根室1!J171</f>
        <v>141.80000000000001</v>
      </c>
      <c r="K202" s="66">
        <f>空知1!K171+石狩1!K171+後志1!K171+胆振1!K171+日高1!K171+渡島・檜山1!K171+上川1!K171+留萌1!K171+宗谷1!K171+オホーツク1!K171+十勝1!K171+釧路1!K171+根室1!K171</f>
        <v>1865.9</v>
      </c>
      <c r="L202" s="66">
        <f>空知1!L171+石狩1!L171+後志1!L171+胆振1!L171+日高1!L171+渡島・檜山1!L171+上川1!L171+留萌1!L171+宗谷1!L171+オホーツク1!L171+十勝1!L171+釧路1!L171+根室1!L171</f>
        <v>603.1</v>
      </c>
      <c r="M202" s="66">
        <f>空知1!M171+石狩1!M171+後志1!M171+胆振1!M171+日高1!M171+渡島・檜山1!M171+上川1!M171+留萌1!M171+宗谷1!M171+オホーツク1!M171+十勝1!M171+釧路1!M171+根室1!M171</f>
        <v>0</v>
      </c>
      <c r="N202" s="66">
        <f>空知1!N171+石狩1!N171+後志1!N171+胆振1!N171+日高1!N171+渡島・檜山1!N171+上川1!N171+留萌1!N171+宗谷1!N171+オホーツク1!N171+十勝1!N171+釧路1!N171+根室1!N171</f>
        <v>0</v>
      </c>
      <c r="O202" s="66">
        <f>空知1!O171+石狩1!O171+後志1!O171+胆振1!O171+日高1!O171+渡島・檜山1!O171+上川1!O171+留萌1!O171+宗谷1!O171+オホーツク1!O171+十勝1!O171+釧路1!O171+根室1!O171</f>
        <v>0</v>
      </c>
      <c r="P202" s="7">
        <f t="shared" si="185"/>
        <v>2610.8000000000002</v>
      </c>
    </row>
    <row r="203" spans="1:25" ht="16.05" customHeight="1" x14ac:dyDescent="0.2">
      <c r="A203" s="81"/>
      <c r="B203" s="81"/>
      <c r="C203" s="10" t="s">
        <v>22</v>
      </c>
      <c r="D203" s="7" t="str">
        <f t="shared" ref="D203:O203" si="195">IF(D202&lt;=0,"",D202/$P202%)</f>
        <v/>
      </c>
      <c r="E203" s="7" t="str">
        <f t="shared" si="195"/>
        <v/>
      </c>
      <c r="F203" s="7" t="str">
        <f t="shared" si="195"/>
        <v/>
      </c>
      <c r="G203" s="7" t="str">
        <f t="shared" si="195"/>
        <v/>
      </c>
      <c r="H203" s="7" t="str">
        <f t="shared" si="195"/>
        <v/>
      </c>
      <c r="I203" s="7" t="str">
        <f t="shared" si="195"/>
        <v/>
      </c>
      <c r="J203" s="7">
        <f t="shared" si="195"/>
        <v>5.4312854297533324</v>
      </c>
      <c r="K203" s="7">
        <f t="shared" si="195"/>
        <v>71.468515397579282</v>
      </c>
      <c r="L203" s="7">
        <f t="shared" si="195"/>
        <v>23.100199172667381</v>
      </c>
      <c r="M203" s="7" t="str">
        <f t="shared" si="195"/>
        <v/>
      </c>
      <c r="N203" s="7" t="str">
        <f t="shared" si="195"/>
        <v/>
      </c>
      <c r="O203" s="7" t="str">
        <f t="shared" si="195"/>
        <v/>
      </c>
      <c r="P203" s="7">
        <f t="shared" si="185"/>
        <v>100</v>
      </c>
    </row>
    <row r="204" spans="1:25" ht="16.05" customHeight="1" x14ac:dyDescent="0.2">
      <c r="A204" s="81"/>
      <c r="B204" s="81"/>
      <c r="C204" s="7" t="s">
        <v>24</v>
      </c>
      <c r="D204" s="66">
        <f>空知1!D173+石狩1!D173+後志1!D173+胆振1!D173+日高1!D173+渡島・檜山1!D173+上川1!D173+留萌1!D173+宗谷1!D173+オホーツク1!D173+十勝1!D173+釧路1!D173+根室1!D173</f>
        <v>0</v>
      </c>
      <c r="E204" s="66">
        <f>空知1!E173+石狩1!E173+後志1!E173+胆振1!E173+日高1!E173+渡島・檜山1!E173+上川1!E173+留萌1!E173+宗谷1!E173+オホーツク1!E173+十勝1!E173+釧路1!E173+根室1!E173</f>
        <v>0</v>
      </c>
      <c r="F204" s="66">
        <f>空知1!F173+石狩1!F173+後志1!F173+胆振1!F173+日高1!F173+渡島・檜山1!F173+上川1!F173+留萌1!F173+宗谷1!F173+オホーツク1!F173+十勝1!F173+釧路1!F173+根室1!F173</f>
        <v>0</v>
      </c>
      <c r="G204" s="66">
        <f>空知1!G173+石狩1!G173+後志1!G173+胆振1!G173+日高1!G173+渡島・檜山1!G173+上川1!G173+留萌1!G173+宗谷1!G173+オホーツク1!G173+十勝1!G173+釧路1!G173+根室1!G173</f>
        <v>0</v>
      </c>
      <c r="H204" s="66">
        <f>空知1!H173+石狩1!H173+後志1!H173+胆振1!H173+日高1!H173+渡島・檜山1!H173+上川1!H173+留萌1!H173+宗谷1!H173+オホーツク1!H173+十勝1!H173+釧路1!H173+根室1!H173</f>
        <v>0</v>
      </c>
      <c r="I204" s="66">
        <f>空知1!I173+石狩1!I173+後志1!I173+胆振1!I173+日高1!I173+渡島・檜山1!I173+上川1!I173+留萌1!I173+宗谷1!I173+オホーツク1!I173+十勝1!I173+釧路1!I173+根室1!I173</f>
        <v>843.59999999999991</v>
      </c>
      <c r="J204" s="66">
        <f>空知1!J173+石狩1!J173+後志1!J173+胆振1!J173+日高1!J173+渡島・檜山1!J173+上川1!J173+留萌1!J173+宗谷1!J173+オホーツク1!J173+十勝1!J173+釧路1!J173+根室1!J173</f>
        <v>3140.6000000000004</v>
      </c>
      <c r="K204" s="66">
        <f>空知1!K173+石狩1!K173+後志1!K173+胆振1!K173+日高1!K173+渡島・檜山1!K173+上川1!K173+留萌1!K173+宗谷1!K173+オホーツク1!K173+十勝1!K173+釧路1!K173+根室1!K173</f>
        <v>3639.6</v>
      </c>
      <c r="L204" s="66">
        <f>空知1!L173+石狩1!L173+後志1!L173+胆振1!L173+日高1!L173+渡島・檜山1!L173+上川1!L173+留萌1!L173+宗谷1!L173+オホーツク1!L173+十勝1!L173+釧路1!L173+根室1!L173</f>
        <v>939.9</v>
      </c>
      <c r="M204" s="66">
        <f>空知1!M173+石狩1!M173+後志1!M173+胆振1!M173+日高1!M173+渡島・檜山1!M173+上川1!M173+留萌1!M173+宗谷1!M173+オホーツク1!M173+十勝1!M173+釧路1!M173+根室1!M173</f>
        <v>0.6</v>
      </c>
      <c r="N204" s="66">
        <f>空知1!N173+石狩1!N173+後志1!N173+胆振1!N173+日高1!N173+渡島・檜山1!N173+上川1!N173+留萌1!N173+宗谷1!N173+オホーツク1!N173+十勝1!N173+釧路1!N173+根室1!N173</f>
        <v>0</v>
      </c>
      <c r="O204" s="66">
        <f>空知1!O173+石狩1!O173+後志1!O173+胆振1!O173+日高1!O173+渡島・檜山1!O173+上川1!O173+留萌1!O173+宗谷1!O173+オホーツク1!O173+十勝1!O173+釧路1!O173+根室1!O173</f>
        <v>0</v>
      </c>
      <c r="P204" s="7">
        <f t="shared" si="185"/>
        <v>8564.3000000000011</v>
      </c>
    </row>
    <row r="205" spans="1:25" ht="16.05" customHeight="1" x14ac:dyDescent="0.2">
      <c r="A205" s="81"/>
      <c r="B205" s="83"/>
      <c r="C205" s="10" t="s">
        <v>22</v>
      </c>
      <c r="D205" s="7" t="str">
        <f t="shared" ref="D205:O205" si="196">IF(D204&lt;=0,"",D204/$P204%)</f>
        <v/>
      </c>
      <c r="E205" s="7" t="str">
        <f t="shared" si="196"/>
        <v/>
      </c>
      <c r="F205" s="7" t="str">
        <f t="shared" si="196"/>
        <v/>
      </c>
      <c r="G205" s="7" t="str">
        <f t="shared" si="196"/>
        <v/>
      </c>
      <c r="H205" s="7" t="str">
        <f t="shared" si="196"/>
        <v/>
      </c>
      <c r="I205" s="7">
        <f t="shared" si="196"/>
        <v>9.8501920764102113</v>
      </c>
      <c r="J205" s="7">
        <f t="shared" si="196"/>
        <v>36.670831241315689</v>
      </c>
      <c r="K205" s="7">
        <f t="shared" si="196"/>
        <v>42.497343624114045</v>
      </c>
      <c r="L205" s="7">
        <f t="shared" si="196"/>
        <v>10.974627231647652</v>
      </c>
      <c r="M205" s="7">
        <f t="shared" si="196"/>
        <v>7.0058265123827965E-3</v>
      </c>
      <c r="N205" s="7" t="str">
        <f t="shared" si="196"/>
        <v/>
      </c>
      <c r="O205" s="7" t="str">
        <f t="shared" si="196"/>
        <v/>
      </c>
      <c r="P205" s="7">
        <f t="shared" si="185"/>
        <v>99.999999999999986</v>
      </c>
    </row>
    <row r="206" spans="1:25" s="2" customFormat="1" ht="16.05" customHeight="1" x14ac:dyDescent="0.2">
      <c r="A206" s="81"/>
      <c r="B206" s="81" t="s">
        <v>52</v>
      </c>
      <c r="C206" s="7" t="s">
        <v>21</v>
      </c>
      <c r="D206" s="66">
        <f>空知1!D175+石狩1!D175+後志1!D175+胆振1!D175+日高1!D175+渡島・檜山1!D175+上川1!D175+留萌1!D175+宗谷1!D175+オホーツク1!D175+十勝1!D175+釧路1!D175+根室1!D175</f>
        <v>2.2000000000000002</v>
      </c>
      <c r="E206" s="66">
        <f>空知1!E175+石狩1!E175+後志1!E175+胆振1!E175+日高1!E175+渡島・檜山1!E175+上川1!E175+留萌1!E175+宗谷1!E175+オホーツク1!E175+十勝1!E175+釧路1!E175+根室1!E175</f>
        <v>3.8</v>
      </c>
      <c r="F206" s="66">
        <f>空知1!F175+石狩1!F175+後志1!F175+胆振1!F175+日高1!F175+渡島・檜山1!F175+上川1!F175+留萌1!F175+宗谷1!F175+オホーツク1!F175+十勝1!F175+釧路1!F175+根室1!F175</f>
        <v>6.1000000000000005</v>
      </c>
      <c r="G206" s="66">
        <f>空知1!G175+石狩1!G175+後志1!G175+胆振1!G175+日高1!G175+渡島・檜山1!G175+上川1!G175+留萌1!G175+宗谷1!G175+オホーツク1!G175+十勝1!G175+釧路1!G175+根室1!G175</f>
        <v>7.4</v>
      </c>
      <c r="H206" s="66">
        <f>空知1!H175+石狩1!H175+後志1!H175+胆振1!H175+日高1!H175+渡島・檜山1!H175+上川1!H175+留萌1!H175+宗谷1!H175+オホーツク1!H175+十勝1!H175+釧路1!H175+根室1!H175</f>
        <v>45.7</v>
      </c>
      <c r="I206" s="66">
        <f>空知1!I175+石狩1!I175+後志1!I175+胆振1!I175+日高1!I175+渡島・檜山1!I175+上川1!I175+留萌1!I175+宗谷1!I175+オホーツク1!I175+十勝1!I175+釧路1!I175+根室1!I175</f>
        <v>43</v>
      </c>
      <c r="J206" s="66">
        <f>空知1!J175+石狩1!J175+後志1!J175+胆振1!J175+日高1!J175+渡島・檜山1!J175+上川1!J175+留萌1!J175+宗谷1!J175+オホーツク1!J175+十勝1!J175+釧路1!J175+根室1!J175</f>
        <v>39.300000000000004</v>
      </c>
      <c r="K206" s="66">
        <f>空知1!K175+石狩1!K175+後志1!K175+胆振1!K175+日高1!K175+渡島・檜山1!K175+上川1!K175+留萌1!K175+宗谷1!K175+オホーツク1!K175+十勝1!K175+釧路1!K175+根室1!K175</f>
        <v>30.5</v>
      </c>
      <c r="L206" s="66">
        <f>空知1!L175+石狩1!L175+後志1!L175+胆振1!L175+日高1!L175+渡島・檜山1!L175+上川1!L175+留萌1!L175+宗谷1!L175+オホーツク1!L175+十勝1!L175+釧路1!L175+根室1!L175</f>
        <v>23.899999999999995</v>
      </c>
      <c r="M206" s="66">
        <f>空知1!M175+石狩1!M175+後志1!M175+胆振1!M175+日高1!M175+渡島・檜山1!M175+上川1!M175+留萌1!M175+宗谷1!M175+オホーツク1!M175+十勝1!M175+釧路1!M175+根室1!M175</f>
        <v>15.700000000000001</v>
      </c>
      <c r="N206" s="66">
        <f>空知1!N175+石狩1!N175+後志1!N175+胆振1!N175+日高1!N175+渡島・檜山1!N175+上川1!N175+留萌1!N175+宗谷1!N175+オホーツク1!N175+十勝1!N175+釧路1!N175+根室1!N175</f>
        <v>7.6000000000000005</v>
      </c>
      <c r="O206" s="66">
        <f>空知1!O175+石狩1!O175+後志1!O175+胆振1!O175+日高1!O175+渡島・檜山1!O175+上川1!O175+留萌1!O175+宗谷1!O175+オホーツク1!O175+十勝1!O175+釧路1!O175+根室1!O175</f>
        <v>2.1</v>
      </c>
      <c r="P206" s="7">
        <f>SUM(D206:O206)</f>
        <v>227.29999999999998</v>
      </c>
      <c r="Q206" s="38"/>
      <c r="R206" s="30"/>
      <c r="S206" s="30"/>
      <c r="T206" s="30"/>
      <c r="U206" s="30"/>
      <c r="V206" s="31"/>
      <c r="W206" s="31"/>
      <c r="X206" s="31"/>
      <c r="Y206" s="31"/>
    </row>
    <row r="207" spans="1:25" s="2" customFormat="1" ht="16.05" customHeight="1" x14ac:dyDescent="0.2">
      <c r="A207" s="81"/>
      <c r="B207" s="81"/>
      <c r="C207" s="10" t="s">
        <v>22</v>
      </c>
      <c r="D207" s="7">
        <f t="shared" ref="D207:O207" si="197">IF(D206&lt;=0,"",D206/$P206%)</f>
        <v>0.96788385393752774</v>
      </c>
      <c r="E207" s="7">
        <f t="shared" si="197"/>
        <v>1.6717993840739114</v>
      </c>
      <c r="F207" s="7">
        <f t="shared" si="197"/>
        <v>2.6836779586449633</v>
      </c>
      <c r="G207" s="7">
        <f t="shared" si="197"/>
        <v>3.2556093268807751</v>
      </c>
      <c r="H207" s="7">
        <f t="shared" si="197"/>
        <v>20.105587329520461</v>
      </c>
      <c r="I207" s="7">
        <f t="shared" si="197"/>
        <v>18.917729872415311</v>
      </c>
      <c r="J207" s="7">
        <f t="shared" si="197"/>
        <v>17.289925208974928</v>
      </c>
      <c r="K207" s="7">
        <f t="shared" si="197"/>
        <v>13.418389793224815</v>
      </c>
      <c r="L207" s="7">
        <f t="shared" si="197"/>
        <v>10.514738231412229</v>
      </c>
      <c r="M207" s="7">
        <f t="shared" si="197"/>
        <v>6.9071711394632658</v>
      </c>
      <c r="N207" s="7">
        <f t="shared" si="197"/>
        <v>3.3435987681478228</v>
      </c>
      <c r="O207" s="7">
        <f t="shared" si="197"/>
        <v>0.92388913330400368</v>
      </c>
      <c r="P207" s="66">
        <f t="shared" si="185"/>
        <v>100.00000000000003</v>
      </c>
      <c r="Q207" s="38"/>
      <c r="R207" s="30"/>
      <c r="S207" s="30"/>
      <c r="T207" s="30"/>
      <c r="U207" s="30"/>
      <c r="V207" s="31"/>
      <c r="W207" s="31"/>
      <c r="X207" s="31"/>
      <c r="Y207" s="31"/>
    </row>
    <row r="208" spans="1:25" s="2" customFormat="1" ht="16.05" customHeight="1" x14ac:dyDescent="0.2">
      <c r="A208" s="81"/>
      <c r="B208" s="81"/>
      <c r="C208" s="7" t="s">
        <v>23</v>
      </c>
      <c r="D208" s="66">
        <f>空知1!D177+石狩1!D177+後志1!D177+胆振1!D177+日高1!D177+渡島・檜山1!D177+上川1!D177+留萌1!D177+宗谷1!D177+オホーツク1!D177+十勝1!D177+釧路1!D177+根室1!D177</f>
        <v>0</v>
      </c>
      <c r="E208" s="66">
        <f>空知1!E177+石狩1!E177+後志1!E177+胆振1!E177+日高1!E177+渡島・檜山1!E177+上川1!E177+留萌1!E177+宗谷1!E177+オホーツク1!E177+十勝1!E177+釧路1!E177+根室1!E177</f>
        <v>0</v>
      </c>
      <c r="F208" s="66">
        <f>空知1!F177+石狩1!F177+後志1!F177+胆振1!F177+日高1!F177+渡島・檜山1!F177+上川1!F177+留萌1!F177+宗谷1!F177+オホーツク1!F177+十勝1!F177+釧路1!F177+根室1!F177</f>
        <v>0</v>
      </c>
      <c r="G208" s="66">
        <f>空知1!G177+石狩1!G177+後志1!G177+胆振1!G177+日高1!G177+渡島・檜山1!G177+上川1!G177+留萌1!G177+宗谷1!G177+オホーツク1!G177+十勝1!G177+釧路1!G177+根室1!G177</f>
        <v>0</v>
      </c>
      <c r="H208" s="66">
        <f>空知1!H177+石狩1!H177+後志1!H177+胆振1!H177+日高1!H177+渡島・檜山1!H177+上川1!H177+留萌1!H177+宗谷1!H177+オホーツク1!H177+十勝1!H177+釧路1!H177+根室1!H177</f>
        <v>0</v>
      </c>
      <c r="I208" s="66">
        <f>空知1!I177+石狩1!I177+後志1!I177+胆振1!I177+日高1!I177+渡島・檜山1!I177+上川1!I177+留萌1!I177+宗谷1!I177+オホーツク1!I177+十勝1!I177+釧路1!I177+根室1!I177</f>
        <v>13.5</v>
      </c>
      <c r="J208" s="66">
        <f>空知1!J177+石狩1!J177+後志1!J177+胆振1!J177+日高1!J177+渡島・檜山1!J177+上川1!J177+留萌1!J177+宗谷1!J177+オホーツク1!J177+十勝1!J177+釧路1!J177+根室1!J177</f>
        <v>34.1</v>
      </c>
      <c r="K208" s="66">
        <f>空知1!K177+石狩1!K177+後志1!K177+胆振1!K177+日高1!K177+渡島・檜山1!K177+上川1!K177+留萌1!K177+宗谷1!K177+オホーツク1!K177+十勝1!K177+釧路1!K177+根室1!K177</f>
        <v>32.1</v>
      </c>
      <c r="L208" s="66">
        <f>空知1!L177+石狩1!L177+後志1!L177+胆振1!L177+日高1!L177+渡島・檜山1!L177+上川1!L177+留萌1!L177+宗谷1!L177+オホーツク1!L177+十勝1!L177+釧路1!L177+根室1!L177</f>
        <v>23.2</v>
      </c>
      <c r="M208" s="66">
        <f>空知1!M177+石狩1!M177+後志1!M177+胆振1!M177+日高1!M177+渡島・檜山1!M177+上川1!M177+留萌1!M177+宗谷1!M177+オホーツク1!M177+十勝1!M177+釧路1!M177+根室1!M177</f>
        <v>23.4</v>
      </c>
      <c r="N208" s="66">
        <f>空知1!N177+石狩1!N177+後志1!N177+胆振1!N177+日高1!N177+渡島・檜山1!N177+上川1!N177+留萌1!N177+宗谷1!N177+オホーツク1!N177+十勝1!N177+釧路1!N177+根室1!N177</f>
        <v>12.200000000000001</v>
      </c>
      <c r="O208" s="66">
        <f>空知1!O177+石狩1!O177+後志1!O177+胆振1!O177+日高1!O177+渡島・檜山1!O177+上川1!O177+留萌1!O177+宗谷1!O177+オホーツク1!O177+十勝1!O177+釧路1!O177+根室1!O177</f>
        <v>0</v>
      </c>
      <c r="P208" s="7">
        <f>SUM(D208:O208)</f>
        <v>138.5</v>
      </c>
      <c r="Q208" s="38"/>
      <c r="R208" s="30"/>
      <c r="S208" s="30"/>
      <c r="T208" s="30"/>
      <c r="U208" s="30"/>
      <c r="V208" s="31"/>
      <c r="W208" s="31"/>
      <c r="X208" s="31"/>
      <c r="Y208" s="31"/>
    </row>
    <row r="209" spans="1:25" s="2" customFormat="1" ht="16.05" customHeight="1" x14ac:dyDescent="0.2">
      <c r="A209" s="81"/>
      <c r="B209" s="81"/>
      <c r="C209" s="10" t="s">
        <v>22</v>
      </c>
      <c r="D209" s="7" t="str">
        <f t="shared" ref="D209:O209" si="198">IF(D208&lt;=0,"",D208/$P208%)</f>
        <v/>
      </c>
      <c r="E209" s="7" t="str">
        <f t="shared" si="198"/>
        <v/>
      </c>
      <c r="F209" s="7" t="str">
        <f t="shared" si="198"/>
        <v/>
      </c>
      <c r="G209" s="7" t="str">
        <f t="shared" si="198"/>
        <v/>
      </c>
      <c r="H209" s="7" t="str">
        <f t="shared" si="198"/>
        <v/>
      </c>
      <c r="I209" s="7">
        <f t="shared" si="198"/>
        <v>9.7472924187725631</v>
      </c>
      <c r="J209" s="7">
        <f t="shared" si="198"/>
        <v>24.620938628158846</v>
      </c>
      <c r="K209" s="7">
        <f t="shared" si="198"/>
        <v>23.176895306859208</v>
      </c>
      <c r="L209" s="7">
        <f t="shared" si="198"/>
        <v>16.750902527075812</v>
      </c>
      <c r="M209" s="7">
        <f t="shared" si="198"/>
        <v>16.895306859205775</v>
      </c>
      <c r="N209" s="7">
        <f t="shared" si="198"/>
        <v>8.8086642599277987</v>
      </c>
      <c r="O209" s="7" t="str">
        <f t="shared" si="198"/>
        <v/>
      </c>
      <c r="P209" s="66">
        <f t="shared" si="185"/>
        <v>100</v>
      </c>
      <c r="Q209" s="41"/>
      <c r="R209" s="30"/>
      <c r="S209" s="30"/>
      <c r="T209" s="30"/>
      <c r="U209" s="30"/>
      <c r="V209" s="31"/>
      <c r="W209" s="31"/>
      <c r="X209" s="31"/>
      <c r="Y209" s="31"/>
    </row>
    <row r="210" spans="1:25" s="2" customFormat="1" ht="16.05" customHeight="1" x14ac:dyDescent="0.2">
      <c r="A210" s="89"/>
      <c r="B210" s="81"/>
      <c r="C210" s="7" t="s">
        <v>24</v>
      </c>
      <c r="D210" s="66">
        <f>空知1!D179+石狩1!D179+後志1!D179+胆振1!D179+日高1!D179+渡島・檜山1!D179+上川1!D179+留萌1!D179+宗谷1!D179+オホーツク1!D179+十勝1!D179+釧路1!D179+根室1!D179</f>
        <v>2.2000000000000002</v>
      </c>
      <c r="E210" s="66">
        <f>空知1!E179+石狩1!E179+後志1!E179+胆振1!E179+日高1!E179+渡島・檜山1!E179+上川1!E179+留萌1!E179+宗谷1!E179+オホーツク1!E179+十勝1!E179+釧路1!E179+根室1!E179</f>
        <v>3.8</v>
      </c>
      <c r="F210" s="66">
        <f>空知1!F179+石狩1!F179+後志1!F179+胆振1!F179+日高1!F179+渡島・檜山1!F179+上川1!F179+留萌1!F179+宗谷1!F179+オホーツク1!F179+十勝1!F179+釧路1!F179+根室1!F179</f>
        <v>6.1000000000000005</v>
      </c>
      <c r="G210" s="66">
        <f>空知1!G179+石狩1!G179+後志1!G179+胆振1!G179+日高1!G179+渡島・檜山1!G179+上川1!G179+留萌1!G179+宗谷1!G179+オホーツク1!G179+十勝1!G179+釧路1!G179+根室1!G179</f>
        <v>7.4</v>
      </c>
      <c r="H210" s="66">
        <f>空知1!H179+石狩1!H179+後志1!H179+胆振1!H179+日高1!H179+渡島・檜山1!H179+上川1!H179+留萌1!H179+宗谷1!H179+オホーツク1!H179+十勝1!H179+釧路1!H179+根室1!H179</f>
        <v>45.7</v>
      </c>
      <c r="I210" s="66">
        <f>空知1!I179+石狩1!I179+後志1!I179+胆振1!I179+日高1!I179+渡島・檜山1!I179+上川1!I179+留萌1!I179+宗谷1!I179+オホーツク1!I179+十勝1!I179+釧路1!I179+根室1!I179</f>
        <v>56.5</v>
      </c>
      <c r="J210" s="66">
        <f>空知1!J179+石狩1!J179+後志1!J179+胆振1!J179+日高1!J179+渡島・檜山1!J179+上川1!J179+留萌1!J179+宗谷1!J179+オホーツク1!J179+十勝1!J179+釧路1!J179+根室1!J179</f>
        <v>73.400000000000006</v>
      </c>
      <c r="K210" s="66">
        <f>空知1!K179+石狩1!K179+後志1!K179+胆振1!K179+日高1!K179+渡島・檜山1!K179+上川1!K179+留萌1!K179+宗谷1!K179+オホーツク1!K179+十勝1!K179+釧路1!K179+根室1!K179</f>
        <v>62.6</v>
      </c>
      <c r="L210" s="66">
        <f>空知1!L179+石狩1!L179+後志1!L179+胆振1!L179+日高1!L179+渡島・檜山1!L179+上川1!L179+留萌1!L179+宗谷1!L179+オホーツク1!L179+十勝1!L179+釧路1!L179+根室1!L179</f>
        <v>47.1</v>
      </c>
      <c r="M210" s="66">
        <f>空知1!M179+石狩1!M179+後志1!M179+胆振1!M179+日高1!M179+渡島・檜山1!M179+上川1!M179+留萌1!M179+宗谷1!M179+オホーツク1!M179+十勝1!M179+釧路1!M179+根室1!M179</f>
        <v>39.1</v>
      </c>
      <c r="N210" s="66">
        <f>空知1!N179+石狩1!N179+後志1!N179+胆振1!N179+日高1!N179+渡島・檜山1!N179+上川1!N179+留萌1!N179+宗谷1!N179+オホーツク1!N179+十勝1!N179+釧路1!N179+根室1!N179</f>
        <v>19.800000000000004</v>
      </c>
      <c r="O210" s="66">
        <f>空知1!O179+石狩1!O179+後志1!O179+胆振1!O179+日高1!O179+渡島・檜山1!O179+上川1!O179+留萌1!O179+宗谷1!O179+オホーツク1!O179+十勝1!O179+釧路1!O179+根室1!O179</f>
        <v>2.1</v>
      </c>
      <c r="P210" s="7">
        <f>SUM(D210:O210)</f>
        <v>365.80000000000013</v>
      </c>
      <c r="Q210" s="38"/>
      <c r="R210" s="30"/>
      <c r="S210" s="30"/>
      <c r="T210" s="30"/>
      <c r="U210" s="30"/>
      <c r="V210" s="31"/>
      <c r="W210" s="31"/>
      <c r="X210" s="31"/>
      <c r="Y210" s="31"/>
    </row>
    <row r="211" spans="1:25" s="2" customFormat="1" ht="16.05" customHeight="1" x14ac:dyDescent="0.2">
      <c r="A211" s="89"/>
      <c r="B211" s="83"/>
      <c r="C211" s="10" t="s">
        <v>22</v>
      </c>
      <c r="D211" s="7">
        <f t="shared" ref="D211:O211" si="199">IF(D210&lt;=0,"",D210/$P210%)</f>
        <v>0.60142154182613439</v>
      </c>
      <c r="E211" s="7">
        <f t="shared" si="199"/>
        <v>1.0388190267905955</v>
      </c>
      <c r="F211" s="7">
        <f t="shared" si="199"/>
        <v>1.6675779114270088</v>
      </c>
      <c r="G211" s="7">
        <f t="shared" si="199"/>
        <v>2.0229633679606338</v>
      </c>
      <c r="H211" s="7">
        <f t="shared" si="199"/>
        <v>12.493165664297427</v>
      </c>
      <c r="I211" s="7">
        <f t="shared" si="199"/>
        <v>15.445598687807539</v>
      </c>
      <c r="J211" s="7">
        <f t="shared" si="199"/>
        <v>20.065609622744663</v>
      </c>
      <c r="K211" s="7">
        <f t="shared" si="199"/>
        <v>17.113176599234549</v>
      </c>
      <c r="L211" s="7">
        <f t="shared" si="199"/>
        <v>12.87588846364133</v>
      </c>
      <c r="M211" s="7">
        <f t="shared" si="199"/>
        <v>10.688901038819024</v>
      </c>
      <c r="N211" s="7">
        <f t="shared" si="199"/>
        <v>5.4127938764352095</v>
      </c>
      <c r="O211" s="7">
        <f t="shared" si="199"/>
        <v>0.5740841990158555</v>
      </c>
      <c r="P211" s="66">
        <f t="shared" si="185"/>
        <v>99.999999999999972</v>
      </c>
      <c r="Q211" s="41"/>
      <c r="R211" s="30"/>
      <c r="S211" s="30"/>
      <c r="T211" s="30"/>
      <c r="U211" s="30"/>
      <c r="V211" s="31"/>
      <c r="W211" s="31"/>
      <c r="X211" s="31"/>
      <c r="Y211" s="31"/>
    </row>
    <row r="212" spans="1:25" s="2" customFormat="1" ht="16.05" customHeight="1" x14ac:dyDescent="0.2">
      <c r="A212" s="89"/>
      <c r="B212" s="81" t="s">
        <v>53</v>
      </c>
      <c r="C212" s="7" t="s">
        <v>21</v>
      </c>
      <c r="D212" s="66">
        <f>空知1!D181+石狩1!D181+後志1!D181+胆振1!D181+日高1!D181+渡島・檜山1!D181+上川1!D181+留萌1!D181+宗谷1!D181+オホーツク1!D181+十勝1!D181+釧路1!D181+根室1!D181</f>
        <v>0</v>
      </c>
      <c r="E212" s="66">
        <f>空知1!E181+石狩1!E181+後志1!E181+胆振1!E181+日高1!E181+渡島・檜山1!E181+上川1!E181+留萌1!E181+宗谷1!E181+オホーツク1!E181+十勝1!E181+釧路1!E181+根室1!E181</f>
        <v>0</v>
      </c>
      <c r="F212" s="66">
        <f>空知1!F181+石狩1!F181+後志1!F181+胆振1!F181+日高1!F181+渡島・檜山1!F181+上川1!F181+留萌1!F181+宗谷1!F181+オホーツク1!F181+十勝1!F181+釧路1!F181+根室1!F181</f>
        <v>0</v>
      </c>
      <c r="G212" s="66">
        <f>空知1!G181+石狩1!G181+後志1!G181+胆振1!G181+日高1!G181+渡島・檜山1!G181+上川1!G181+留萌1!G181+宗谷1!G181+オホーツク1!G181+十勝1!G181+釧路1!G181+根室1!G181</f>
        <v>8.3000000000000007</v>
      </c>
      <c r="H212" s="66">
        <f>空知1!H181+石狩1!H181+後志1!H181+胆振1!H181+日高1!H181+渡島・檜山1!H181+上川1!H181+留萌1!H181+宗谷1!H181+オホーツク1!H181+十勝1!H181+釧路1!H181+根室1!H181</f>
        <v>27.8</v>
      </c>
      <c r="I212" s="66">
        <f>空知1!I181+石狩1!I181+後志1!I181+胆振1!I181+日高1!I181+渡島・檜山1!I181+上川1!I181+留萌1!I181+宗谷1!I181+オホーツク1!I181+十勝1!I181+釧路1!I181+根室1!I181</f>
        <v>11.5</v>
      </c>
      <c r="J212" s="66">
        <f>空知1!J181+石狩1!J181+後志1!J181+胆振1!J181+日高1!J181+渡島・檜山1!J181+上川1!J181+留萌1!J181+宗谷1!J181+オホーツク1!J181+十勝1!J181+釧路1!J181+根室1!J181</f>
        <v>16.7</v>
      </c>
      <c r="K212" s="66">
        <f>空知1!K181+石狩1!K181+後志1!K181+胆振1!K181+日高1!K181+渡島・檜山1!K181+上川1!K181+留萌1!K181+宗谷1!K181+オホーツク1!K181+十勝1!K181+釧路1!K181+根室1!K181</f>
        <v>4.8</v>
      </c>
      <c r="L212" s="66">
        <f>空知1!L181+石狩1!L181+後志1!L181+胆振1!L181+日高1!L181+渡島・檜山1!L181+上川1!L181+留萌1!L181+宗谷1!L181+オホーツク1!L181+十勝1!L181+釧路1!L181+根室1!L181</f>
        <v>9.9</v>
      </c>
      <c r="M212" s="66">
        <f>空知1!M181+石狩1!M181+後志1!M181+胆振1!M181+日高1!M181+渡島・檜山1!M181+上川1!M181+留萌1!M181+宗谷1!M181+オホーツク1!M181+十勝1!M181+釧路1!M181+根室1!M181</f>
        <v>21.700000000000003</v>
      </c>
      <c r="N212" s="66">
        <f>空知1!N181+石狩1!N181+後志1!N181+胆振1!N181+日高1!N181+渡島・檜山1!N181+上川1!N181+留萌1!N181+宗谷1!N181+オホーツク1!N181+十勝1!N181+釧路1!N181+根室1!N181</f>
        <v>1.8</v>
      </c>
      <c r="O212" s="66">
        <f>空知1!O181+石狩1!O181+後志1!O181+胆振1!O181+日高1!O181+渡島・檜山1!O181+上川1!O181+留萌1!O181+宗谷1!O181+オホーツク1!O181+十勝1!O181+釧路1!O181+根室1!O181</f>
        <v>0</v>
      </c>
      <c r="P212" s="66">
        <f t="shared" si="185"/>
        <v>102.5</v>
      </c>
      <c r="Q212" s="38"/>
      <c r="R212" s="30"/>
      <c r="S212" s="30"/>
      <c r="T212" s="30"/>
      <c r="U212" s="30"/>
      <c r="V212" s="31"/>
      <c r="W212" s="31"/>
      <c r="X212" s="31"/>
      <c r="Y212" s="31"/>
    </row>
    <row r="213" spans="1:25" s="2" customFormat="1" ht="16.05" customHeight="1" x14ac:dyDescent="0.2">
      <c r="A213" s="89"/>
      <c r="B213" s="81"/>
      <c r="C213" s="10" t="s">
        <v>22</v>
      </c>
      <c r="D213" s="7" t="str">
        <f t="shared" ref="D213:O213" si="200">IF(D212&lt;=0,"",D212/$P212%)</f>
        <v/>
      </c>
      <c r="E213" s="7" t="str">
        <f t="shared" si="200"/>
        <v/>
      </c>
      <c r="F213" s="7" t="str">
        <f t="shared" si="200"/>
        <v/>
      </c>
      <c r="G213" s="7">
        <f t="shared" si="200"/>
        <v>8.097560975609758</v>
      </c>
      <c r="H213" s="7">
        <f t="shared" si="200"/>
        <v>27.121951219512198</v>
      </c>
      <c r="I213" s="7">
        <f t="shared" si="200"/>
        <v>11.219512195121952</v>
      </c>
      <c r="J213" s="7">
        <f t="shared" si="200"/>
        <v>16.292682926829269</v>
      </c>
      <c r="K213" s="7">
        <f t="shared" si="200"/>
        <v>4.6829268292682933</v>
      </c>
      <c r="L213" s="7">
        <f t="shared" si="200"/>
        <v>9.6585365853658551</v>
      </c>
      <c r="M213" s="7">
        <f t="shared" si="200"/>
        <v>21.170731707317078</v>
      </c>
      <c r="N213" s="7">
        <f t="shared" si="200"/>
        <v>1.75609756097561</v>
      </c>
      <c r="O213" s="7" t="str">
        <f t="shared" si="200"/>
        <v/>
      </c>
      <c r="P213" s="66">
        <f t="shared" si="185"/>
        <v>100</v>
      </c>
      <c r="Q213" s="41"/>
      <c r="R213" s="30"/>
      <c r="S213" s="30"/>
      <c r="T213" s="30"/>
      <c r="U213" s="30"/>
      <c r="V213" s="31"/>
      <c r="W213" s="31"/>
      <c r="X213" s="31"/>
      <c r="Y213" s="31"/>
    </row>
    <row r="214" spans="1:25" s="2" customFormat="1" ht="16.05" customHeight="1" x14ac:dyDescent="0.2">
      <c r="A214" s="89"/>
      <c r="B214" s="81"/>
      <c r="C214" s="7" t="s">
        <v>23</v>
      </c>
      <c r="D214" s="66">
        <f>空知1!D183+石狩1!D183+後志1!D183+胆振1!D183+日高1!D183+渡島・檜山1!D183+上川1!D183+留萌1!D183+宗谷1!D183+オホーツク1!D183+十勝1!D183+釧路1!D183+根室1!D183</f>
        <v>0</v>
      </c>
      <c r="E214" s="66">
        <f>空知1!E183+石狩1!E183+後志1!E183+胆振1!E183+日高1!E183+渡島・檜山1!E183+上川1!E183+留萌1!E183+宗谷1!E183+オホーツク1!E183+十勝1!E183+釧路1!E183+根室1!E183</f>
        <v>0</v>
      </c>
      <c r="F214" s="66">
        <f>空知1!F183+石狩1!F183+後志1!F183+胆振1!F183+日高1!F183+渡島・檜山1!F183+上川1!F183+留萌1!F183+宗谷1!F183+オホーツク1!F183+十勝1!F183+釧路1!F183+根室1!F183</f>
        <v>0</v>
      </c>
      <c r="G214" s="66">
        <f>空知1!G183+石狩1!G183+後志1!G183+胆振1!G183+日高1!G183+渡島・檜山1!G183+上川1!G183+留萌1!G183+宗谷1!G183+オホーツク1!G183+十勝1!G183+釧路1!G183+根室1!G183</f>
        <v>0</v>
      </c>
      <c r="H214" s="66">
        <f>空知1!H183+石狩1!H183+後志1!H183+胆振1!H183+日高1!H183+渡島・檜山1!H183+上川1!H183+留萌1!H183+宗谷1!H183+オホーツク1!H183+十勝1!H183+釧路1!H183+根室1!H183</f>
        <v>0</v>
      </c>
      <c r="I214" s="66">
        <f>空知1!I183+石狩1!I183+後志1!I183+胆振1!I183+日高1!I183+渡島・檜山1!I183+上川1!I183+留萌1!I183+宗谷1!I183+オホーツク1!I183+十勝1!I183+釧路1!I183+根室1!I183</f>
        <v>0</v>
      </c>
      <c r="J214" s="66">
        <f>空知1!J183+石狩1!J183+後志1!J183+胆振1!J183+日高1!J183+渡島・檜山1!J183+上川1!J183+留萌1!J183+宗谷1!J183+オホーツク1!J183+十勝1!J183+釧路1!J183+根室1!J183</f>
        <v>5</v>
      </c>
      <c r="K214" s="66">
        <f>空知1!K183+石狩1!K183+後志1!K183+胆振1!K183+日高1!K183+渡島・檜山1!K183+上川1!K183+留萌1!K183+宗谷1!K183+オホーツク1!K183+十勝1!K183+釧路1!K183+根室1!K183</f>
        <v>31</v>
      </c>
      <c r="L214" s="66">
        <f>空知1!L183+石狩1!L183+後志1!L183+胆振1!L183+日高1!L183+渡島・檜山1!L183+上川1!L183+留萌1!L183+宗谷1!L183+オホーツク1!L183+十勝1!L183+釧路1!L183+根室1!L183</f>
        <v>79.5</v>
      </c>
      <c r="M214" s="66">
        <f>空知1!M183+石狩1!M183+後志1!M183+胆振1!M183+日高1!M183+渡島・檜山1!M183+上川1!M183+留萌1!M183+宗谷1!M183+オホーツク1!M183+十勝1!M183+釧路1!M183+根室1!M183</f>
        <v>108.80000000000001</v>
      </c>
      <c r="N214" s="66">
        <f>空知1!N183+石狩1!N183+後志1!N183+胆振1!N183+日高1!N183+渡島・檜山1!N183+上川1!N183+留萌1!N183+宗谷1!N183+オホーツク1!N183+十勝1!N183+釧路1!N183+根室1!N183</f>
        <v>27.4</v>
      </c>
      <c r="O214" s="66">
        <f>空知1!O183+石狩1!O183+後志1!O183+胆振1!O183+日高1!O183+渡島・檜山1!O183+上川1!O183+留萌1!O183+宗谷1!O183+オホーツク1!O183+十勝1!O183+釧路1!O183+根室1!O183</f>
        <v>0</v>
      </c>
      <c r="P214" s="66">
        <f t="shared" si="185"/>
        <v>251.70000000000002</v>
      </c>
      <c r="Q214" s="41"/>
      <c r="R214" s="30"/>
      <c r="S214" s="30"/>
      <c r="T214" s="30"/>
      <c r="U214" s="30"/>
      <c r="V214" s="31"/>
      <c r="W214" s="31"/>
      <c r="X214" s="31"/>
      <c r="Y214" s="31"/>
    </row>
    <row r="215" spans="1:25" s="2" customFormat="1" ht="16.05" customHeight="1" x14ac:dyDescent="0.2">
      <c r="A215" s="89"/>
      <c r="B215" s="81"/>
      <c r="C215" s="10" t="s">
        <v>22</v>
      </c>
      <c r="D215" s="7" t="str">
        <f t="shared" ref="D215:O215" si="201">IF(D214&lt;=0,"",D214/$P214%)</f>
        <v/>
      </c>
      <c r="E215" s="7" t="str">
        <f t="shared" si="201"/>
        <v/>
      </c>
      <c r="F215" s="7" t="str">
        <f t="shared" si="201"/>
        <v/>
      </c>
      <c r="G215" s="7" t="str">
        <f t="shared" si="201"/>
        <v/>
      </c>
      <c r="H215" s="7" t="str">
        <f t="shared" si="201"/>
        <v/>
      </c>
      <c r="I215" s="7" t="str">
        <f t="shared" si="201"/>
        <v/>
      </c>
      <c r="J215" s="7">
        <f t="shared" si="201"/>
        <v>1.9864918553833926</v>
      </c>
      <c r="K215" s="7">
        <f t="shared" si="201"/>
        <v>12.316249503377035</v>
      </c>
      <c r="L215" s="7">
        <f t="shared" si="201"/>
        <v>31.585220500595945</v>
      </c>
      <c r="M215" s="7">
        <f t="shared" si="201"/>
        <v>43.22606277314263</v>
      </c>
      <c r="N215" s="7">
        <f t="shared" si="201"/>
        <v>10.885975367500992</v>
      </c>
      <c r="O215" s="7" t="str">
        <f t="shared" si="201"/>
        <v/>
      </c>
      <c r="P215" s="66">
        <f t="shared" si="185"/>
        <v>99.999999999999986</v>
      </c>
      <c r="Q215" s="41"/>
      <c r="R215" s="30"/>
      <c r="S215" s="30"/>
      <c r="T215" s="30"/>
      <c r="U215" s="30"/>
      <c r="V215" s="31"/>
      <c r="W215" s="31"/>
      <c r="X215" s="31"/>
      <c r="Y215" s="31"/>
    </row>
    <row r="216" spans="1:25" s="2" customFormat="1" ht="16.05" customHeight="1" x14ac:dyDescent="0.2">
      <c r="A216" s="89"/>
      <c r="B216" s="81"/>
      <c r="C216" s="7" t="s">
        <v>24</v>
      </c>
      <c r="D216" s="66">
        <f>空知1!D185+石狩1!D185+後志1!D185+胆振1!D185+日高1!D185+渡島・檜山1!D185+上川1!D185+留萌1!D185+宗谷1!D185+オホーツク1!D185+十勝1!D185+釧路1!D185+根室1!D185</f>
        <v>0</v>
      </c>
      <c r="E216" s="66">
        <f>空知1!E185+石狩1!E185+後志1!E185+胆振1!E185+日高1!E185+渡島・檜山1!E185+上川1!E185+留萌1!E185+宗谷1!E185+オホーツク1!E185+十勝1!E185+釧路1!E185+根室1!E185</f>
        <v>0</v>
      </c>
      <c r="F216" s="66">
        <f>空知1!F185+石狩1!F185+後志1!F185+胆振1!F185+日高1!F185+渡島・檜山1!F185+上川1!F185+留萌1!F185+宗谷1!F185+オホーツク1!F185+十勝1!F185+釧路1!F185+根室1!F185</f>
        <v>0</v>
      </c>
      <c r="G216" s="66">
        <f>空知1!G185+石狩1!G185+後志1!G185+胆振1!G185+日高1!G185+渡島・檜山1!G185+上川1!G185+留萌1!G185+宗谷1!G185+オホーツク1!G185+十勝1!G185+釧路1!G185+根室1!G185</f>
        <v>8.3000000000000007</v>
      </c>
      <c r="H216" s="66">
        <f>空知1!H185+石狩1!H185+後志1!H185+胆振1!H185+日高1!H185+渡島・檜山1!H185+上川1!H185+留萌1!H185+宗谷1!H185+オホーツク1!H185+十勝1!H185+釧路1!H185+根室1!H185</f>
        <v>27.8</v>
      </c>
      <c r="I216" s="66">
        <f>空知1!I185+石狩1!I185+後志1!I185+胆振1!I185+日高1!I185+渡島・檜山1!I185+上川1!I185+留萌1!I185+宗谷1!I185+オホーツク1!I185+十勝1!I185+釧路1!I185+根室1!I185</f>
        <v>11.5</v>
      </c>
      <c r="J216" s="66">
        <f>空知1!J185+石狩1!J185+後志1!J185+胆振1!J185+日高1!J185+渡島・檜山1!J185+上川1!J185+留萌1!J185+宗谷1!J185+オホーツク1!J185+十勝1!J185+釧路1!J185+根室1!J185</f>
        <v>21.7</v>
      </c>
      <c r="K216" s="66">
        <f>空知1!K185+石狩1!K185+後志1!K185+胆振1!K185+日高1!K185+渡島・檜山1!K185+上川1!K185+留萌1!K185+宗谷1!K185+オホーツク1!K185+十勝1!K185+釧路1!K185+根室1!K185</f>
        <v>35.799999999999997</v>
      </c>
      <c r="L216" s="66">
        <f>空知1!L185+石狩1!L185+後志1!L185+胆振1!L185+日高1!L185+渡島・檜山1!L185+上川1!L185+留萌1!L185+宗谷1!L185+オホーツク1!L185+十勝1!L185+釧路1!L185+根室1!L185</f>
        <v>89.4</v>
      </c>
      <c r="M216" s="66">
        <f>空知1!M185+石狩1!M185+後志1!M185+胆振1!M185+日高1!M185+渡島・檜山1!M185+上川1!M185+留萌1!M185+宗谷1!M185+オホーツク1!M185+十勝1!M185+釧路1!M185+根室1!M185</f>
        <v>130.5</v>
      </c>
      <c r="N216" s="66">
        <f>空知1!N185+石狩1!N185+後志1!N185+胆振1!N185+日高1!N185+渡島・檜山1!N185+上川1!N185+留萌1!N185+宗谷1!N185+オホーツク1!N185+十勝1!N185+釧路1!N185+根室1!N185</f>
        <v>29.2</v>
      </c>
      <c r="O216" s="66">
        <f>空知1!O185+石狩1!O185+後志1!O185+胆振1!O185+日高1!O185+渡島・檜山1!O185+上川1!O185+留萌1!O185+宗谷1!O185+オホーツク1!O185+十勝1!O185+釧路1!O185+根室1!O185</f>
        <v>0</v>
      </c>
      <c r="P216" s="66">
        <f t="shared" si="185"/>
        <v>354.2</v>
      </c>
      <c r="Q216" s="41"/>
      <c r="R216" s="30"/>
      <c r="S216" s="30"/>
      <c r="T216" s="30"/>
      <c r="U216" s="30"/>
      <c r="V216" s="31"/>
      <c r="W216" s="31"/>
      <c r="X216" s="31"/>
      <c r="Y216" s="31"/>
    </row>
    <row r="217" spans="1:25" s="2" customFormat="1" ht="16.05" customHeight="1" x14ac:dyDescent="0.2">
      <c r="A217" s="89"/>
      <c r="B217" s="83"/>
      <c r="C217" s="10" t="s">
        <v>22</v>
      </c>
      <c r="D217" s="7" t="str">
        <f t="shared" ref="D217:O217" si="202">IF(D216&lt;=0,"",D216/$P216%)</f>
        <v/>
      </c>
      <c r="E217" s="7" t="str">
        <f t="shared" si="202"/>
        <v/>
      </c>
      <c r="F217" s="7" t="str">
        <f t="shared" si="202"/>
        <v/>
      </c>
      <c r="G217" s="7">
        <f t="shared" si="202"/>
        <v>2.3433088650479958</v>
      </c>
      <c r="H217" s="7">
        <f t="shared" si="202"/>
        <v>7.8486730660643707</v>
      </c>
      <c r="I217" s="7">
        <f t="shared" si="202"/>
        <v>3.2467532467532467</v>
      </c>
      <c r="J217" s="7">
        <f t="shared" si="202"/>
        <v>6.1264822134387353</v>
      </c>
      <c r="K217" s="7">
        <f t="shared" si="202"/>
        <v>10.107284020327498</v>
      </c>
      <c r="L217" s="7">
        <f t="shared" si="202"/>
        <v>25.239977413890461</v>
      </c>
      <c r="M217" s="7">
        <f t="shared" si="202"/>
        <v>36.843591191417282</v>
      </c>
      <c r="N217" s="7">
        <f t="shared" si="202"/>
        <v>8.2439299830604185</v>
      </c>
      <c r="O217" s="7" t="str">
        <f t="shared" si="202"/>
        <v/>
      </c>
      <c r="P217" s="66">
        <f t="shared" si="185"/>
        <v>100</v>
      </c>
      <c r="Q217" s="41"/>
      <c r="R217" s="30"/>
      <c r="S217" s="30"/>
      <c r="T217" s="30"/>
      <c r="U217" s="30"/>
      <c r="V217" s="31"/>
      <c r="W217" s="31"/>
      <c r="X217" s="31"/>
      <c r="Y217" s="31"/>
    </row>
    <row r="218" spans="1:25" s="2" customFormat="1" ht="16.05" customHeight="1" x14ac:dyDescent="0.2">
      <c r="A218" s="89"/>
      <c r="B218" s="81" t="s">
        <v>54</v>
      </c>
      <c r="C218" s="7" t="s">
        <v>21</v>
      </c>
      <c r="D218" s="66">
        <f>空知1!D187+石狩1!D187+後志1!D187+胆振1!D187+日高1!D187+渡島・檜山1!D187+上川1!D187+留萌1!D187+宗谷1!D187+オホーツク1!D187+十勝1!D187+釧路1!D187+根室1!D187</f>
        <v>26.7</v>
      </c>
      <c r="E218" s="66">
        <f>空知1!E187+石狩1!E187+後志1!E187+胆振1!E187+日高1!E187+渡島・檜山1!E187+上川1!E187+留萌1!E187+宗谷1!E187+オホーツク1!E187+十勝1!E187+釧路1!E187+根室1!E187</f>
        <v>28.6</v>
      </c>
      <c r="F218" s="66">
        <f>空知1!F187+石狩1!F187+後志1!F187+胆振1!F187+日高1!F187+渡島・檜山1!F187+上川1!F187+留萌1!F187+宗谷1!F187+オホーツク1!F187+十勝1!F187+釧路1!F187+根室1!F187</f>
        <v>22.8</v>
      </c>
      <c r="G218" s="66">
        <f>空知1!G187+石狩1!G187+後志1!G187+胆振1!G187+日高1!G187+渡島・檜山1!G187+上川1!G187+留萌1!G187+宗谷1!G187+オホーツク1!G187+十勝1!G187+釧路1!G187+根室1!G187</f>
        <v>4.9000000000000004</v>
      </c>
      <c r="H218" s="66">
        <f>空知1!H187+石狩1!H187+後志1!H187+胆振1!H187+日高1!H187+渡島・檜山1!H187+上川1!H187+留萌1!H187+宗谷1!H187+オホーツク1!H187+十勝1!H187+釧路1!H187+根室1!H187</f>
        <v>7.4</v>
      </c>
      <c r="I218" s="66">
        <f>空知1!I187+石狩1!I187+後志1!I187+胆振1!I187+日高1!I187+渡島・檜山1!I187+上川1!I187+留萌1!I187+宗谷1!I187+オホーツク1!I187+十勝1!I187+釧路1!I187+根室1!I187</f>
        <v>17.400000000000002</v>
      </c>
      <c r="J218" s="66">
        <f>空知1!J187+石狩1!J187+後志1!J187+胆振1!J187+日高1!J187+渡島・檜山1!J187+上川1!J187+留萌1!J187+宗谷1!J187+オホーツク1!J187+十勝1!J187+釧路1!J187+根室1!J187</f>
        <v>8.4</v>
      </c>
      <c r="K218" s="66">
        <f>空知1!K187+石狩1!K187+後志1!K187+胆振1!K187+日高1!K187+渡島・檜山1!K187+上川1!K187+留萌1!K187+宗谷1!K187+オホーツク1!K187+十勝1!K187+釧路1!K187+根室1!K187</f>
        <v>5.8999999999999995</v>
      </c>
      <c r="L218" s="66">
        <f>空知1!L187+石狩1!L187+後志1!L187+胆振1!L187+日高1!L187+渡島・檜山1!L187+上川1!L187+留萌1!L187+宗谷1!L187+オホーツク1!L187+十勝1!L187+釧路1!L187+根室1!L187</f>
        <v>2.4000000000000004</v>
      </c>
      <c r="M218" s="66">
        <f>空知1!M187+石狩1!M187+後志1!M187+胆振1!M187+日高1!M187+渡島・檜山1!M187+上川1!M187+留萌1!M187+宗谷1!M187+オホーツク1!M187+十勝1!M187+釧路1!M187+根室1!M187</f>
        <v>0.6</v>
      </c>
      <c r="N218" s="66">
        <f>空知1!N187+石狩1!N187+後志1!N187+胆振1!N187+日高1!N187+渡島・檜山1!N187+上川1!N187+留萌1!N187+宗谷1!N187+オホーツク1!N187+十勝1!N187+釧路1!N187+根室1!N187</f>
        <v>0.1</v>
      </c>
      <c r="O218" s="66">
        <f>空知1!O187+石狩1!O187+後志1!O187+胆振1!O187+日高1!O187+渡島・檜山1!O187+上川1!O187+留萌1!O187+宗谷1!O187+オホーツク1!O187+十勝1!O187+釧路1!O187+根室1!O187</f>
        <v>0.6</v>
      </c>
      <c r="P218" s="66">
        <f t="shared" si="185"/>
        <v>125.80000000000001</v>
      </c>
      <c r="Q218" s="41"/>
      <c r="R218" s="30"/>
      <c r="S218" s="30"/>
      <c r="T218" s="30"/>
      <c r="U218" s="30"/>
      <c r="V218" s="31"/>
      <c r="W218" s="31"/>
      <c r="X218" s="31"/>
      <c r="Y218" s="31"/>
    </row>
    <row r="219" spans="1:25" s="2" customFormat="1" ht="16.05" customHeight="1" x14ac:dyDescent="0.2">
      <c r="A219" s="89"/>
      <c r="B219" s="81"/>
      <c r="C219" s="10" t="s">
        <v>22</v>
      </c>
      <c r="D219" s="7">
        <f t="shared" ref="D219:O219" si="203">IF(D218&lt;=0,"",D218/$P218%)</f>
        <v>21.224165341812402</v>
      </c>
      <c r="E219" s="7">
        <f t="shared" si="203"/>
        <v>22.734499205087442</v>
      </c>
      <c r="F219" s="7">
        <f t="shared" si="203"/>
        <v>18.124006359300477</v>
      </c>
      <c r="G219" s="7">
        <f t="shared" si="203"/>
        <v>3.8950715421303661</v>
      </c>
      <c r="H219" s="7">
        <f t="shared" si="203"/>
        <v>5.882352941176471</v>
      </c>
      <c r="I219" s="7">
        <f t="shared" si="203"/>
        <v>13.831478537360892</v>
      </c>
      <c r="J219" s="7">
        <f t="shared" si="203"/>
        <v>6.6772655007949124</v>
      </c>
      <c r="K219" s="7">
        <f t="shared" si="203"/>
        <v>4.6899841017488075</v>
      </c>
      <c r="L219" s="7">
        <f t="shared" si="203"/>
        <v>1.907790143084261</v>
      </c>
      <c r="M219" s="7">
        <f t="shared" si="203"/>
        <v>0.47694753577106519</v>
      </c>
      <c r="N219" s="7">
        <f t="shared" si="203"/>
        <v>7.9491255961844198E-2</v>
      </c>
      <c r="O219" s="7">
        <f t="shared" si="203"/>
        <v>0.47694753577106519</v>
      </c>
      <c r="P219" s="66">
        <f t="shared" si="185"/>
        <v>100</v>
      </c>
      <c r="Q219" s="41"/>
      <c r="R219" s="30"/>
      <c r="S219" s="30"/>
      <c r="T219" s="30"/>
      <c r="U219" s="30"/>
      <c r="V219" s="31"/>
      <c r="W219" s="31"/>
      <c r="X219" s="31"/>
      <c r="Y219" s="31"/>
    </row>
    <row r="220" spans="1:25" s="2" customFormat="1" ht="16.05" customHeight="1" x14ac:dyDescent="0.2">
      <c r="A220" s="89"/>
      <c r="B220" s="81"/>
      <c r="C220" s="7" t="s">
        <v>23</v>
      </c>
      <c r="D220" s="66">
        <f>空知1!D189+石狩1!D189+後志1!D189+胆振1!D189+日高1!D189+渡島・檜山1!D189+上川1!D189+留萌1!D189+宗谷1!D189+オホーツク1!D189+十勝1!D189+釧路1!D189+根室1!D189</f>
        <v>0</v>
      </c>
      <c r="E220" s="66">
        <f>空知1!E189+石狩1!E189+後志1!E189+胆振1!E189+日高1!E189+渡島・檜山1!E189+上川1!E189+留萌1!E189+宗谷1!E189+オホーツク1!E189+十勝1!E189+釧路1!E189+根室1!E189</f>
        <v>0</v>
      </c>
      <c r="F220" s="66">
        <f>空知1!F189+石狩1!F189+後志1!F189+胆振1!F189+日高1!F189+渡島・檜山1!F189+上川1!F189+留萌1!F189+宗谷1!F189+オホーツク1!F189+十勝1!F189+釧路1!F189+根室1!F189</f>
        <v>0</v>
      </c>
      <c r="G220" s="66">
        <f>空知1!G189+石狩1!G189+後志1!G189+胆振1!G189+日高1!G189+渡島・檜山1!G189+上川1!G189+留萌1!G189+宗谷1!G189+オホーツク1!G189+十勝1!G189+釧路1!G189+根室1!G189</f>
        <v>0.1</v>
      </c>
      <c r="H220" s="66">
        <f>空知1!H189+石狩1!H189+後志1!H189+胆振1!H189+日高1!H189+渡島・檜山1!H189+上川1!H189+留萌1!H189+宗谷1!H189+オホーツク1!H189+十勝1!H189+釧路1!H189+根室1!H189</f>
        <v>0.6</v>
      </c>
      <c r="I220" s="66">
        <f>空知1!I189+石狩1!I189+後志1!I189+胆振1!I189+日高1!I189+渡島・檜山1!I189+上川1!I189+留萌1!I189+宗谷1!I189+オホーツク1!I189+十勝1!I189+釧路1!I189+根室1!I189</f>
        <v>0.1</v>
      </c>
      <c r="J220" s="66">
        <f>空知1!J189+石狩1!J189+後志1!J189+胆振1!J189+日高1!J189+渡島・檜山1!J189+上川1!J189+留萌1!J189+宗谷1!J189+オホーツク1!J189+十勝1!J189+釧路1!J189+根室1!J189</f>
        <v>0</v>
      </c>
      <c r="K220" s="66">
        <f>空知1!K189+石狩1!K189+後志1!K189+胆振1!K189+日高1!K189+渡島・檜山1!K189+上川1!K189+留萌1!K189+宗谷1!K189+オホーツク1!K189+十勝1!K189+釧路1!K189+根室1!K189</f>
        <v>0</v>
      </c>
      <c r="L220" s="66">
        <f>空知1!L189+石狩1!L189+後志1!L189+胆振1!L189+日高1!L189+渡島・檜山1!L189+上川1!L189+留萌1!L189+宗谷1!L189+オホーツク1!L189+十勝1!L189+釧路1!L189+根室1!L189</f>
        <v>0</v>
      </c>
      <c r="M220" s="66">
        <f>空知1!M189+石狩1!M189+後志1!M189+胆振1!M189+日高1!M189+渡島・檜山1!M189+上川1!M189+留萌1!M189+宗谷1!M189+オホーツク1!M189+十勝1!M189+釧路1!M189+根室1!M189</f>
        <v>0</v>
      </c>
      <c r="N220" s="66">
        <f>空知1!N189+石狩1!N189+後志1!N189+胆振1!N189+日高1!N189+渡島・檜山1!N189+上川1!N189+留萌1!N189+宗谷1!N189+オホーツク1!N189+十勝1!N189+釧路1!N189+根室1!N189</f>
        <v>0</v>
      </c>
      <c r="O220" s="66">
        <f>空知1!O189+石狩1!O189+後志1!O189+胆振1!O189+日高1!O189+渡島・檜山1!O189+上川1!O189+留萌1!O189+宗谷1!O189+オホーツク1!O189+十勝1!O189+釧路1!O189+根室1!O189</f>
        <v>0</v>
      </c>
      <c r="P220" s="66">
        <f t="shared" si="185"/>
        <v>0.79999999999999993</v>
      </c>
      <c r="Q220" s="41"/>
      <c r="R220" s="30"/>
      <c r="S220" s="30"/>
      <c r="T220" s="30"/>
      <c r="U220" s="30"/>
      <c r="V220" s="31"/>
      <c r="W220" s="31"/>
      <c r="X220" s="31"/>
      <c r="Y220" s="31"/>
    </row>
    <row r="221" spans="1:25" s="2" customFormat="1" ht="16.05" customHeight="1" x14ac:dyDescent="0.2">
      <c r="A221" s="89"/>
      <c r="B221" s="81"/>
      <c r="C221" s="10" t="s">
        <v>22</v>
      </c>
      <c r="D221" s="7" t="str">
        <f t="shared" ref="D221:O221" si="204">IF(D220&lt;=0,"",D220/$P220%)</f>
        <v/>
      </c>
      <c r="E221" s="7" t="str">
        <f t="shared" si="204"/>
        <v/>
      </c>
      <c r="F221" s="7" t="str">
        <f t="shared" si="204"/>
        <v/>
      </c>
      <c r="G221" s="7">
        <f t="shared" si="204"/>
        <v>12.5</v>
      </c>
      <c r="H221" s="7">
        <f t="shared" si="204"/>
        <v>75</v>
      </c>
      <c r="I221" s="7">
        <f t="shared" si="204"/>
        <v>12.5</v>
      </c>
      <c r="J221" s="7" t="str">
        <f t="shared" si="204"/>
        <v/>
      </c>
      <c r="K221" s="7" t="str">
        <f t="shared" si="204"/>
        <v/>
      </c>
      <c r="L221" s="7" t="str">
        <f t="shared" si="204"/>
        <v/>
      </c>
      <c r="M221" s="7" t="str">
        <f t="shared" si="204"/>
        <v/>
      </c>
      <c r="N221" s="7" t="str">
        <f t="shared" si="204"/>
        <v/>
      </c>
      <c r="O221" s="7" t="str">
        <f t="shared" si="204"/>
        <v/>
      </c>
      <c r="P221" s="66">
        <f t="shared" si="185"/>
        <v>100</v>
      </c>
      <c r="Q221" s="41"/>
      <c r="R221" s="30"/>
      <c r="S221" s="30"/>
      <c r="T221" s="30"/>
      <c r="U221" s="30"/>
      <c r="V221" s="31"/>
      <c r="W221" s="31"/>
      <c r="X221" s="31"/>
      <c r="Y221" s="31"/>
    </row>
    <row r="222" spans="1:25" s="2" customFormat="1" ht="16.05" customHeight="1" x14ac:dyDescent="0.2">
      <c r="A222" s="89"/>
      <c r="B222" s="81"/>
      <c r="C222" s="7" t="s">
        <v>24</v>
      </c>
      <c r="D222" s="66">
        <f>空知1!D191+石狩1!D191+後志1!D191+胆振1!D191+日高1!D191+渡島・檜山1!D191+上川1!D191+留萌1!D191+宗谷1!D191+オホーツク1!D191+十勝1!D191+釧路1!D191+根室1!D191</f>
        <v>26.7</v>
      </c>
      <c r="E222" s="66">
        <f>空知1!E191+石狩1!E191+後志1!E191+胆振1!E191+日高1!E191+渡島・檜山1!E191+上川1!E191+留萌1!E191+宗谷1!E191+オホーツク1!E191+十勝1!E191+釧路1!E191+根室1!E191</f>
        <v>28.6</v>
      </c>
      <c r="F222" s="66">
        <f>空知1!F191+石狩1!F191+後志1!F191+胆振1!F191+日高1!F191+渡島・檜山1!F191+上川1!F191+留萌1!F191+宗谷1!F191+オホーツク1!F191+十勝1!F191+釧路1!F191+根室1!F191</f>
        <v>22.8</v>
      </c>
      <c r="G222" s="66">
        <f>空知1!G191+石狩1!G191+後志1!G191+胆振1!G191+日高1!G191+渡島・檜山1!G191+上川1!G191+留萌1!G191+宗谷1!G191+オホーツク1!G191+十勝1!G191+釧路1!G191+根室1!G191</f>
        <v>5</v>
      </c>
      <c r="H222" s="66">
        <f>空知1!H191+石狩1!H191+後志1!H191+胆振1!H191+日高1!H191+渡島・檜山1!H191+上川1!H191+留萌1!H191+宗谷1!H191+オホーツク1!H191+十勝1!H191+釧路1!H191+根室1!H191</f>
        <v>8</v>
      </c>
      <c r="I222" s="66">
        <f>空知1!I191+石狩1!I191+後志1!I191+胆振1!I191+日高1!I191+渡島・檜山1!I191+上川1!I191+留萌1!I191+宗谷1!I191+オホーツク1!I191+十勝1!I191+釧路1!I191+根室1!I191</f>
        <v>17.500000000000004</v>
      </c>
      <c r="J222" s="66">
        <f>空知1!J191+石狩1!J191+後志1!J191+胆振1!J191+日高1!J191+渡島・檜山1!J191+上川1!J191+留萌1!J191+宗谷1!J191+オホーツク1!J191+十勝1!J191+釧路1!J191+根室1!J191</f>
        <v>8.4</v>
      </c>
      <c r="K222" s="66">
        <f>空知1!K191+石狩1!K191+後志1!K191+胆振1!K191+日高1!K191+渡島・檜山1!K191+上川1!K191+留萌1!K191+宗谷1!K191+オホーツク1!K191+十勝1!K191+釧路1!K191+根室1!K191</f>
        <v>5.8999999999999995</v>
      </c>
      <c r="L222" s="66">
        <f>空知1!L191+石狩1!L191+後志1!L191+胆振1!L191+日高1!L191+渡島・檜山1!L191+上川1!L191+留萌1!L191+宗谷1!L191+オホーツク1!L191+十勝1!L191+釧路1!L191+根室1!L191</f>
        <v>2.4000000000000004</v>
      </c>
      <c r="M222" s="66">
        <f>空知1!M191+石狩1!M191+後志1!M191+胆振1!M191+日高1!M191+渡島・檜山1!M191+上川1!M191+留萌1!M191+宗谷1!M191+オホーツク1!M191+十勝1!M191+釧路1!M191+根室1!M191</f>
        <v>0.6</v>
      </c>
      <c r="N222" s="66">
        <f>空知1!N191+石狩1!N191+後志1!N191+胆振1!N191+日高1!N191+渡島・檜山1!N191+上川1!N191+留萌1!N191+宗谷1!N191+オホーツク1!N191+十勝1!N191+釧路1!N191+根室1!N191</f>
        <v>0.1</v>
      </c>
      <c r="O222" s="66">
        <f>空知1!O191+石狩1!O191+後志1!O191+胆振1!O191+日高1!O191+渡島・檜山1!O191+上川1!O191+留萌1!O191+宗谷1!O191+オホーツク1!O191+十勝1!O191+釧路1!O191+根室1!O191</f>
        <v>0.6</v>
      </c>
      <c r="P222" s="66">
        <f t="shared" si="185"/>
        <v>126.6</v>
      </c>
      <c r="Q222" s="41"/>
      <c r="R222" s="30"/>
      <c r="S222" s="30"/>
      <c r="T222" s="30"/>
      <c r="U222" s="30"/>
      <c r="V222" s="31"/>
      <c r="W222" s="31"/>
      <c r="X222" s="31"/>
      <c r="Y222" s="31"/>
    </row>
    <row r="223" spans="1:25" s="2" customFormat="1" ht="16.05" customHeight="1" x14ac:dyDescent="0.2">
      <c r="A223" s="89"/>
      <c r="B223" s="83"/>
      <c r="C223" s="10" t="s">
        <v>22</v>
      </c>
      <c r="D223" s="7">
        <f t="shared" ref="D223:O223" si="205">IF(D222&lt;=0,"",D222/$P222%)</f>
        <v>21.090047393364927</v>
      </c>
      <c r="E223" s="7">
        <f t="shared" si="205"/>
        <v>22.590837282780413</v>
      </c>
      <c r="F223" s="7">
        <f t="shared" si="205"/>
        <v>18.009478672985782</v>
      </c>
      <c r="G223" s="7">
        <f t="shared" si="205"/>
        <v>3.9494470774091628</v>
      </c>
      <c r="H223" s="7">
        <f t="shared" si="205"/>
        <v>6.3191153238546605</v>
      </c>
      <c r="I223" s="7">
        <f t="shared" si="205"/>
        <v>13.823064770932072</v>
      </c>
      <c r="J223" s="7">
        <f t="shared" si="205"/>
        <v>6.6350710900473935</v>
      </c>
      <c r="K223" s="7">
        <f t="shared" si="205"/>
        <v>4.6603475513428112</v>
      </c>
      <c r="L223" s="7">
        <f t="shared" si="205"/>
        <v>1.8957345971563984</v>
      </c>
      <c r="M223" s="7">
        <f t="shared" si="205"/>
        <v>0.47393364928909948</v>
      </c>
      <c r="N223" s="7">
        <f t="shared" si="205"/>
        <v>7.8988941548183256E-2</v>
      </c>
      <c r="O223" s="7">
        <f t="shared" si="205"/>
        <v>0.47393364928909948</v>
      </c>
      <c r="P223" s="66">
        <f t="shared" si="185"/>
        <v>100</v>
      </c>
      <c r="Q223" s="41"/>
      <c r="R223" s="30"/>
      <c r="S223" s="30"/>
      <c r="T223" s="30"/>
      <c r="U223" s="30"/>
      <c r="V223" s="31"/>
      <c r="W223" s="31"/>
      <c r="X223" s="31"/>
      <c r="Y223" s="31"/>
    </row>
    <row r="224" spans="1:25" s="2" customFormat="1" ht="16.05" customHeight="1" x14ac:dyDescent="0.2">
      <c r="A224" s="89"/>
      <c r="B224" s="81" t="s">
        <v>55</v>
      </c>
      <c r="C224" s="7" t="s">
        <v>21</v>
      </c>
      <c r="D224" s="66">
        <f>空知1!D193+石狩1!D193+後志1!D193+胆振1!D193+日高1!D193+渡島・檜山1!D193+上川1!D193+留萌1!D193+宗谷1!D193+オホーツク1!D193+十勝1!D193+釧路1!D193+根室1!D193</f>
        <v>30.8</v>
      </c>
      <c r="E224" s="66">
        <f>空知1!E193+石狩1!E193+後志1!E193+胆振1!E193+日高1!E193+渡島・檜山1!E193+上川1!E193+留萌1!E193+宗谷1!E193+オホーツク1!E193+十勝1!E193+釧路1!E193+根室1!E193</f>
        <v>25</v>
      </c>
      <c r="F224" s="66">
        <f>空知1!F193+石狩1!F193+後志1!F193+胆振1!F193+日高1!F193+渡島・檜山1!F193+上川1!F193+留萌1!F193+宗谷1!F193+オホーツク1!F193+十勝1!F193+釧路1!F193+根室1!F193</f>
        <v>46.9</v>
      </c>
      <c r="G224" s="66">
        <f>空知1!G193+石狩1!G193+後志1!G193+胆振1!G193+日高1!G193+渡島・檜山1!G193+上川1!G193+留萌1!G193+宗谷1!G193+オホーツク1!G193+十勝1!G193+釧路1!G193+根室1!G193</f>
        <v>65.599999999999994</v>
      </c>
      <c r="H224" s="66">
        <f>空知1!H193+石狩1!H193+後志1!H193+胆振1!H193+日高1!H193+渡島・檜山1!H193+上川1!H193+留萌1!H193+宗谷1!H193+オホーツク1!H193+十勝1!H193+釧路1!H193+根室1!H193</f>
        <v>50.1</v>
      </c>
      <c r="I224" s="66">
        <f>空知1!I193+石狩1!I193+後志1!I193+胆振1!I193+日高1!I193+渡島・檜山1!I193+上川1!I193+留萌1!I193+宗谷1!I193+オホーツク1!I193+十勝1!I193+釧路1!I193+根室1!I193</f>
        <v>64.099999999999994</v>
      </c>
      <c r="J224" s="66">
        <f>空知1!J193+石狩1!J193+後志1!J193+胆振1!J193+日高1!J193+渡島・檜山1!J193+上川1!J193+留萌1!J193+宗谷1!J193+オホーツク1!J193+十勝1!J193+釧路1!J193+根室1!J193</f>
        <v>43.8</v>
      </c>
      <c r="K224" s="66">
        <f>空知1!K193+石狩1!K193+後志1!K193+胆振1!K193+日高1!K193+渡島・檜山1!K193+上川1!K193+留萌1!K193+宗谷1!K193+オホーツク1!K193+十勝1!K193+釧路1!K193+根室1!K193</f>
        <v>51.8</v>
      </c>
      <c r="L224" s="66">
        <f>空知1!L193+石狩1!L193+後志1!L193+胆振1!L193+日高1!L193+渡島・檜山1!L193+上川1!L193+留萌1!L193+宗谷1!L193+オホーツク1!L193+十勝1!L193+釧路1!L193+根室1!L193</f>
        <v>39</v>
      </c>
      <c r="M224" s="66">
        <f>空知1!M193+石狩1!M193+後志1!M193+胆振1!M193+日高1!M193+渡島・檜山1!M193+上川1!M193+留萌1!M193+宗谷1!M193+オホーツク1!M193+十勝1!M193+釧路1!M193+根室1!M193</f>
        <v>41.3</v>
      </c>
      <c r="N224" s="66">
        <f>空知1!N193+石狩1!N193+後志1!N193+胆振1!N193+日高1!N193+渡島・檜山1!N193+上川1!N193+留萌1!N193+宗谷1!N193+オホーツク1!N193+十勝1!N193+釧路1!N193+根室1!N193</f>
        <v>44.3</v>
      </c>
      <c r="O224" s="66">
        <f>空知1!O193+石狩1!O193+後志1!O193+胆振1!O193+日高1!O193+渡島・檜山1!O193+上川1!O193+留萌1!O193+宗谷1!O193+オホーツク1!O193+十勝1!O193+釧路1!O193+根室1!O193</f>
        <v>76.099999999999994</v>
      </c>
      <c r="P224" s="66">
        <f t="shared" si="185"/>
        <v>578.80000000000007</v>
      </c>
      <c r="Q224" s="41"/>
      <c r="R224" s="30"/>
      <c r="S224" s="30"/>
      <c r="T224" s="30"/>
      <c r="U224" s="30"/>
      <c r="V224" s="31"/>
      <c r="W224" s="31"/>
      <c r="X224" s="31"/>
      <c r="Y224" s="31"/>
    </row>
    <row r="225" spans="1:25" s="2" customFormat="1" ht="16.05" customHeight="1" x14ac:dyDescent="0.2">
      <c r="A225" s="89"/>
      <c r="B225" s="81"/>
      <c r="C225" s="10" t="s">
        <v>22</v>
      </c>
      <c r="D225" s="7">
        <f t="shared" ref="D225:O225" si="206">IF(D224&lt;=0,"",D224/$P224%)</f>
        <v>5.3213545266067728</v>
      </c>
      <c r="E225" s="7">
        <f t="shared" si="206"/>
        <v>4.319281271596406</v>
      </c>
      <c r="F225" s="7">
        <f t="shared" si="206"/>
        <v>8.1029716655148576</v>
      </c>
      <c r="G225" s="7">
        <f t="shared" si="206"/>
        <v>11.333794056668969</v>
      </c>
      <c r="H225" s="7">
        <f t="shared" si="206"/>
        <v>8.6558396682791976</v>
      </c>
      <c r="I225" s="7">
        <f t="shared" si="206"/>
        <v>11.074637180373184</v>
      </c>
      <c r="J225" s="7">
        <f t="shared" si="206"/>
        <v>7.5673807878369033</v>
      </c>
      <c r="K225" s="7">
        <f t="shared" si="206"/>
        <v>8.9495507947477524</v>
      </c>
      <c r="L225" s="7">
        <f t="shared" si="206"/>
        <v>6.7380787836903933</v>
      </c>
      <c r="M225" s="7">
        <f t="shared" si="206"/>
        <v>7.1354526606772621</v>
      </c>
      <c r="N225" s="7">
        <f t="shared" si="206"/>
        <v>7.6537664132688317</v>
      </c>
      <c r="O225" s="7">
        <f t="shared" si="206"/>
        <v>13.147892190739459</v>
      </c>
      <c r="P225" s="66">
        <f t="shared" si="185"/>
        <v>99.999999999999986</v>
      </c>
      <c r="Q225" s="41"/>
      <c r="R225" s="30"/>
      <c r="S225" s="30"/>
      <c r="T225" s="30"/>
      <c r="U225" s="30"/>
      <c r="V225" s="31"/>
      <c r="W225" s="31"/>
      <c r="X225" s="31"/>
      <c r="Y225" s="31"/>
    </row>
    <row r="226" spans="1:25" s="2" customFormat="1" ht="16.05" customHeight="1" x14ac:dyDescent="0.2">
      <c r="A226" s="89"/>
      <c r="B226" s="81"/>
      <c r="C226" s="7" t="s">
        <v>23</v>
      </c>
      <c r="D226" s="66">
        <f>空知1!D195+石狩1!D195+後志1!D195+胆振1!D195+日高1!D195+渡島・檜山1!D195+上川1!D195+留萌1!D195+宗谷1!D195+オホーツク1!D195+十勝1!D195+釧路1!D195+根室1!D195</f>
        <v>173.9</v>
      </c>
      <c r="E226" s="66">
        <f>空知1!E195+石狩1!E195+後志1!E195+胆振1!E195+日高1!E195+渡島・檜山1!E195+上川1!E195+留萌1!E195+宗谷1!E195+オホーツク1!E195+十勝1!E195+釧路1!E195+根室1!E195</f>
        <v>124.5</v>
      </c>
      <c r="F226" s="66">
        <f>空知1!F195+石狩1!F195+後志1!F195+胆振1!F195+日高1!F195+渡島・檜山1!F195+上川1!F195+留萌1!F195+宗谷1!F195+オホーツク1!F195+十勝1!F195+釧路1!F195+根室1!F195</f>
        <v>165.1</v>
      </c>
      <c r="G226" s="66">
        <f>空知1!G195+石狩1!G195+後志1!G195+胆振1!G195+日高1!G195+渡島・檜山1!G195+上川1!G195+留萌1!G195+宗谷1!G195+オホーツク1!G195+十勝1!G195+釧路1!G195+根室1!G195</f>
        <v>301.8</v>
      </c>
      <c r="H226" s="66">
        <f>空知1!H195+石狩1!H195+後志1!H195+胆振1!H195+日高1!H195+渡島・檜山1!H195+上川1!H195+留萌1!H195+宗谷1!H195+オホーツク1!H195+十勝1!H195+釧路1!H195+根室1!H195</f>
        <v>256</v>
      </c>
      <c r="I226" s="66">
        <f>空知1!I195+石狩1!I195+後志1!I195+胆振1!I195+日高1!I195+渡島・檜山1!I195+上川1!I195+留萌1!I195+宗谷1!I195+オホーツク1!I195+十勝1!I195+釧路1!I195+根室1!I195</f>
        <v>316.2</v>
      </c>
      <c r="J226" s="66">
        <f>空知1!J195+石狩1!J195+後志1!J195+胆振1!J195+日高1!J195+渡島・檜山1!J195+上川1!J195+留萌1!J195+宗谷1!J195+オホーツク1!J195+十勝1!J195+釧路1!J195+根室1!J195</f>
        <v>315.8</v>
      </c>
      <c r="K226" s="66">
        <f>空知1!K195+石狩1!K195+後志1!K195+胆振1!K195+日高1!K195+渡島・檜山1!K195+上川1!K195+留萌1!K195+宗谷1!K195+オホーツク1!K195+十勝1!K195+釧路1!K195+根室1!K195</f>
        <v>216.9</v>
      </c>
      <c r="L226" s="66">
        <f>空知1!L195+石狩1!L195+後志1!L195+胆振1!L195+日高1!L195+渡島・檜山1!L195+上川1!L195+留萌1!L195+宗谷1!L195+オホーツク1!L195+十勝1!L195+釧路1!L195+根室1!L195</f>
        <v>185.7</v>
      </c>
      <c r="M226" s="66">
        <f>空知1!M195+石狩1!M195+後志1!M195+胆振1!M195+日高1!M195+渡島・檜山1!M195+上川1!M195+留萌1!M195+宗谷1!M195+オホーツク1!M195+十勝1!M195+釧路1!M195+根室1!M195</f>
        <v>212.9</v>
      </c>
      <c r="N226" s="66">
        <f>空知1!N195+石狩1!N195+後志1!N195+胆振1!N195+日高1!N195+渡島・檜山1!N195+上川1!N195+留萌1!N195+宗谷1!N195+オホーツク1!N195+十勝1!N195+釧路1!N195+根室1!N195</f>
        <v>177.7</v>
      </c>
      <c r="O226" s="66">
        <f>空知1!O195+石狩1!O195+後志1!O195+胆振1!O195+日高1!O195+渡島・檜山1!O195+上川1!O195+留萌1!O195+宗谷1!O195+オホーツク1!O195+十勝1!O195+釧路1!O195+根室1!O195</f>
        <v>226.5</v>
      </c>
      <c r="P226" s="66">
        <f t="shared" si="185"/>
        <v>2673</v>
      </c>
      <c r="Q226" s="41"/>
      <c r="R226" s="30"/>
      <c r="S226" s="30"/>
      <c r="T226" s="30"/>
      <c r="U226" s="30"/>
      <c r="V226" s="31"/>
      <c r="W226" s="31"/>
      <c r="X226" s="31"/>
      <c r="Y226" s="31"/>
    </row>
    <row r="227" spans="1:25" s="2" customFormat="1" ht="16.05" customHeight="1" x14ac:dyDescent="0.2">
      <c r="A227" s="89"/>
      <c r="B227" s="81"/>
      <c r="C227" s="10" t="s">
        <v>22</v>
      </c>
      <c r="D227" s="7">
        <f t="shared" ref="D227:O227" si="207">IF(D226&lt;=0,"",D226/$P226%)</f>
        <v>6.5057987280209506</v>
      </c>
      <c r="E227" s="7">
        <f t="shared" si="207"/>
        <v>4.6576879910213247</v>
      </c>
      <c r="F227" s="7">
        <f t="shared" si="207"/>
        <v>6.1765806210250656</v>
      </c>
      <c r="G227" s="7">
        <f t="shared" si="207"/>
        <v>11.290684624017958</v>
      </c>
      <c r="H227" s="7">
        <f t="shared" si="207"/>
        <v>9.5772540216984652</v>
      </c>
      <c r="I227" s="7">
        <f t="shared" si="207"/>
        <v>11.829405162738496</v>
      </c>
      <c r="J227" s="7">
        <f t="shared" si="207"/>
        <v>11.814440703329593</v>
      </c>
      <c r="K227" s="7">
        <f t="shared" si="207"/>
        <v>8.1144781144781142</v>
      </c>
      <c r="L227" s="7">
        <f t="shared" si="207"/>
        <v>6.9472502805836136</v>
      </c>
      <c r="M227" s="7">
        <f t="shared" si="207"/>
        <v>7.9648335203890763</v>
      </c>
      <c r="N227" s="7">
        <f t="shared" si="207"/>
        <v>6.6479610924055361</v>
      </c>
      <c r="O227" s="7">
        <f t="shared" si="207"/>
        <v>8.4736251402918068</v>
      </c>
      <c r="P227" s="66">
        <f t="shared" si="185"/>
        <v>100</v>
      </c>
      <c r="Q227" s="41"/>
      <c r="R227" s="30"/>
      <c r="S227" s="30"/>
      <c r="T227" s="30"/>
      <c r="U227" s="30"/>
      <c r="V227" s="31"/>
      <c r="W227" s="31"/>
      <c r="X227" s="31"/>
      <c r="Y227" s="31"/>
    </row>
    <row r="228" spans="1:25" s="2" customFormat="1" ht="16.05" customHeight="1" x14ac:dyDescent="0.2">
      <c r="A228" s="89"/>
      <c r="B228" s="81"/>
      <c r="C228" s="7" t="s">
        <v>24</v>
      </c>
      <c r="D228" s="66">
        <f>空知1!D197+石狩1!D197+後志1!D197+胆振1!D197+日高1!D197+渡島・檜山1!D197+上川1!D197+留萌1!D197+宗谷1!D197+オホーツク1!D197+十勝1!D197+釧路1!D197+根室1!D197</f>
        <v>204.70000000000002</v>
      </c>
      <c r="E228" s="66">
        <f>空知1!E197+石狩1!E197+後志1!E197+胆振1!E197+日高1!E197+渡島・檜山1!E197+上川1!E197+留萌1!E197+宗谷1!E197+オホーツク1!E197+十勝1!E197+釧路1!E197+根室1!E197</f>
        <v>149.5</v>
      </c>
      <c r="F228" s="66">
        <f>空知1!F197+石狩1!F197+後志1!F197+胆振1!F197+日高1!F197+渡島・檜山1!F197+上川1!F197+留萌1!F197+宗谷1!F197+オホーツク1!F197+十勝1!F197+釧路1!F197+根室1!F197</f>
        <v>212</v>
      </c>
      <c r="G228" s="66">
        <f>空知1!G197+石狩1!G197+後志1!G197+胆振1!G197+日高1!G197+渡島・檜山1!G197+上川1!G197+留萌1!G197+宗谷1!G197+オホーツク1!G197+十勝1!G197+釧路1!G197+根室1!G197</f>
        <v>367.4</v>
      </c>
      <c r="H228" s="66">
        <f>空知1!H197+石狩1!H197+後志1!H197+胆振1!H197+日高1!H197+渡島・檜山1!H197+上川1!H197+留萌1!H197+宗谷1!H197+オホーツク1!H197+十勝1!H197+釧路1!H197+根室1!H197</f>
        <v>306.10000000000002</v>
      </c>
      <c r="I228" s="66">
        <f>空知1!I197+石狩1!I197+後志1!I197+胆振1!I197+日高1!I197+渡島・檜山1!I197+上川1!I197+留萌1!I197+宗谷1!I197+オホーツク1!I197+十勝1!I197+釧路1!I197+根室1!I197</f>
        <v>380.29999999999995</v>
      </c>
      <c r="J228" s="66">
        <f>空知1!J197+石狩1!J197+後志1!J197+胆振1!J197+日高1!J197+渡島・檜山1!J197+上川1!J197+留萌1!J197+宗谷1!J197+オホーツク1!J197+十勝1!J197+釧路1!J197+根室1!J197</f>
        <v>359.6</v>
      </c>
      <c r="K228" s="66">
        <f>空知1!K197+石狩1!K197+後志1!K197+胆振1!K197+日高1!K197+渡島・檜山1!K197+上川1!K197+留萌1!K197+宗谷1!K197+オホーツク1!K197+十勝1!K197+釧路1!K197+根室1!K197</f>
        <v>268.7</v>
      </c>
      <c r="L228" s="66">
        <f>空知1!L197+石狩1!L197+後志1!L197+胆振1!L197+日高1!L197+渡島・檜山1!L197+上川1!L197+留萌1!L197+宗谷1!L197+オホーツク1!L197+十勝1!L197+釧路1!L197+根室1!L197</f>
        <v>224.7</v>
      </c>
      <c r="M228" s="66">
        <f>空知1!M197+石狩1!M197+後志1!M197+胆振1!M197+日高1!M197+渡島・檜山1!M197+上川1!M197+留萌1!M197+宗谷1!M197+オホーツク1!M197+十勝1!M197+釧路1!M197+根室1!M197</f>
        <v>254.2</v>
      </c>
      <c r="N228" s="66">
        <f>空知1!N197+石狩1!N197+後志1!N197+胆振1!N197+日高1!N197+渡島・檜山1!N197+上川1!N197+留萌1!N197+宗谷1!N197+オホーツク1!N197+十勝1!N197+釧路1!N197+根室1!N197</f>
        <v>222</v>
      </c>
      <c r="O228" s="66">
        <f>空知1!O197+石狩1!O197+後志1!O197+胆振1!O197+日高1!O197+渡島・檜山1!O197+上川1!O197+留萌1!O197+宗谷1!O197+オホーツク1!O197+十勝1!O197+釧路1!O197+根室1!O197</f>
        <v>302.60000000000002</v>
      </c>
      <c r="P228" s="66">
        <f t="shared" si="185"/>
        <v>3251.7999999999993</v>
      </c>
      <c r="Q228" s="41"/>
      <c r="R228" s="30"/>
      <c r="S228" s="30"/>
      <c r="T228" s="30"/>
      <c r="U228" s="30"/>
      <c r="V228" s="31"/>
      <c r="W228" s="31"/>
      <c r="X228" s="31"/>
      <c r="Y228" s="31"/>
    </row>
    <row r="229" spans="1:25" s="2" customFormat="1" ht="16.05" customHeight="1" x14ac:dyDescent="0.2">
      <c r="A229" s="89"/>
      <c r="B229" s="83"/>
      <c r="C229" s="10" t="s">
        <v>22</v>
      </c>
      <c r="D229" s="7">
        <f t="shared" ref="D229:O229" si="208">IF(D228&lt;=0,"",D228/$P228%)</f>
        <v>6.2949750907189879</v>
      </c>
      <c r="E229" s="7">
        <f t="shared" si="208"/>
        <v>4.5974537179408337</v>
      </c>
      <c r="F229" s="7">
        <f t="shared" si="208"/>
        <v>6.5194661418291417</v>
      </c>
      <c r="G229" s="7">
        <f t="shared" si="208"/>
        <v>11.298357832585031</v>
      </c>
      <c r="H229" s="7">
        <f t="shared" si="208"/>
        <v>9.4132480472353794</v>
      </c>
      <c r="I229" s="7">
        <f t="shared" si="208"/>
        <v>11.695061196875578</v>
      </c>
      <c r="J229" s="7">
        <f t="shared" si="208"/>
        <v>11.058490682083772</v>
      </c>
      <c r="K229" s="7">
        <f t="shared" si="208"/>
        <v>8.2631158127806152</v>
      </c>
      <c r="L229" s="7">
        <f t="shared" si="208"/>
        <v>6.9100190663632457</v>
      </c>
      <c r="M229" s="7">
        <f t="shared" si="208"/>
        <v>7.8172089304385279</v>
      </c>
      <c r="N229" s="7">
        <f t="shared" si="208"/>
        <v>6.8269881296512711</v>
      </c>
      <c r="O229" s="7">
        <f t="shared" si="208"/>
        <v>9.3056153514976341</v>
      </c>
      <c r="P229" s="66">
        <f t="shared" si="185"/>
        <v>100.00000000000001</v>
      </c>
      <c r="Q229" s="41"/>
      <c r="R229" s="30"/>
      <c r="S229" s="30"/>
      <c r="T229" s="30"/>
      <c r="U229" s="30"/>
      <c r="V229" s="31"/>
      <c r="W229" s="31"/>
      <c r="X229" s="31"/>
      <c r="Y229" s="31"/>
    </row>
    <row r="230" spans="1:25" s="2" customFormat="1" ht="16.05" customHeight="1" x14ac:dyDescent="0.2">
      <c r="A230" s="89"/>
      <c r="B230" s="81" t="s">
        <v>56</v>
      </c>
      <c r="C230" s="7" t="s">
        <v>21</v>
      </c>
      <c r="D230" s="66">
        <f>空知1!D199+石狩1!D199+後志1!D199+胆振1!D199+日高1!D199+渡島・檜山1!D199+上川1!D199+留萌1!D199+宗谷1!D199+オホーツク1!D199+十勝1!D199+釧路1!D199+根室1!D199</f>
        <v>9.5</v>
      </c>
      <c r="E230" s="66">
        <f>空知1!E199+石狩1!E199+後志1!E199+胆振1!E199+日高1!E199+渡島・檜山1!E199+上川1!E199+留萌1!E199+宗谷1!E199+オホーツク1!E199+十勝1!E199+釧路1!E199+根室1!E199</f>
        <v>5.0999999999999996</v>
      </c>
      <c r="F230" s="66">
        <f>空知1!F199+石狩1!F199+後志1!F199+胆振1!F199+日高1!F199+渡島・檜山1!F199+上川1!F199+留萌1!F199+宗谷1!F199+オホーツク1!F199+十勝1!F199+釧路1!F199+根室1!F199</f>
        <v>6.4</v>
      </c>
      <c r="G230" s="66">
        <f>空知1!G199+石狩1!G199+後志1!G199+胆振1!G199+日高1!G199+渡島・檜山1!G199+上川1!G199+留萌1!G199+宗谷1!G199+オホーツク1!G199+十勝1!G199+釧路1!G199+根室1!G199</f>
        <v>7.4</v>
      </c>
      <c r="H230" s="66">
        <f>空知1!H199+石狩1!H199+後志1!H199+胆振1!H199+日高1!H199+渡島・檜山1!H199+上川1!H199+留萌1!H199+宗谷1!H199+オホーツク1!H199+十勝1!H199+釧路1!H199+根室1!H199</f>
        <v>7.6999999999999993</v>
      </c>
      <c r="I230" s="66">
        <f>空知1!I199+石狩1!I199+後志1!I199+胆振1!I199+日高1!I199+渡島・檜山1!I199+上川1!I199+留萌1!I199+宗谷1!I199+オホーツク1!I199+十勝1!I199+釧路1!I199+根室1!I199</f>
        <v>43.699999999999996</v>
      </c>
      <c r="J230" s="66">
        <f>空知1!J199+石狩1!J199+後志1!J199+胆振1!J199+日高1!J199+渡島・檜山1!J199+上川1!J199+留萌1!J199+宗谷1!J199+オホーツク1!J199+十勝1!J199+釧路1!J199+根室1!J199</f>
        <v>140.70000000000002</v>
      </c>
      <c r="K230" s="66">
        <f>空知1!K199+石狩1!K199+後志1!K199+胆振1!K199+日高1!K199+渡島・檜山1!K199+上川1!K199+留萌1!K199+宗谷1!K199+オホーツク1!K199+十勝1!K199+釧路1!K199+根室1!K199</f>
        <v>128.6</v>
      </c>
      <c r="L230" s="66">
        <f>空知1!L199+石狩1!L199+後志1!L199+胆振1!L199+日高1!L199+渡島・檜山1!L199+上川1!L199+留萌1!L199+宗谷1!L199+オホーツク1!L199+十勝1!L199+釧路1!L199+根室1!L199</f>
        <v>15.300000000000002</v>
      </c>
      <c r="M230" s="66">
        <f>空知1!M199+石狩1!M199+後志1!M199+胆振1!M199+日高1!M199+渡島・檜山1!M199+上川1!M199+留萌1!M199+宗谷1!M199+オホーツク1!M199+十勝1!M199+釧路1!M199+根室1!M199</f>
        <v>23.9</v>
      </c>
      <c r="N230" s="66">
        <f>空知1!N199+石狩1!N199+後志1!N199+胆振1!N199+日高1!N199+渡島・檜山1!N199+上川1!N199+留萌1!N199+宗谷1!N199+オホーツク1!N199+十勝1!N199+釧路1!N199+根室1!N199</f>
        <v>7.3</v>
      </c>
      <c r="O230" s="66">
        <f>空知1!O199+石狩1!O199+後志1!O199+胆振1!O199+日高1!O199+渡島・檜山1!O199+上川1!O199+留萌1!O199+宗谷1!O199+オホーツク1!O199+十勝1!O199+釧路1!O199+根室1!O199</f>
        <v>6</v>
      </c>
      <c r="P230" s="66">
        <f t="shared" si="185"/>
        <v>401.6</v>
      </c>
      <c r="Q230" s="41"/>
      <c r="R230" s="30"/>
      <c r="S230" s="30"/>
      <c r="T230" s="30"/>
      <c r="U230" s="30"/>
      <c r="V230" s="31"/>
      <c r="W230" s="31"/>
      <c r="X230" s="31"/>
      <c r="Y230" s="31"/>
    </row>
    <row r="231" spans="1:25" s="2" customFormat="1" ht="16.05" customHeight="1" x14ac:dyDescent="0.2">
      <c r="A231" s="89"/>
      <c r="B231" s="81"/>
      <c r="C231" s="10" t="s">
        <v>22</v>
      </c>
      <c r="D231" s="7">
        <f t="shared" ref="D231:O231" si="209">IF(D230&lt;=0,"",D230/$P230%)</f>
        <v>2.3655378486055776</v>
      </c>
      <c r="E231" s="7">
        <f t="shared" si="209"/>
        <v>1.2699203187250996</v>
      </c>
      <c r="F231" s="7">
        <f t="shared" si="209"/>
        <v>1.5936254980079683</v>
      </c>
      <c r="G231" s="7">
        <f t="shared" si="209"/>
        <v>1.8426294820717133</v>
      </c>
      <c r="H231" s="7">
        <f t="shared" si="209"/>
        <v>1.9173306772908365</v>
      </c>
      <c r="I231" s="7">
        <f t="shared" si="209"/>
        <v>10.881474103585656</v>
      </c>
      <c r="J231" s="7">
        <f t="shared" si="209"/>
        <v>35.03486055776893</v>
      </c>
      <c r="K231" s="7">
        <f t="shared" si="209"/>
        <v>32.02191235059761</v>
      </c>
      <c r="L231" s="7">
        <f t="shared" si="209"/>
        <v>3.8097609561752992</v>
      </c>
      <c r="M231" s="7">
        <f t="shared" si="209"/>
        <v>5.9511952191235054</v>
      </c>
      <c r="N231" s="7">
        <f t="shared" si="209"/>
        <v>1.8177290836653386</v>
      </c>
      <c r="O231" s="7">
        <f t="shared" si="209"/>
        <v>1.4940239043824701</v>
      </c>
      <c r="P231" s="66">
        <f t="shared" si="185"/>
        <v>100</v>
      </c>
      <c r="Q231" s="41"/>
      <c r="R231" s="30"/>
      <c r="S231" s="30"/>
      <c r="T231" s="30"/>
      <c r="U231" s="30"/>
      <c r="V231" s="31"/>
      <c r="W231" s="31"/>
      <c r="X231" s="31"/>
      <c r="Y231" s="31"/>
    </row>
    <row r="232" spans="1:25" s="2" customFormat="1" ht="16.05" customHeight="1" x14ac:dyDescent="0.2">
      <c r="A232" s="89"/>
      <c r="B232" s="81"/>
      <c r="C232" s="7" t="s">
        <v>23</v>
      </c>
      <c r="D232" s="66">
        <f>空知1!D201+石狩1!D201+後志1!D201+胆振1!D201+日高1!D201+渡島・檜山1!D201+上川1!D201+留萌1!D201+宗谷1!D201+オホーツク1!D201+十勝1!D201+釧路1!D201+根室1!D201</f>
        <v>66.2</v>
      </c>
      <c r="E232" s="66">
        <f>空知1!E201+石狩1!E201+後志1!E201+胆振1!E201+日高1!E201+渡島・檜山1!E201+上川1!E201+留萌1!E201+宗谷1!E201+オホーツク1!E201+十勝1!E201+釧路1!E201+根室1!E201</f>
        <v>59.7</v>
      </c>
      <c r="F232" s="66">
        <f>空知1!F201+石狩1!F201+後志1!F201+胆振1!F201+日高1!F201+渡島・檜山1!F201+上川1!F201+留萌1!F201+宗谷1!F201+オホーツク1!F201+十勝1!F201+釧路1!F201+根室1!F201</f>
        <v>47.5</v>
      </c>
      <c r="G232" s="66">
        <f>空知1!G201+石狩1!G201+後志1!G201+胆振1!G201+日高1!G201+渡島・檜山1!G201+上川1!G201+留萌1!G201+宗谷1!G201+オホーツク1!G201+十勝1!G201+釧路1!G201+根室1!G201</f>
        <v>71.2</v>
      </c>
      <c r="H232" s="66">
        <f>空知1!H201+石狩1!H201+後志1!H201+胆振1!H201+日高1!H201+渡島・檜山1!H201+上川1!H201+留萌1!H201+宗谷1!H201+オホーツク1!H201+十勝1!H201+釧路1!H201+根室1!H201</f>
        <v>63.6</v>
      </c>
      <c r="I232" s="66">
        <f>空知1!I201+石狩1!I201+後志1!I201+胆振1!I201+日高1!I201+渡島・檜山1!I201+上川1!I201+留萌1!I201+宗谷1!I201+オホーツク1!I201+十勝1!I201+釧路1!I201+根室1!I201</f>
        <v>68.7</v>
      </c>
      <c r="J232" s="66">
        <f>空知1!J201+石狩1!J201+後志1!J201+胆振1!J201+日高1!J201+渡島・檜山1!J201+上川1!J201+留萌1!J201+宗谷1!J201+オホーツク1!J201+十勝1!J201+釧路1!J201+根室1!J201</f>
        <v>63.1</v>
      </c>
      <c r="K232" s="66">
        <f>空知1!K201+石狩1!K201+後志1!K201+胆振1!K201+日高1!K201+渡島・檜山1!K201+上川1!K201+留萌1!K201+宗谷1!K201+オホーツク1!K201+十勝1!K201+釧路1!K201+根室1!K201</f>
        <v>49.4</v>
      </c>
      <c r="L232" s="66">
        <f>空知1!L201+石狩1!L201+後志1!L201+胆振1!L201+日高1!L201+渡島・檜山1!L201+上川1!L201+留萌1!L201+宗谷1!L201+オホーツク1!L201+十勝1!L201+釧路1!L201+根室1!L201</f>
        <v>67.099999999999994</v>
      </c>
      <c r="M232" s="66">
        <f>空知1!M201+石狩1!M201+後志1!M201+胆振1!M201+日高1!M201+渡島・檜山1!M201+上川1!M201+留萌1!M201+宗谷1!M201+オホーツク1!M201+十勝1!M201+釧路1!M201+根室1!M201</f>
        <v>79.400000000000006</v>
      </c>
      <c r="N232" s="66">
        <f>空知1!N201+石狩1!N201+後志1!N201+胆振1!N201+日高1!N201+渡島・檜山1!N201+上川1!N201+留萌1!N201+宗谷1!N201+オホーツク1!N201+十勝1!N201+釧路1!N201+根室1!N201</f>
        <v>65.7</v>
      </c>
      <c r="O232" s="66">
        <f>空知1!O201+石狩1!O201+後志1!O201+胆振1!O201+日高1!O201+渡島・檜山1!O201+上川1!O201+留萌1!O201+宗谷1!O201+オホーツク1!O201+十勝1!O201+釧路1!O201+根室1!O201</f>
        <v>61</v>
      </c>
      <c r="P232" s="66">
        <f t="shared" si="185"/>
        <v>762.6</v>
      </c>
      <c r="Q232" s="41"/>
      <c r="R232" s="30"/>
      <c r="S232" s="30"/>
      <c r="T232" s="30"/>
      <c r="U232" s="30"/>
      <c r="V232" s="31"/>
      <c r="W232" s="31"/>
      <c r="X232" s="31"/>
      <c r="Y232" s="31"/>
    </row>
    <row r="233" spans="1:25" s="2" customFormat="1" ht="16.05" customHeight="1" x14ac:dyDescent="0.2">
      <c r="A233" s="89"/>
      <c r="B233" s="81"/>
      <c r="C233" s="10" t="s">
        <v>22</v>
      </c>
      <c r="D233" s="7">
        <f t="shared" ref="D233:O233" si="210">IF(D232&lt;=0,"",D232/$P232%)</f>
        <v>8.6808287437713094</v>
      </c>
      <c r="E233" s="7">
        <f t="shared" si="210"/>
        <v>7.8284815106215575</v>
      </c>
      <c r="F233" s="7">
        <f t="shared" si="210"/>
        <v>6.2286913191712561</v>
      </c>
      <c r="G233" s="7">
        <f t="shared" si="210"/>
        <v>9.3364804615788088</v>
      </c>
      <c r="H233" s="7">
        <f t="shared" si="210"/>
        <v>8.3398898505114083</v>
      </c>
      <c r="I233" s="7">
        <f t="shared" si="210"/>
        <v>9.0086546026750582</v>
      </c>
      <c r="J233" s="7">
        <f t="shared" si="210"/>
        <v>8.2743246787306575</v>
      </c>
      <c r="K233" s="7">
        <f t="shared" si="210"/>
        <v>6.4778389719381062</v>
      </c>
      <c r="L233" s="7">
        <f t="shared" si="210"/>
        <v>8.798846052976657</v>
      </c>
      <c r="M233" s="7">
        <f t="shared" si="210"/>
        <v>10.411749278783111</v>
      </c>
      <c r="N233" s="7">
        <f t="shared" si="210"/>
        <v>8.6152635719905586</v>
      </c>
      <c r="O233" s="7">
        <f t="shared" si="210"/>
        <v>7.9989509572515081</v>
      </c>
      <c r="P233" s="66">
        <f t="shared" si="185"/>
        <v>99.999999999999986</v>
      </c>
      <c r="Q233" s="41"/>
      <c r="R233" s="30"/>
      <c r="S233" s="30"/>
      <c r="T233" s="30"/>
      <c r="U233" s="30"/>
      <c r="V233" s="31"/>
      <c r="W233" s="31"/>
      <c r="X233" s="31"/>
      <c r="Y233" s="31"/>
    </row>
    <row r="234" spans="1:25" s="2" customFormat="1" ht="16.05" customHeight="1" x14ac:dyDescent="0.2">
      <c r="A234" s="89"/>
      <c r="B234" s="81"/>
      <c r="C234" s="7" t="s">
        <v>24</v>
      </c>
      <c r="D234" s="66">
        <f>空知1!D203+石狩1!D203+後志1!D203+胆振1!D203+日高1!D203+渡島・檜山1!D203+上川1!D203+留萌1!D203+宗谷1!D203+オホーツク1!D203+十勝1!D203+釧路1!D203+根室1!D203</f>
        <v>75.7</v>
      </c>
      <c r="E234" s="66">
        <f>空知1!E203+石狩1!E203+後志1!E203+胆振1!E203+日高1!E203+渡島・檜山1!E203+上川1!E203+留萌1!E203+宗谷1!E203+オホーツク1!E203+十勝1!E203+釧路1!E203+根室1!E203</f>
        <v>64.8</v>
      </c>
      <c r="F234" s="66">
        <f>空知1!F203+石狩1!F203+後志1!F203+胆振1!F203+日高1!F203+渡島・檜山1!F203+上川1!F203+留萌1!F203+宗谷1!F203+オホーツク1!F203+十勝1!F203+釧路1!F203+根室1!F203</f>
        <v>53.9</v>
      </c>
      <c r="G234" s="66">
        <f>空知1!G203+石狩1!G203+後志1!G203+胆振1!G203+日高1!G203+渡島・檜山1!G203+上川1!G203+留萌1!G203+宗谷1!G203+オホーツク1!G203+十勝1!G203+釧路1!G203+根室1!G203</f>
        <v>78.600000000000009</v>
      </c>
      <c r="H234" s="66">
        <f>空知1!H203+石狩1!H203+後志1!H203+胆振1!H203+日高1!H203+渡島・檜山1!H203+上川1!H203+留萌1!H203+宗谷1!H203+オホーツク1!H203+十勝1!H203+釧路1!H203+根室1!H203</f>
        <v>71.300000000000011</v>
      </c>
      <c r="I234" s="66">
        <f>空知1!I203+石狩1!I203+後志1!I203+胆振1!I203+日高1!I203+渡島・檜山1!I203+上川1!I203+留萌1!I203+宗谷1!I203+オホーツク1!I203+十勝1!I203+釧路1!I203+根室1!I203</f>
        <v>112.39999999999999</v>
      </c>
      <c r="J234" s="66">
        <f>空知1!J203+石狩1!J203+後志1!J203+胆振1!J203+日高1!J203+渡島・檜山1!J203+上川1!J203+留萌1!J203+宗谷1!J203+オホーツク1!J203+十勝1!J203+釧路1!J203+根室1!J203</f>
        <v>203.8</v>
      </c>
      <c r="K234" s="66">
        <f>空知1!K203+石狩1!K203+後志1!K203+胆振1!K203+日高1!K203+渡島・檜山1!K203+上川1!K203+留萌1!K203+宗谷1!K203+オホーツク1!K203+十勝1!K203+釧路1!K203+根室1!K203</f>
        <v>178</v>
      </c>
      <c r="L234" s="66">
        <f>空知1!L203+石狩1!L203+後志1!L203+胆振1!L203+日高1!L203+渡島・檜山1!L203+上川1!L203+留萌1!L203+宗谷1!L203+オホーツク1!L203+十勝1!L203+釧路1!L203+根室1!L203</f>
        <v>82.4</v>
      </c>
      <c r="M234" s="66">
        <f>空知1!M203+石狩1!M203+後志1!M203+胆振1!M203+日高1!M203+渡島・檜山1!M203+上川1!M203+留萌1!M203+宗谷1!M203+オホーツク1!M203+十勝1!M203+釧路1!M203+根室1!M203</f>
        <v>103.30000000000001</v>
      </c>
      <c r="N234" s="66">
        <f>空知1!N203+石狩1!N203+後志1!N203+胆振1!N203+日高1!N203+渡島・檜山1!N203+上川1!N203+留萌1!N203+宗谷1!N203+オホーツク1!N203+十勝1!N203+釧路1!N203+根室1!N203</f>
        <v>73</v>
      </c>
      <c r="O234" s="66">
        <f>空知1!O203+石狩1!O203+後志1!O203+胆振1!O203+日高1!O203+渡島・檜山1!O203+上川1!O203+留萌1!O203+宗谷1!O203+オホーツク1!O203+十勝1!O203+釧路1!O203+根室1!O203</f>
        <v>67</v>
      </c>
      <c r="P234" s="66">
        <f t="shared" si="185"/>
        <v>1164.2</v>
      </c>
      <c r="Q234" s="41"/>
      <c r="R234" s="30"/>
      <c r="S234" s="30"/>
      <c r="T234" s="30"/>
      <c r="U234" s="30"/>
      <c r="V234" s="31"/>
      <c r="W234" s="31"/>
      <c r="X234" s="31"/>
      <c r="Y234" s="31"/>
    </row>
    <row r="235" spans="1:25" s="2" customFormat="1" ht="16.05" customHeight="1" x14ac:dyDescent="0.2">
      <c r="A235" s="89"/>
      <c r="B235" s="83"/>
      <c r="C235" s="10" t="s">
        <v>22</v>
      </c>
      <c r="D235" s="7">
        <f t="shared" ref="D235:O235" si="211">IF(D234&lt;=0,"",D234/$P234%)</f>
        <v>6.5023191891427583</v>
      </c>
      <c r="E235" s="7">
        <f t="shared" si="211"/>
        <v>5.5660539426215419</v>
      </c>
      <c r="F235" s="7">
        <f t="shared" si="211"/>
        <v>4.6297886961003254</v>
      </c>
      <c r="G235" s="7">
        <f t="shared" si="211"/>
        <v>6.7514172822539082</v>
      </c>
      <c r="H235" s="7">
        <f t="shared" si="211"/>
        <v>6.1243772547672224</v>
      </c>
      <c r="I235" s="7">
        <f t="shared" si="211"/>
        <v>9.6546985054114387</v>
      </c>
      <c r="J235" s="7">
        <f t="shared" si="211"/>
        <v>17.505583233121456</v>
      </c>
      <c r="K235" s="7">
        <f t="shared" si="211"/>
        <v>15.289469163373989</v>
      </c>
      <c r="L235" s="7">
        <f t="shared" si="211"/>
        <v>7.07782168012369</v>
      </c>
      <c r="M235" s="7">
        <f t="shared" si="211"/>
        <v>8.8730458684074893</v>
      </c>
      <c r="N235" s="7">
        <f t="shared" si="211"/>
        <v>6.2704002748668604</v>
      </c>
      <c r="O235" s="7">
        <f t="shared" si="211"/>
        <v>5.7550249098093103</v>
      </c>
      <c r="P235" s="66">
        <f t="shared" si="185"/>
        <v>99.999999999999986</v>
      </c>
      <c r="Q235" s="41"/>
      <c r="R235" s="30"/>
      <c r="S235" s="30"/>
      <c r="T235" s="30"/>
      <c r="U235" s="30"/>
      <c r="V235" s="31"/>
      <c r="W235" s="31"/>
      <c r="X235" s="31"/>
      <c r="Y235" s="31"/>
    </row>
    <row r="236" spans="1:25" s="2" customFormat="1" ht="16.05" customHeight="1" x14ac:dyDescent="0.2">
      <c r="A236" s="89"/>
      <c r="B236" s="81" t="s">
        <v>57</v>
      </c>
      <c r="C236" s="7" t="s">
        <v>21</v>
      </c>
      <c r="D236" s="66">
        <f>空知1!D205+石狩1!D205+後志1!D205+胆振1!D205+日高1!D205+渡島・檜山1!D205+上川1!D205+留萌1!D205+宗谷1!D205+オホーツク1!D205+十勝1!D205+釧路1!D205+根室1!D205</f>
        <v>1.5</v>
      </c>
      <c r="E236" s="66">
        <f>空知1!E205+石狩1!E205+後志1!E205+胆振1!E205+日高1!E205+渡島・檜山1!E205+上川1!E205+留萌1!E205+宗谷1!E205+オホーツク1!E205+十勝1!E205+釧路1!E205+根室1!E205</f>
        <v>0</v>
      </c>
      <c r="F236" s="66">
        <f>空知1!F205+石狩1!F205+後志1!F205+胆振1!F205+日高1!F205+渡島・檜山1!F205+上川1!F205+留萌1!F205+宗谷1!F205+オホーツク1!F205+十勝1!F205+釧路1!F205+根室1!F205</f>
        <v>3.5</v>
      </c>
      <c r="G236" s="66">
        <f>空知1!G205+石狩1!G205+後志1!G205+胆振1!G205+日高1!G205+渡島・檜山1!G205+上川1!G205+留萌1!G205+宗谷1!G205+オホーツク1!G205+十勝1!G205+釧路1!G205+根室1!G205</f>
        <v>44.8</v>
      </c>
      <c r="H236" s="66">
        <f>空知1!H205+石狩1!H205+後志1!H205+胆振1!H205+日高1!H205+渡島・檜山1!H205+上川1!H205+留萌1!H205+宗谷1!H205+オホーツク1!H205+十勝1!H205+釧路1!H205+根室1!H205</f>
        <v>91.6</v>
      </c>
      <c r="I236" s="66">
        <f>空知1!I205+石狩1!I205+後志1!I205+胆振1!I205+日高1!I205+渡島・檜山1!I205+上川1!I205+留萌1!I205+宗谷1!I205+オホーツク1!I205+十勝1!I205+釧路1!I205+根室1!I205</f>
        <v>109.19999999999999</v>
      </c>
      <c r="J236" s="66">
        <f>空知1!J205+石狩1!J205+後志1!J205+胆振1!J205+日高1!J205+渡島・檜山1!J205+上川1!J205+留萌1!J205+宗谷1!J205+オホーツク1!J205+十勝1!J205+釧路1!J205+根室1!J205</f>
        <v>86.6</v>
      </c>
      <c r="K236" s="66">
        <f>空知1!K205+石狩1!K205+後志1!K205+胆振1!K205+日高1!K205+渡島・檜山1!K205+上川1!K205+留萌1!K205+宗谷1!K205+オホーツク1!K205+十勝1!K205+釧路1!K205+根室1!K205</f>
        <v>86.2</v>
      </c>
      <c r="L236" s="66">
        <f>空知1!L205+石狩1!L205+後志1!L205+胆振1!L205+日高1!L205+渡島・檜山1!L205+上川1!L205+留萌1!L205+宗谷1!L205+オホーツク1!L205+十勝1!L205+釧路1!L205+根室1!L205</f>
        <v>97.699999999999989</v>
      </c>
      <c r="M236" s="66">
        <f>空知1!M205+石狩1!M205+後志1!M205+胆振1!M205+日高1!M205+渡島・檜山1!M205+上川1!M205+留萌1!M205+宗谷1!M205+オホーツク1!M205+十勝1!M205+釧路1!M205+根室1!M205</f>
        <v>107.6</v>
      </c>
      <c r="N236" s="66">
        <f>空知1!N205+石狩1!N205+後志1!N205+胆振1!N205+日高1!N205+渡島・檜山1!N205+上川1!N205+留萌1!N205+宗谷1!N205+オホーツク1!N205+十勝1!N205+釧路1!N205+根室1!N205</f>
        <v>44.3</v>
      </c>
      <c r="O236" s="66">
        <f>空知1!O205+石狩1!O205+後志1!O205+胆振1!O205+日高1!O205+渡島・檜山1!O205+上川1!O205+留萌1!O205+宗谷1!O205+オホーツク1!O205+十勝1!O205+釧路1!O205+根室1!O205</f>
        <v>4.5</v>
      </c>
      <c r="P236" s="66">
        <f t="shared" si="185"/>
        <v>677.49999999999989</v>
      </c>
      <c r="Q236" s="41"/>
      <c r="R236" s="30"/>
      <c r="S236" s="30"/>
      <c r="T236" s="30"/>
      <c r="U236" s="30"/>
      <c r="V236" s="31"/>
      <c r="W236" s="31"/>
      <c r="X236" s="31"/>
      <c r="Y236" s="31"/>
    </row>
    <row r="237" spans="1:25" s="2" customFormat="1" ht="16.05" customHeight="1" x14ac:dyDescent="0.2">
      <c r="A237" s="89"/>
      <c r="B237" s="81"/>
      <c r="C237" s="10" t="s">
        <v>22</v>
      </c>
      <c r="D237" s="7">
        <f t="shared" ref="D237:O237" si="212">IF(D236&lt;=0,"",D236/$P236%)</f>
        <v>0.22140221402214028</v>
      </c>
      <c r="E237" s="7" t="str">
        <f t="shared" si="212"/>
        <v/>
      </c>
      <c r="F237" s="7">
        <f t="shared" si="212"/>
        <v>0.51660516605166062</v>
      </c>
      <c r="G237" s="7">
        <f t="shared" si="212"/>
        <v>6.6125461254612556</v>
      </c>
      <c r="H237" s="7">
        <f t="shared" si="212"/>
        <v>13.520295202952031</v>
      </c>
      <c r="I237" s="7">
        <f t="shared" si="212"/>
        <v>16.11808118081181</v>
      </c>
      <c r="J237" s="7">
        <f t="shared" si="212"/>
        <v>12.782287822878232</v>
      </c>
      <c r="K237" s="7">
        <f t="shared" si="212"/>
        <v>12.723247232472328</v>
      </c>
      <c r="L237" s="7">
        <f t="shared" si="212"/>
        <v>14.420664206642067</v>
      </c>
      <c r="M237" s="7">
        <f t="shared" si="212"/>
        <v>15.881918819188195</v>
      </c>
      <c r="N237" s="7">
        <f t="shared" si="212"/>
        <v>6.5387453874538757</v>
      </c>
      <c r="O237" s="7">
        <f t="shared" si="212"/>
        <v>0.66420664206642077</v>
      </c>
      <c r="P237" s="66">
        <f t="shared" si="185"/>
        <v>100.00000000000003</v>
      </c>
      <c r="Q237" s="41"/>
      <c r="R237" s="30"/>
      <c r="S237" s="30"/>
      <c r="T237" s="30"/>
      <c r="U237" s="30"/>
      <c r="V237" s="31"/>
      <c r="W237" s="31"/>
      <c r="X237" s="31"/>
      <c r="Y237" s="31"/>
    </row>
    <row r="238" spans="1:25" s="2" customFormat="1" ht="16.05" customHeight="1" x14ac:dyDescent="0.2">
      <c r="A238" s="89"/>
      <c r="B238" s="81"/>
      <c r="C238" s="7" t="s">
        <v>23</v>
      </c>
      <c r="D238" s="66">
        <f>空知1!D207+石狩1!D207+後志1!D207+胆振1!D207+日高1!D207+渡島・檜山1!D207+上川1!D207+留萌1!D207+宗谷1!D207+オホーツク1!D207+十勝1!D207+釧路1!D207+根室1!D207</f>
        <v>0</v>
      </c>
      <c r="E238" s="66">
        <f>空知1!E207+石狩1!E207+後志1!E207+胆振1!E207+日高1!E207+渡島・檜山1!E207+上川1!E207+留萌1!E207+宗谷1!E207+オホーツク1!E207+十勝1!E207+釧路1!E207+根室1!E207</f>
        <v>0</v>
      </c>
      <c r="F238" s="66">
        <f>空知1!F207+石狩1!F207+後志1!F207+胆振1!F207+日高1!F207+渡島・檜山1!F207+上川1!F207+留萌1!F207+宗谷1!F207+オホーツク1!F207+十勝1!F207+釧路1!F207+根室1!F207</f>
        <v>0</v>
      </c>
      <c r="G238" s="66">
        <f>空知1!G207+石狩1!G207+後志1!G207+胆振1!G207+日高1!G207+渡島・檜山1!G207+上川1!G207+留萌1!G207+宗谷1!G207+オホーツク1!G207+十勝1!G207+釧路1!G207+根室1!G207</f>
        <v>0</v>
      </c>
      <c r="H238" s="66">
        <f>空知1!H207+石狩1!H207+後志1!H207+胆振1!H207+日高1!H207+渡島・檜山1!H207+上川1!H207+留萌1!H207+宗谷1!H207+オホーツク1!H207+十勝1!H207+釧路1!H207+根室1!H207</f>
        <v>0</v>
      </c>
      <c r="I238" s="66">
        <f>空知1!I207+石狩1!I207+後志1!I207+胆振1!I207+日高1!I207+渡島・檜山1!I207+上川1!I207+留萌1!I207+宗谷1!I207+オホーツク1!I207+十勝1!I207+釧路1!I207+根室1!I207</f>
        <v>0</v>
      </c>
      <c r="J238" s="66">
        <f>空知1!J207+石狩1!J207+後志1!J207+胆振1!J207+日高1!J207+渡島・檜山1!J207+上川1!J207+留萌1!J207+宗谷1!J207+オホーツク1!J207+十勝1!J207+釧路1!J207+根室1!J207</f>
        <v>0.1</v>
      </c>
      <c r="K238" s="66">
        <f>空知1!K207+石狩1!K207+後志1!K207+胆振1!K207+日高1!K207+渡島・檜山1!K207+上川1!K207+留萌1!K207+宗谷1!K207+オホーツク1!K207+十勝1!K207+釧路1!K207+根室1!K207</f>
        <v>0</v>
      </c>
      <c r="L238" s="66">
        <f>空知1!L207+石狩1!L207+後志1!L207+胆振1!L207+日高1!L207+渡島・檜山1!L207+上川1!L207+留萌1!L207+宗谷1!L207+オホーツク1!L207+十勝1!L207+釧路1!L207+根室1!L207</f>
        <v>0</v>
      </c>
      <c r="M238" s="66">
        <f>空知1!M207+石狩1!M207+後志1!M207+胆振1!M207+日高1!M207+渡島・檜山1!M207+上川1!M207+留萌1!M207+宗谷1!M207+オホーツク1!M207+十勝1!M207+釧路1!M207+根室1!M207</f>
        <v>0.1</v>
      </c>
      <c r="N238" s="66">
        <f>空知1!N207+石狩1!N207+後志1!N207+胆振1!N207+日高1!N207+渡島・檜山1!N207+上川1!N207+留萌1!N207+宗谷1!N207+オホーツク1!N207+十勝1!N207+釧路1!N207+根室1!N207</f>
        <v>0</v>
      </c>
      <c r="O238" s="66">
        <f>空知1!O207+石狩1!O207+後志1!O207+胆振1!O207+日高1!O207+渡島・檜山1!O207+上川1!O207+留萌1!O207+宗谷1!O207+オホーツク1!O207+十勝1!O207+釧路1!O207+根室1!O207</f>
        <v>0</v>
      </c>
      <c r="P238" s="66">
        <f t="shared" si="185"/>
        <v>0.2</v>
      </c>
      <c r="Q238" s="41"/>
      <c r="R238" s="30"/>
      <c r="S238" s="30"/>
      <c r="T238" s="30"/>
      <c r="U238" s="30"/>
      <c r="V238" s="31"/>
      <c r="W238" s="31"/>
      <c r="X238" s="31"/>
      <c r="Y238" s="31"/>
    </row>
    <row r="239" spans="1:25" s="2" customFormat="1" ht="16.05" customHeight="1" x14ac:dyDescent="0.2">
      <c r="A239" s="89"/>
      <c r="B239" s="81"/>
      <c r="C239" s="10" t="s">
        <v>22</v>
      </c>
      <c r="D239" s="7" t="str">
        <f t="shared" ref="D239:O239" si="213">IF(D238&lt;=0,"",D238/$P238%)</f>
        <v/>
      </c>
      <c r="E239" s="7" t="str">
        <f t="shared" si="213"/>
        <v/>
      </c>
      <c r="F239" s="7" t="str">
        <f t="shared" si="213"/>
        <v/>
      </c>
      <c r="G239" s="7" t="str">
        <f t="shared" si="213"/>
        <v/>
      </c>
      <c r="H239" s="7" t="str">
        <f t="shared" si="213"/>
        <v/>
      </c>
      <c r="I239" s="7" t="str">
        <f t="shared" si="213"/>
        <v/>
      </c>
      <c r="J239" s="7">
        <f t="shared" si="213"/>
        <v>50</v>
      </c>
      <c r="K239" s="7" t="str">
        <f t="shared" si="213"/>
        <v/>
      </c>
      <c r="L239" s="7" t="str">
        <f t="shared" si="213"/>
        <v/>
      </c>
      <c r="M239" s="7">
        <f t="shared" si="213"/>
        <v>50</v>
      </c>
      <c r="N239" s="7" t="str">
        <f t="shared" si="213"/>
        <v/>
      </c>
      <c r="O239" s="7" t="str">
        <f t="shared" si="213"/>
        <v/>
      </c>
      <c r="P239" s="66">
        <f t="shared" si="185"/>
        <v>100</v>
      </c>
      <c r="Q239" s="41"/>
      <c r="R239" s="30"/>
      <c r="S239" s="30"/>
      <c r="T239" s="30"/>
      <c r="U239" s="30"/>
      <c r="V239" s="31"/>
      <c r="W239" s="31"/>
      <c r="X239" s="31"/>
      <c r="Y239" s="31"/>
    </row>
    <row r="240" spans="1:25" s="2" customFormat="1" ht="16.05" customHeight="1" x14ac:dyDescent="0.2">
      <c r="A240" s="89"/>
      <c r="B240" s="81"/>
      <c r="C240" s="7" t="s">
        <v>24</v>
      </c>
      <c r="D240" s="66">
        <f>空知1!D209+石狩1!D209+後志1!D209+胆振1!D209+日高1!D209+渡島・檜山1!D209+上川1!D209+留萌1!D209+宗谷1!D209+オホーツク1!D209+十勝1!D209+釧路1!D209+根室1!D209</f>
        <v>1.5</v>
      </c>
      <c r="E240" s="66">
        <f>空知1!E209+石狩1!E209+後志1!E209+胆振1!E209+日高1!E209+渡島・檜山1!E209+上川1!E209+留萌1!E209+宗谷1!E209+オホーツク1!E209+十勝1!E209+釧路1!E209+根室1!E209</f>
        <v>0</v>
      </c>
      <c r="F240" s="66">
        <f>空知1!F209+石狩1!F209+後志1!F209+胆振1!F209+日高1!F209+渡島・檜山1!F209+上川1!F209+留萌1!F209+宗谷1!F209+オホーツク1!F209+十勝1!F209+釧路1!F209+根室1!F209</f>
        <v>3.5</v>
      </c>
      <c r="G240" s="66">
        <f>空知1!G209+石狩1!G209+後志1!G209+胆振1!G209+日高1!G209+渡島・檜山1!G209+上川1!G209+留萌1!G209+宗谷1!G209+オホーツク1!G209+十勝1!G209+釧路1!G209+根室1!G209</f>
        <v>44.8</v>
      </c>
      <c r="H240" s="66">
        <f>空知1!H209+石狩1!H209+後志1!H209+胆振1!H209+日高1!H209+渡島・檜山1!H209+上川1!H209+留萌1!H209+宗谷1!H209+オホーツク1!H209+十勝1!H209+釧路1!H209+根室1!H209</f>
        <v>91.6</v>
      </c>
      <c r="I240" s="66">
        <f>空知1!I209+石狩1!I209+後志1!I209+胆振1!I209+日高1!I209+渡島・檜山1!I209+上川1!I209+留萌1!I209+宗谷1!I209+オホーツク1!I209+十勝1!I209+釧路1!I209+根室1!I209</f>
        <v>109.19999999999999</v>
      </c>
      <c r="J240" s="66">
        <f>空知1!J209+石狩1!J209+後志1!J209+胆振1!J209+日高1!J209+渡島・檜山1!J209+上川1!J209+留萌1!J209+宗谷1!J209+オホーツク1!J209+十勝1!J209+釧路1!J209+根室1!J209</f>
        <v>86.699999999999989</v>
      </c>
      <c r="K240" s="66">
        <f>空知1!K209+石狩1!K209+後志1!K209+胆振1!K209+日高1!K209+渡島・檜山1!K209+上川1!K209+留萌1!K209+宗谷1!K209+オホーツク1!K209+十勝1!K209+釧路1!K209+根室1!K209</f>
        <v>86.2</v>
      </c>
      <c r="L240" s="66">
        <f>空知1!L209+石狩1!L209+後志1!L209+胆振1!L209+日高1!L209+渡島・檜山1!L209+上川1!L209+留萌1!L209+宗谷1!L209+オホーツク1!L209+十勝1!L209+釧路1!L209+根室1!L209</f>
        <v>97.699999999999989</v>
      </c>
      <c r="M240" s="66">
        <f>空知1!M209+石狩1!M209+後志1!M209+胆振1!M209+日高1!M209+渡島・檜山1!M209+上川1!M209+留萌1!M209+宗谷1!M209+オホーツク1!M209+十勝1!M209+釧路1!M209+根室1!M209</f>
        <v>107.69999999999999</v>
      </c>
      <c r="N240" s="66">
        <f>空知1!N209+石狩1!N209+後志1!N209+胆振1!N209+日高1!N209+渡島・檜山1!N209+上川1!N209+留萌1!N209+宗谷1!N209+オホーツク1!N209+十勝1!N209+釧路1!N209+根室1!N209</f>
        <v>44.3</v>
      </c>
      <c r="O240" s="66">
        <f>空知1!O209+石狩1!O209+後志1!O209+胆振1!O209+日高1!O209+渡島・檜山1!O209+上川1!O209+留萌1!O209+宗谷1!O209+オホーツク1!O209+十勝1!O209+釧路1!O209+根室1!O209</f>
        <v>4.5</v>
      </c>
      <c r="P240" s="66">
        <f t="shared" si="185"/>
        <v>677.69999999999982</v>
      </c>
      <c r="Q240" s="41"/>
      <c r="R240" s="30"/>
      <c r="S240" s="30"/>
      <c r="T240" s="30"/>
      <c r="U240" s="30"/>
      <c r="V240" s="31"/>
      <c r="W240" s="31"/>
      <c r="X240" s="31"/>
      <c r="Y240" s="31"/>
    </row>
    <row r="241" spans="1:25" s="2" customFormat="1" ht="16.05" customHeight="1" x14ac:dyDescent="0.2">
      <c r="A241" s="89"/>
      <c r="B241" s="83"/>
      <c r="C241" s="10" t="s">
        <v>22</v>
      </c>
      <c r="D241" s="7">
        <f t="shared" ref="D241:O241" si="214">IF(D240&lt;=0,"",D240/$P240%)</f>
        <v>0.22133687472332897</v>
      </c>
      <c r="E241" s="7" t="str">
        <f t="shared" si="214"/>
        <v/>
      </c>
      <c r="F241" s="7">
        <f t="shared" si="214"/>
        <v>0.51645270768776752</v>
      </c>
      <c r="G241" s="7">
        <f t="shared" si="214"/>
        <v>6.6105946584034241</v>
      </c>
      <c r="H241" s="7">
        <f t="shared" si="214"/>
        <v>13.516305149771288</v>
      </c>
      <c r="I241" s="7">
        <f t="shared" si="214"/>
        <v>16.113324479858345</v>
      </c>
      <c r="J241" s="7">
        <f t="shared" si="214"/>
        <v>12.793271359008413</v>
      </c>
      <c r="K241" s="7">
        <f t="shared" si="214"/>
        <v>12.719492400767304</v>
      </c>
      <c r="L241" s="7">
        <f t="shared" si="214"/>
        <v>14.416408440312825</v>
      </c>
      <c r="M241" s="7">
        <f t="shared" si="214"/>
        <v>15.891987605135018</v>
      </c>
      <c r="N241" s="7">
        <f t="shared" si="214"/>
        <v>6.5368157001623146</v>
      </c>
      <c r="O241" s="7">
        <f t="shared" si="214"/>
        <v>0.66401062416998691</v>
      </c>
      <c r="P241" s="66">
        <f t="shared" si="185"/>
        <v>100.00000000000001</v>
      </c>
      <c r="Q241" s="41"/>
      <c r="R241" s="30"/>
      <c r="S241" s="30"/>
      <c r="T241" s="30"/>
      <c r="U241" s="30"/>
      <c r="V241" s="31"/>
      <c r="W241" s="31"/>
      <c r="X241" s="31"/>
      <c r="Y241" s="31"/>
    </row>
    <row r="242" spans="1:25" s="2" customFormat="1" ht="16.05" customHeight="1" x14ac:dyDescent="0.2">
      <c r="A242" s="89"/>
      <c r="B242" s="81" t="s">
        <v>58</v>
      </c>
      <c r="C242" s="7" t="s">
        <v>21</v>
      </c>
      <c r="D242" s="66">
        <f>空知1!D211+石狩1!D211+後志1!D211+胆振1!D211+日高1!D211+渡島・檜山1!D211+上川1!D211+留萌1!D211+宗谷1!D211+オホーツク1!D211+十勝1!D211+釧路1!D211+根室1!D211</f>
        <v>2.1</v>
      </c>
      <c r="E242" s="66">
        <f>空知1!E211+石狩1!E211+後志1!E211+胆振1!E211+日高1!E211+渡島・檜山1!E211+上川1!E211+留萌1!E211+宗谷1!E211+オホーツク1!E211+十勝1!E211+釧路1!E211+根室1!E211</f>
        <v>0</v>
      </c>
      <c r="F242" s="66">
        <f>空知1!F211+石狩1!F211+後志1!F211+胆振1!F211+日高1!F211+渡島・檜山1!F211+上川1!F211+留萌1!F211+宗谷1!F211+オホーツク1!F211+十勝1!F211+釧路1!F211+根室1!F211</f>
        <v>0</v>
      </c>
      <c r="G242" s="66">
        <f>空知1!G211+石狩1!G211+後志1!G211+胆振1!G211+日高1!G211+渡島・檜山1!G211+上川1!G211+留萌1!G211+宗谷1!G211+オホーツク1!G211+十勝1!G211+釧路1!G211+根室1!G211</f>
        <v>7.3</v>
      </c>
      <c r="H242" s="66">
        <f>空知1!H211+石狩1!H211+後志1!H211+胆振1!H211+日高1!H211+渡島・檜山1!H211+上川1!H211+留萌1!H211+宗谷1!H211+オホーツク1!H211+十勝1!H211+釧路1!H211+根室1!H211</f>
        <v>11.899999999999999</v>
      </c>
      <c r="I242" s="66">
        <f>空知1!I211+石狩1!I211+後志1!I211+胆振1!I211+日高1!I211+渡島・檜山1!I211+上川1!I211+留萌1!I211+宗谷1!I211+オホーツク1!I211+十勝1!I211+釧路1!I211+根室1!I211</f>
        <v>17.5</v>
      </c>
      <c r="J242" s="66">
        <f>空知1!J211+石狩1!J211+後志1!J211+胆振1!J211+日高1!J211+渡島・檜山1!J211+上川1!J211+留萌1!J211+宗谷1!J211+オホーツク1!J211+十勝1!J211+釧路1!J211+根室1!J211</f>
        <v>14.9</v>
      </c>
      <c r="K242" s="66">
        <f>空知1!K211+石狩1!K211+後志1!K211+胆振1!K211+日高1!K211+渡島・檜山1!K211+上川1!K211+留萌1!K211+宗谷1!K211+オホーツク1!K211+十勝1!K211+釧路1!K211+根室1!K211</f>
        <v>11.400000000000002</v>
      </c>
      <c r="L242" s="66">
        <f>空知1!L211+石狩1!L211+後志1!L211+胆振1!L211+日高1!L211+渡島・檜山1!L211+上川1!L211+留萌1!L211+宗谷1!L211+オホーツク1!L211+十勝1!L211+釧路1!L211+根室1!L211</f>
        <v>13.4</v>
      </c>
      <c r="M242" s="66">
        <f>空知1!M211+石狩1!M211+後志1!M211+胆振1!M211+日高1!M211+渡島・檜山1!M211+上川1!M211+留萌1!M211+宗谷1!M211+オホーツク1!M211+十勝1!M211+釧路1!M211+根室1!M211</f>
        <v>21.8</v>
      </c>
      <c r="N242" s="66">
        <f>空知1!N211+石狩1!N211+後志1!N211+胆振1!N211+日高1!N211+渡島・檜山1!N211+上川1!N211+留萌1!N211+宗谷1!N211+オホーツク1!N211+十勝1!N211+釧路1!N211+根室1!N211</f>
        <v>8.4</v>
      </c>
      <c r="O242" s="66">
        <f>空知1!O211+石狩1!O211+後志1!O211+胆振1!O211+日高1!O211+渡島・檜山1!O211+上川1!O211+留萌1!O211+宗谷1!O211+オホーツク1!O211+十勝1!O211+釧路1!O211+根室1!O211</f>
        <v>5.8</v>
      </c>
      <c r="P242" s="66">
        <f t="shared" si="185"/>
        <v>114.5</v>
      </c>
      <c r="Q242" s="41"/>
      <c r="R242" s="30"/>
      <c r="S242" s="30"/>
      <c r="T242" s="30"/>
      <c r="U242" s="30"/>
      <c r="V242" s="31"/>
      <c r="W242" s="31"/>
      <c r="X242" s="31"/>
      <c r="Y242" s="31"/>
    </row>
    <row r="243" spans="1:25" s="2" customFormat="1" ht="16.05" customHeight="1" x14ac:dyDescent="0.2">
      <c r="A243" s="89"/>
      <c r="B243" s="81"/>
      <c r="C243" s="10" t="s">
        <v>22</v>
      </c>
      <c r="D243" s="7">
        <f t="shared" ref="D243:O243" si="215">IF(D242&lt;=0,"",D242/$P242%)</f>
        <v>1.8340611353711791</v>
      </c>
      <c r="E243" s="7" t="str">
        <f t="shared" si="215"/>
        <v/>
      </c>
      <c r="F243" s="7" t="str">
        <f t="shared" si="215"/>
        <v/>
      </c>
      <c r="G243" s="7">
        <f t="shared" si="215"/>
        <v>6.3755458515283836</v>
      </c>
      <c r="H243" s="7">
        <f t="shared" si="215"/>
        <v>10.393013100436679</v>
      </c>
      <c r="I243" s="7">
        <f t="shared" si="215"/>
        <v>15.283842794759826</v>
      </c>
      <c r="J243" s="7">
        <f t="shared" si="215"/>
        <v>13.013100436681222</v>
      </c>
      <c r="K243" s="7">
        <f t="shared" si="215"/>
        <v>9.9563318777292587</v>
      </c>
      <c r="L243" s="7">
        <f t="shared" si="215"/>
        <v>11.703056768558952</v>
      </c>
      <c r="M243" s="7">
        <f t="shared" si="215"/>
        <v>19.039301310043669</v>
      </c>
      <c r="N243" s="7">
        <f t="shared" si="215"/>
        <v>7.3362445414847164</v>
      </c>
      <c r="O243" s="7">
        <f t="shared" si="215"/>
        <v>5.0655021834061129</v>
      </c>
      <c r="P243" s="66">
        <f t="shared" si="185"/>
        <v>100</v>
      </c>
      <c r="Q243" s="41"/>
      <c r="R243" s="30"/>
      <c r="S243" s="30"/>
      <c r="T243" s="30"/>
      <c r="U243" s="30"/>
      <c r="V243" s="31"/>
      <c r="W243" s="31"/>
      <c r="X243" s="31"/>
      <c r="Y243" s="31"/>
    </row>
    <row r="244" spans="1:25" s="2" customFormat="1" ht="16.05" customHeight="1" x14ac:dyDescent="0.2">
      <c r="A244" s="89"/>
      <c r="B244" s="81"/>
      <c r="C244" s="7" t="s">
        <v>23</v>
      </c>
      <c r="D244" s="66">
        <f>空知1!D213+石狩1!D213+後志1!D213+胆振1!D213+日高1!D213+渡島・檜山1!D213+上川1!D213+留萌1!D213+宗谷1!D213+オホーツク1!D213+十勝1!D213+釧路1!D213+根室1!D213</f>
        <v>0</v>
      </c>
      <c r="E244" s="66">
        <f>空知1!E213+石狩1!E213+後志1!E213+胆振1!E213+日高1!E213+渡島・檜山1!E213+上川1!E213+留萌1!E213+宗谷1!E213+オホーツク1!E213+十勝1!E213+釧路1!E213+根室1!E213</f>
        <v>0</v>
      </c>
      <c r="F244" s="66">
        <f>空知1!F213+石狩1!F213+後志1!F213+胆振1!F213+日高1!F213+渡島・檜山1!F213+上川1!F213+留萌1!F213+宗谷1!F213+オホーツク1!F213+十勝1!F213+釧路1!F213+根室1!F213</f>
        <v>0</v>
      </c>
      <c r="G244" s="66">
        <f>空知1!G213+石狩1!G213+後志1!G213+胆振1!G213+日高1!G213+渡島・檜山1!G213+上川1!G213+留萌1!G213+宗谷1!G213+オホーツク1!G213+十勝1!G213+釧路1!G213+根室1!G213</f>
        <v>0</v>
      </c>
      <c r="H244" s="66">
        <f>空知1!H213+石狩1!H213+後志1!H213+胆振1!H213+日高1!H213+渡島・檜山1!H213+上川1!H213+留萌1!H213+宗谷1!H213+オホーツク1!H213+十勝1!H213+釧路1!H213+根室1!H213</f>
        <v>0</v>
      </c>
      <c r="I244" s="66">
        <f>空知1!I213+石狩1!I213+後志1!I213+胆振1!I213+日高1!I213+渡島・檜山1!I213+上川1!I213+留萌1!I213+宗谷1!I213+オホーツク1!I213+十勝1!I213+釧路1!I213+根室1!I213</f>
        <v>0</v>
      </c>
      <c r="J244" s="66">
        <f>空知1!J213+石狩1!J213+後志1!J213+胆振1!J213+日高1!J213+渡島・檜山1!J213+上川1!J213+留萌1!J213+宗谷1!J213+オホーツク1!J213+十勝1!J213+釧路1!J213+根室1!J213</f>
        <v>0</v>
      </c>
      <c r="K244" s="66">
        <f>空知1!K213+石狩1!K213+後志1!K213+胆振1!K213+日高1!K213+渡島・檜山1!K213+上川1!K213+留萌1!K213+宗谷1!K213+オホーツク1!K213+十勝1!K213+釧路1!K213+根室1!K213</f>
        <v>0</v>
      </c>
      <c r="L244" s="66">
        <f>空知1!L213+石狩1!L213+後志1!L213+胆振1!L213+日高1!L213+渡島・檜山1!L213+上川1!L213+留萌1!L213+宗谷1!L213+オホーツク1!L213+十勝1!L213+釧路1!L213+根室1!L213</f>
        <v>0</v>
      </c>
      <c r="M244" s="66">
        <f>空知1!M213+石狩1!M213+後志1!M213+胆振1!M213+日高1!M213+渡島・檜山1!M213+上川1!M213+留萌1!M213+宗谷1!M213+オホーツク1!M213+十勝1!M213+釧路1!M213+根室1!M213</f>
        <v>0</v>
      </c>
      <c r="N244" s="66">
        <f>空知1!N213+石狩1!N213+後志1!N213+胆振1!N213+日高1!N213+渡島・檜山1!N213+上川1!N213+留萌1!N213+宗谷1!N213+オホーツク1!N213+十勝1!N213+釧路1!N213+根室1!N213</f>
        <v>0</v>
      </c>
      <c r="O244" s="66">
        <f>空知1!O213+石狩1!O213+後志1!O213+胆振1!O213+日高1!O213+渡島・檜山1!O213+上川1!O213+留萌1!O213+宗谷1!O213+オホーツク1!O213+十勝1!O213+釧路1!O213+根室1!O213</f>
        <v>0</v>
      </c>
      <c r="P244" s="66">
        <f t="shared" si="185"/>
        <v>0</v>
      </c>
      <c r="Q244" s="41"/>
      <c r="R244" s="30"/>
      <c r="S244" s="30"/>
      <c r="T244" s="30"/>
      <c r="U244" s="30"/>
      <c r="V244" s="31"/>
      <c r="W244" s="31"/>
      <c r="X244" s="31"/>
      <c r="Y244" s="31"/>
    </row>
    <row r="245" spans="1:25" s="2" customFormat="1" ht="16.05" customHeight="1" x14ac:dyDescent="0.2">
      <c r="A245" s="89"/>
      <c r="B245" s="81"/>
      <c r="C245" s="10" t="s">
        <v>22</v>
      </c>
      <c r="D245" s="7" t="str">
        <f t="shared" ref="D245:O245" si="216">IF(D244&lt;=0,"",D244/$P244%)</f>
        <v/>
      </c>
      <c r="E245" s="7" t="str">
        <f t="shared" si="216"/>
        <v/>
      </c>
      <c r="F245" s="7" t="str">
        <f t="shared" si="216"/>
        <v/>
      </c>
      <c r="G245" s="7" t="str">
        <f t="shared" si="216"/>
        <v/>
      </c>
      <c r="H245" s="7" t="str">
        <f t="shared" si="216"/>
        <v/>
      </c>
      <c r="I245" s="7" t="str">
        <f t="shared" si="216"/>
        <v/>
      </c>
      <c r="J245" s="7" t="str">
        <f t="shared" si="216"/>
        <v/>
      </c>
      <c r="K245" s="7" t="str">
        <f t="shared" si="216"/>
        <v/>
      </c>
      <c r="L245" s="7" t="str">
        <f t="shared" si="216"/>
        <v/>
      </c>
      <c r="M245" s="7" t="str">
        <f t="shared" si="216"/>
        <v/>
      </c>
      <c r="N245" s="7" t="str">
        <f t="shared" si="216"/>
        <v/>
      </c>
      <c r="O245" s="7" t="str">
        <f t="shared" si="216"/>
        <v/>
      </c>
      <c r="P245" s="66">
        <f t="shared" si="185"/>
        <v>0</v>
      </c>
      <c r="Q245" s="41"/>
      <c r="R245" s="30"/>
      <c r="S245" s="30"/>
      <c r="T245" s="30"/>
      <c r="U245" s="30"/>
      <c r="V245" s="31"/>
      <c r="W245" s="31"/>
      <c r="X245" s="31"/>
      <c r="Y245" s="31"/>
    </row>
    <row r="246" spans="1:25" s="2" customFormat="1" ht="16.05" customHeight="1" x14ac:dyDescent="0.2">
      <c r="A246" s="89"/>
      <c r="B246" s="81"/>
      <c r="C246" s="7" t="s">
        <v>24</v>
      </c>
      <c r="D246" s="66">
        <f>空知1!D215+石狩1!D215+後志1!D215+胆振1!D215+日高1!D215+渡島・檜山1!D215+上川1!D215+留萌1!D215+宗谷1!D215+オホーツク1!D215+十勝1!D215+釧路1!D215+根室1!D215</f>
        <v>2.1</v>
      </c>
      <c r="E246" s="66">
        <f>空知1!E215+石狩1!E215+後志1!E215+胆振1!E215+日高1!E215+渡島・檜山1!E215+上川1!E215+留萌1!E215+宗谷1!E215+オホーツク1!E215+十勝1!E215+釧路1!E215+根室1!E215</f>
        <v>0</v>
      </c>
      <c r="F246" s="66">
        <f>空知1!F215+石狩1!F215+後志1!F215+胆振1!F215+日高1!F215+渡島・檜山1!F215+上川1!F215+留萌1!F215+宗谷1!F215+オホーツク1!F215+十勝1!F215+釧路1!F215+根室1!F215</f>
        <v>0</v>
      </c>
      <c r="G246" s="66">
        <f>空知1!G215+石狩1!G215+後志1!G215+胆振1!G215+日高1!G215+渡島・檜山1!G215+上川1!G215+留萌1!G215+宗谷1!G215+オホーツク1!G215+十勝1!G215+釧路1!G215+根室1!G215</f>
        <v>7.3</v>
      </c>
      <c r="H246" s="66">
        <f>空知1!H215+石狩1!H215+後志1!H215+胆振1!H215+日高1!H215+渡島・檜山1!H215+上川1!H215+留萌1!H215+宗谷1!H215+オホーツク1!H215+十勝1!H215+釧路1!H215+根室1!H215</f>
        <v>11.899999999999999</v>
      </c>
      <c r="I246" s="66">
        <f>空知1!I215+石狩1!I215+後志1!I215+胆振1!I215+日高1!I215+渡島・檜山1!I215+上川1!I215+留萌1!I215+宗谷1!I215+オホーツク1!I215+十勝1!I215+釧路1!I215+根室1!I215</f>
        <v>17.5</v>
      </c>
      <c r="J246" s="66">
        <f>空知1!J215+石狩1!J215+後志1!J215+胆振1!J215+日高1!J215+渡島・檜山1!J215+上川1!J215+留萌1!J215+宗谷1!J215+オホーツク1!J215+十勝1!J215+釧路1!J215+根室1!J215</f>
        <v>14.9</v>
      </c>
      <c r="K246" s="66">
        <f>空知1!K215+石狩1!K215+後志1!K215+胆振1!K215+日高1!K215+渡島・檜山1!K215+上川1!K215+留萌1!K215+宗谷1!K215+オホーツク1!K215+十勝1!K215+釧路1!K215+根室1!K215</f>
        <v>11.400000000000002</v>
      </c>
      <c r="L246" s="66">
        <f>空知1!L215+石狩1!L215+後志1!L215+胆振1!L215+日高1!L215+渡島・檜山1!L215+上川1!L215+留萌1!L215+宗谷1!L215+オホーツク1!L215+十勝1!L215+釧路1!L215+根室1!L215</f>
        <v>13.4</v>
      </c>
      <c r="M246" s="66">
        <f>空知1!M215+石狩1!M215+後志1!M215+胆振1!M215+日高1!M215+渡島・檜山1!M215+上川1!M215+留萌1!M215+宗谷1!M215+オホーツク1!M215+十勝1!M215+釧路1!M215+根室1!M215</f>
        <v>21.8</v>
      </c>
      <c r="N246" s="66">
        <f>空知1!N215+石狩1!N215+後志1!N215+胆振1!N215+日高1!N215+渡島・檜山1!N215+上川1!N215+留萌1!N215+宗谷1!N215+オホーツク1!N215+十勝1!N215+釧路1!N215+根室1!N215</f>
        <v>8.4</v>
      </c>
      <c r="O246" s="66">
        <f>空知1!O215+石狩1!O215+後志1!O215+胆振1!O215+日高1!O215+渡島・檜山1!O215+上川1!O215+留萌1!O215+宗谷1!O215+オホーツク1!O215+十勝1!O215+釧路1!O215+根室1!O215</f>
        <v>5.8</v>
      </c>
      <c r="P246" s="66">
        <f t="shared" si="185"/>
        <v>114.5</v>
      </c>
      <c r="Q246" s="41"/>
      <c r="R246" s="30"/>
      <c r="S246" s="30"/>
      <c r="T246" s="30"/>
      <c r="U246" s="30"/>
      <c r="V246" s="31"/>
      <c r="W246" s="31"/>
      <c r="X246" s="31"/>
      <c r="Y246" s="31"/>
    </row>
    <row r="247" spans="1:25" s="2" customFormat="1" ht="16.05" customHeight="1" x14ac:dyDescent="0.2">
      <c r="A247" s="89"/>
      <c r="B247" s="83"/>
      <c r="C247" s="10" t="s">
        <v>22</v>
      </c>
      <c r="D247" s="7">
        <f t="shared" ref="D247:O247" si="217">IF(D246&lt;=0,"",D246/$P246%)</f>
        <v>1.8340611353711791</v>
      </c>
      <c r="E247" s="7" t="str">
        <f t="shared" si="217"/>
        <v/>
      </c>
      <c r="F247" s="7" t="str">
        <f t="shared" si="217"/>
        <v/>
      </c>
      <c r="G247" s="7">
        <f t="shared" si="217"/>
        <v>6.3755458515283836</v>
      </c>
      <c r="H247" s="7">
        <f t="shared" si="217"/>
        <v>10.393013100436679</v>
      </c>
      <c r="I247" s="7">
        <f t="shared" si="217"/>
        <v>15.283842794759826</v>
      </c>
      <c r="J247" s="7">
        <f t="shared" si="217"/>
        <v>13.013100436681222</v>
      </c>
      <c r="K247" s="7">
        <f t="shared" si="217"/>
        <v>9.9563318777292587</v>
      </c>
      <c r="L247" s="7">
        <f t="shared" si="217"/>
        <v>11.703056768558952</v>
      </c>
      <c r="M247" s="7">
        <f t="shared" si="217"/>
        <v>19.039301310043669</v>
      </c>
      <c r="N247" s="7">
        <f t="shared" si="217"/>
        <v>7.3362445414847164</v>
      </c>
      <c r="O247" s="7">
        <f t="shared" si="217"/>
        <v>5.0655021834061129</v>
      </c>
      <c r="P247" s="66">
        <f t="shared" si="185"/>
        <v>100</v>
      </c>
      <c r="Q247" s="41"/>
      <c r="R247" s="30"/>
      <c r="S247" s="30"/>
      <c r="T247" s="30"/>
      <c r="U247" s="30"/>
      <c r="V247" s="31"/>
      <c r="W247" s="31"/>
      <c r="X247" s="31"/>
      <c r="Y247" s="31"/>
    </row>
    <row r="248" spans="1:25" s="2" customFormat="1" ht="16.05" customHeight="1" x14ac:dyDescent="0.2">
      <c r="A248" s="89"/>
      <c r="B248" s="81" t="s">
        <v>59</v>
      </c>
      <c r="C248" s="7" t="s">
        <v>21</v>
      </c>
      <c r="D248" s="66">
        <f>空知1!D217+石狩1!D217+後志1!D217+胆振1!D217+日高1!D217+渡島・檜山1!D217+上川1!D217+留萌1!D217+宗谷1!D217+オホーツク1!D217+十勝1!D217+釧路1!D217+根室1!D217</f>
        <v>0</v>
      </c>
      <c r="E248" s="66">
        <f>空知1!E217+石狩1!E217+後志1!E217+胆振1!E217+日高1!E217+渡島・檜山1!E217+上川1!E217+留萌1!E217+宗谷1!E217+オホーツク1!E217+十勝1!E217+釧路1!E217+根室1!E217</f>
        <v>0</v>
      </c>
      <c r="F248" s="66">
        <f>空知1!F217+石狩1!F217+後志1!F217+胆振1!F217+日高1!F217+渡島・檜山1!F217+上川1!F217+留萌1!F217+宗谷1!F217+オホーツク1!F217+十勝1!F217+釧路1!F217+根室1!F217</f>
        <v>0</v>
      </c>
      <c r="G248" s="66">
        <f>空知1!G217+石狩1!G217+後志1!G217+胆振1!G217+日高1!G217+渡島・檜山1!G217+上川1!G217+留萌1!G217+宗谷1!G217+オホーツク1!G217+十勝1!G217+釧路1!G217+根室1!G217</f>
        <v>0</v>
      </c>
      <c r="H248" s="66">
        <f>空知1!H217+石狩1!H217+後志1!H217+胆振1!H217+日高1!H217+渡島・檜山1!H217+上川1!H217+留萌1!H217+宗谷1!H217+オホーツク1!H217+十勝1!H217+釧路1!H217+根室1!H217</f>
        <v>10.6</v>
      </c>
      <c r="I248" s="66">
        <f>空知1!I217+石狩1!I217+後志1!I217+胆振1!I217+日高1!I217+渡島・檜山1!I217+上川1!I217+留萌1!I217+宗谷1!I217+オホーツク1!I217+十勝1!I217+釧路1!I217+根室1!I217</f>
        <v>40.5</v>
      </c>
      <c r="J248" s="66">
        <f>空知1!J217+石狩1!J217+後志1!J217+胆振1!J217+日高1!J217+渡島・檜山1!J217+上川1!J217+留萌1!J217+宗谷1!J217+オホーツク1!J217+十勝1!J217+釧路1!J217+根室1!J217</f>
        <v>36.4</v>
      </c>
      <c r="K248" s="66">
        <f>空知1!K217+石狩1!K217+後志1!K217+胆振1!K217+日高1!K217+渡島・檜山1!K217+上川1!K217+留萌1!K217+宗谷1!K217+オホーツク1!K217+十勝1!K217+釧路1!K217+根室1!K217</f>
        <v>49.7</v>
      </c>
      <c r="L248" s="66">
        <f>空知1!L217+石狩1!L217+後志1!L217+胆振1!L217+日高1!L217+渡島・檜山1!L217+上川1!L217+留萌1!L217+宗谷1!L217+オホーツク1!L217+十勝1!L217+釧路1!L217+根室1!L217</f>
        <v>37.299999999999997</v>
      </c>
      <c r="M248" s="66">
        <f>空知1!M217+石狩1!M217+後志1!M217+胆振1!M217+日高1!M217+渡島・檜山1!M217+上川1!M217+留萌1!M217+宗谷1!M217+オホーツク1!M217+十勝1!M217+釧路1!M217+根室1!M217</f>
        <v>12.2</v>
      </c>
      <c r="N248" s="66">
        <f>空知1!N217+石狩1!N217+後志1!N217+胆振1!N217+日高1!N217+渡島・檜山1!N217+上川1!N217+留萌1!N217+宗谷1!N217+オホーツク1!N217+十勝1!N217+釧路1!N217+根室1!N217</f>
        <v>21.099999999999998</v>
      </c>
      <c r="O248" s="66">
        <f>空知1!O217+石狩1!O217+後志1!O217+胆振1!O217+日高1!O217+渡島・檜山1!O217+上川1!O217+留萌1!O217+宗谷1!O217+オホーツク1!O217+十勝1!O217+釧路1!O217+根室1!O217</f>
        <v>0</v>
      </c>
      <c r="P248" s="66">
        <f t="shared" si="185"/>
        <v>207.79999999999998</v>
      </c>
      <c r="Q248" s="41"/>
      <c r="R248" s="30"/>
      <c r="S248" s="30"/>
      <c r="T248" s="30"/>
      <c r="U248" s="30"/>
      <c r="V248" s="31"/>
      <c r="W248" s="31"/>
      <c r="X248" s="31"/>
      <c r="Y248" s="31"/>
    </row>
    <row r="249" spans="1:25" s="2" customFormat="1" ht="16.05" customHeight="1" x14ac:dyDescent="0.2">
      <c r="A249" s="89"/>
      <c r="B249" s="81"/>
      <c r="C249" s="10" t="s">
        <v>22</v>
      </c>
      <c r="D249" s="7" t="str">
        <f t="shared" ref="D249:O249" si="218">IF(D248&lt;=0,"",D248/$P248%)</f>
        <v/>
      </c>
      <c r="E249" s="7" t="str">
        <f t="shared" si="218"/>
        <v/>
      </c>
      <c r="F249" s="7" t="str">
        <f t="shared" si="218"/>
        <v/>
      </c>
      <c r="G249" s="7" t="str">
        <f t="shared" si="218"/>
        <v/>
      </c>
      <c r="H249" s="7">
        <f t="shared" si="218"/>
        <v>5.1010587102983642</v>
      </c>
      <c r="I249" s="7">
        <f t="shared" si="218"/>
        <v>19.489894128970164</v>
      </c>
      <c r="J249" s="7">
        <f t="shared" si="218"/>
        <v>17.516843118383061</v>
      </c>
      <c r="K249" s="7">
        <f t="shared" si="218"/>
        <v>23.917228103946105</v>
      </c>
      <c r="L249" s="7">
        <f t="shared" si="218"/>
        <v>17.949951876804619</v>
      </c>
      <c r="M249" s="7">
        <f t="shared" si="218"/>
        <v>5.871029836381136</v>
      </c>
      <c r="N249" s="7">
        <f t="shared" si="218"/>
        <v>10.153994225216554</v>
      </c>
      <c r="O249" s="7" t="str">
        <f t="shared" si="218"/>
        <v/>
      </c>
      <c r="P249" s="66">
        <f t="shared" si="185"/>
        <v>100</v>
      </c>
      <c r="Q249" s="41"/>
      <c r="R249" s="30"/>
      <c r="S249" s="30"/>
      <c r="T249" s="30"/>
      <c r="U249" s="30"/>
      <c r="V249" s="31"/>
      <c r="W249" s="31"/>
      <c r="X249" s="31"/>
      <c r="Y249" s="31"/>
    </row>
    <row r="250" spans="1:25" s="2" customFormat="1" ht="16.05" customHeight="1" x14ac:dyDescent="0.2">
      <c r="A250" s="89"/>
      <c r="B250" s="81"/>
      <c r="C250" s="7" t="s">
        <v>23</v>
      </c>
      <c r="D250" s="66">
        <f>空知1!D219+石狩1!D219+後志1!D219+胆振1!D219+日高1!D219+渡島・檜山1!D219+上川1!D219+留萌1!D219+宗谷1!D219+オホーツク1!D219+十勝1!D219+釧路1!D219+根室1!D219</f>
        <v>0</v>
      </c>
      <c r="E250" s="66">
        <f>空知1!E219+石狩1!E219+後志1!E219+胆振1!E219+日高1!E219+渡島・檜山1!E219+上川1!E219+留萌1!E219+宗谷1!E219+オホーツク1!E219+十勝1!E219+釧路1!E219+根室1!E219</f>
        <v>0</v>
      </c>
      <c r="F250" s="66">
        <f>空知1!F219+石狩1!F219+後志1!F219+胆振1!F219+日高1!F219+渡島・檜山1!F219+上川1!F219+留萌1!F219+宗谷1!F219+オホーツク1!F219+十勝1!F219+釧路1!F219+根室1!F219</f>
        <v>0</v>
      </c>
      <c r="G250" s="66">
        <f>空知1!G219+石狩1!G219+後志1!G219+胆振1!G219+日高1!G219+渡島・檜山1!G219+上川1!G219+留萌1!G219+宗谷1!G219+オホーツク1!G219+十勝1!G219+釧路1!G219+根室1!G219</f>
        <v>0</v>
      </c>
      <c r="H250" s="66">
        <f>空知1!H219+石狩1!H219+後志1!H219+胆振1!H219+日高1!H219+渡島・檜山1!H219+上川1!H219+留萌1!H219+宗谷1!H219+オホーツク1!H219+十勝1!H219+釧路1!H219+根室1!H219</f>
        <v>0</v>
      </c>
      <c r="I250" s="66">
        <f>空知1!I219+石狩1!I219+後志1!I219+胆振1!I219+日高1!I219+渡島・檜山1!I219+上川1!I219+留萌1!I219+宗谷1!I219+オホーツク1!I219+十勝1!I219+釧路1!I219+根室1!I219</f>
        <v>0</v>
      </c>
      <c r="J250" s="66">
        <f>空知1!J219+石狩1!J219+後志1!J219+胆振1!J219+日高1!J219+渡島・檜山1!J219+上川1!J219+留萌1!J219+宗谷1!J219+オホーツク1!J219+十勝1!J219+釧路1!J219+根室1!J219</f>
        <v>3.9000000000000004</v>
      </c>
      <c r="K250" s="66">
        <f>空知1!K219+石狩1!K219+後志1!K219+胆振1!K219+日高1!K219+渡島・檜山1!K219+上川1!K219+留萌1!K219+宗谷1!K219+オホーツク1!K219+十勝1!K219+釧路1!K219+根室1!K219</f>
        <v>11.6</v>
      </c>
      <c r="L250" s="66">
        <f>空知1!L219+石狩1!L219+後志1!L219+胆振1!L219+日高1!L219+渡島・檜山1!L219+上川1!L219+留萌1!L219+宗谷1!L219+オホーツク1!L219+十勝1!L219+釧路1!L219+根室1!L219</f>
        <v>3.9</v>
      </c>
      <c r="M250" s="66">
        <f>空知1!M219+石狩1!M219+後志1!M219+胆振1!M219+日高1!M219+渡島・檜山1!M219+上川1!M219+留萌1!M219+宗谷1!M219+オホーツク1!M219+十勝1!M219+釧路1!M219+根室1!M219</f>
        <v>0</v>
      </c>
      <c r="N250" s="66">
        <f>空知1!N219+石狩1!N219+後志1!N219+胆振1!N219+日高1!N219+渡島・檜山1!N219+上川1!N219+留萌1!N219+宗谷1!N219+オホーツク1!N219+十勝1!N219+釧路1!N219+根室1!N219</f>
        <v>0.1</v>
      </c>
      <c r="O250" s="66">
        <f>空知1!O219+石狩1!O219+後志1!O219+胆振1!O219+日高1!O219+渡島・檜山1!O219+上川1!O219+留萌1!O219+宗谷1!O219+オホーツク1!O219+十勝1!O219+釧路1!O219+根室1!O219</f>
        <v>0</v>
      </c>
      <c r="P250" s="66">
        <f t="shared" si="185"/>
        <v>19.5</v>
      </c>
      <c r="Q250" s="41"/>
      <c r="R250" s="30"/>
      <c r="S250" s="30"/>
      <c r="T250" s="30"/>
      <c r="U250" s="30"/>
      <c r="V250" s="31"/>
      <c r="W250" s="31"/>
      <c r="X250" s="31"/>
      <c r="Y250" s="31"/>
    </row>
    <row r="251" spans="1:25" s="2" customFormat="1" ht="16.05" customHeight="1" x14ac:dyDescent="0.2">
      <c r="A251" s="89"/>
      <c r="B251" s="81"/>
      <c r="C251" s="10" t="s">
        <v>22</v>
      </c>
      <c r="D251" s="7" t="str">
        <f t="shared" ref="D251:O251" si="219">IF(D250&lt;=0,"",D250/$P250%)</f>
        <v/>
      </c>
      <c r="E251" s="7" t="str">
        <f t="shared" si="219"/>
        <v/>
      </c>
      <c r="F251" s="7" t="str">
        <f t="shared" si="219"/>
        <v/>
      </c>
      <c r="G251" s="7" t="str">
        <f t="shared" si="219"/>
        <v/>
      </c>
      <c r="H251" s="7" t="str">
        <f t="shared" si="219"/>
        <v/>
      </c>
      <c r="I251" s="7" t="str">
        <f t="shared" si="219"/>
        <v/>
      </c>
      <c r="J251" s="7">
        <f t="shared" si="219"/>
        <v>20</v>
      </c>
      <c r="K251" s="7">
        <f t="shared" si="219"/>
        <v>59.487179487179482</v>
      </c>
      <c r="L251" s="7">
        <f t="shared" si="219"/>
        <v>20</v>
      </c>
      <c r="M251" s="7" t="str">
        <f t="shared" si="219"/>
        <v/>
      </c>
      <c r="N251" s="7">
        <f t="shared" si="219"/>
        <v>0.51282051282051289</v>
      </c>
      <c r="O251" s="7" t="str">
        <f t="shared" si="219"/>
        <v/>
      </c>
      <c r="P251" s="66">
        <f t="shared" si="185"/>
        <v>99.999999999999986</v>
      </c>
      <c r="Q251" s="41"/>
      <c r="R251" s="30"/>
      <c r="S251" s="30"/>
      <c r="T251" s="30"/>
      <c r="U251" s="30"/>
      <c r="V251" s="31"/>
      <c r="W251" s="31"/>
      <c r="X251" s="31"/>
      <c r="Y251" s="31"/>
    </row>
    <row r="252" spans="1:25" s="2" customFormat="1" ht="16.05" customHeight="1" x14ac:dyDescent="0.2">
      <c r="A252" s="89"/>
      <c r="B252" s="81"/>
      <c r="C252" s="7" t="s">
        <v>24</v>
      </c>
      <c r="D252" s="66">
        <f>空知1!D221+石狩1!D221+後志1!D221+胆振1!D221+日高1!D221+渡島・檜山1!D221+上川1!D221+留萌1!D221+宗谷1!D221+オホーツク1!D221+十勝1!D221+釧路1!D221+根室1!D221</f>
        <v>0</v>
      </c>
      <c r="E252" s="66">
        <f>空知1!E221+石狩1!E221+後志1!E221+胆振1!E221+日高1!E221+渡島・檜山1!E221+上川1!E221+留萌1!E221+宗谷1!E221+オホーツク1!E221+十勝1!E221+釧路1!E221+根室1!E221</f>
        <v>0</v>
      </c>
      <c r="F252" s="66">
        <f>空知1!F221+石狩1!F221+後志1!F221+胆振1!F221+日高1!F221+渡島・檜山1!F221+上川1!F221+留萌1!F221+宗谷1!F221+オホーツク1!F221+十勝1!F221+釧路1!F221+根室1!F221</f>
        <v>0</v>
      </c>
      <c r="G252" s="66">
        <f>空知1!G221+石狩1!G221+後志1!G221+胆振1!G221+日高1!G221+渡島・檜山1!G221+上川1!G221+留萌1!G221+宗谷1!G221+オホーツク1!G221+十勝1!G221+釧路1!G221+根室1!G221</f>
        <v>0</v>
      </c>
      <c r="H252" s="66">
        <f>空知1!H221+石狩1!H221+後志1!H221+胆振1!H221+日高1!H221+渡島・檜山1!H221+上川1!H221+留萌1!H221+宗谷1!H221+オホーツク1!H221+十勝1!H221+釧路1!H221+根室1!H221</f>
        <v>10.6</v>
      </c>
      <c r="I252" s="66">
        <f>空知1!I221+石狩1!I221+後志1!I221+胆振1!I221+日高1!I221+渡島・檜山1!I221+上川1!I221+留萌1!I221+宗谷1!I221+オホーツク1!I221+十勝1!I221+釧路1!I221+根室1!I221</f>
        <v>40.5</v>
      </c>
      <c r="J252" s="66">
        <f>空知1!J221+石狩1!J221+後志1!J221+胆振1!J221+日高1!J221+渡島・檜山1!J221+上川1!J221+留萌1!J221+宗谷1!J221+オホーツク1!J221+十勝1!J221+釧路1!J221+根室1!J221</f>
        <v>40.299999999999997</v>
      </c>
      <c r="K252" s="66">
        <f>空知1!K221+石狩1!K221+後志1!K221+胆振1!K221+日高1!K221+渡島・檜山1!K221+上川1!K221+留萌1!K221+宗谷1!K221+オホーツク1!K221+十勝1!K221+釧路1!K221+根室1!K221</f>
        <v>61.3</v>
      </c>
      <c r="L252" s="66">
        <f>空知1!L221+石狩1!L221+後志1!L221+胆振1!L221+日高1!L221+渡島・檜山1!L221+上川1!L221+留萌1!L221+宗谷1!L221+オホーツク1!L221+十勝1!L221+釧路1!L221+根室1!L221</f>
        <v>41.199999999999996</v>
      </c>
      <c r="M252" s="66">
        <f>空知1!M221+石狩1!M221+後志1!M221+胆振1!M221+日高1!M221+渡島・檜山1!M221+上川1!M221+留萌1!M221+宗谷1!M221+オホーツク1!M221+十勝1!M221+釧路1!M221+根室1!M221</f>
        <v>12.2</v>
      </c>
      <c r="N252" s="66">
        <f>空知1!N221+石狩1!N221+後志1!N221+胆振1!N221+日高1!N221+渡島・檜山1!N221+上川1!N221+留萌1!N221+宗谷1!N221+オホーツク1!N221+十勝1!N221+釧路1!N221+根室1!N221</f>
        <v>21.2</v>
      </c>
      <c r="O252" s="66">
        <f>空知1!O221+石狩1!O221+後志1!O221+胆振1!O221+日高1!O221+渡島・檜山1!O221+上川1!O221+留萌1!O221+宗谷1!O221+オホーツク1!O221+十勝1!O221+釧路1!O221+根室1!O221</f>
        <v>0</v>
      </c>
      <c r="P252" s="66">
        <f t="shared" si="185"/>
        <v>227.29999999999995</v>
      </c>
      <c r="Q252" s="41"/>
      <c r="R252" s="30"/>
      <c r="S252" s="30"/>
      <c r="T252" s="30"/>
      <c r="U252" s="30"/>
      <c r="V252" s="31"/>
      <c r="W252" s="31"/>
      <c r="X252" s="31"/>
      <c r="Y252" s="31"/>
    </row>
    <row r="253" spans="1:25" s="2" customFormat="1" ht="16.05" customHeight="1" x14ac:dyDescent="0.2">
      <c r="A253" s="89"/>
      <c r="B253" s="83"/>
      <c r="C253" s="10" t="s">
        <v>22</v>
      </c>
      <c r="D253" s="7" t="str">
        <f t="shared" ref="D253:O253" si="220">IF(D252&lt;=0,"",D252/$P252%)</f>
        <v/>
      </c>
      <c r="E253" s="7" t="str">
        <f t="shared" si="220"/>
        <v/>
      </c>
      <c r="F253" s="7" t="str">
        <f t="shared" si="220"/>
        <v/>
      </c>
      <c r="G253" s="7" t="str">
        <f t="shared" si="220"/>
        <v/>
      </c>
      <c r="H253" s="7">
        <f t="shared" si="220"/>
        <v>4.6634403871535417</v>
      </c>
      <c r="I253" s="7">
        <f t="shared" si="220"/>
        <v>17.817861856577213</v>
      </c>
      <c r="J253" s="7">
        <f t="shared" si="220"/>
        <v>17.729872415310165</v>
      </c>
      <c r="K253" s="7">
        <f t="shared" si="220"/>
        <v>26.968763748350199</v>
      </c>
      <c r="L253" s="7">
        <f t="shared" si="220"/>
        <v>18.125824901011878</v>
      </c>
      <c r="M253" s="7">
        <f t="shared" si="220"/>
        <v>5.3673559172899257</v>
      </c>
      <c r="N253" s="7">
        <f t="shared" si="220"/>
        <v>9.3268807743070834</v>
      </c>
      <c r="O253" s="7" t="str">
        <f t="shared" si="220"/>
        <v/>
      </c>
      <c r="P253" s="66">
        <f t="shared" si="185"/>
        <v>100.00000000000001</v>
      </c>
      <c r="Q253" s="41"/>
      <c r="R253" s="30"/>
      <c r="S253" s="30"/>
      <c r="T253" s="30"/>
      <c r="U253" s="30"/>
      <c r="V253" s="31"/>
      <c r="W253" s="31"/>
      <c r="X253" s="31"/>
      <c r="Y253" s="31"/>
    </row>
    <row r="254" spans="1:25" s="2" customFormat="1" ht="16.05" customHeight="1" x14ac:dyDescent="0.2">
      <c r="A254" s="81"/>
      <c r="B254" s="81" t="s">
        <v>60</v>
      </c>
      <c r="C254" s="7" t="s">
        <v>21</v>
      </c>
      <c r="D254" s="66">
        <f>空知1!D223+石狩1!D223+後志1!D223+胆振1!D223+日高1!D223+渡島・檜山1!D223+上川1!D223+留萌1!D223+宗谷1!D223+オホーツク1!D223+十勝1!D223+釧路1!D223+根室1!D223</f>
        <v>0.5</v>
      </c>
      <c r="E254" s="66">
        <f>空知1!E223+石狩1!E223+後志1!E223+胆振1!E223+日高1!E223+渡島・檜山1!E223+上川1!E223+留萌1!E223+宗谷1!E223+オホーツク1!E223+十勝1!E223+釧路1!E223+根室1!E223</f>
        <v>17.700000000000003</v>
      </c>
      <c r="F254" s="66">
        <f>空知1!F223+石狩1!F223+後志1!F223+胆振1!F223+日高1!F223+渡島・檜山1!F223+上川1!F223+留萌1!F223+宗谷1!F223+オホーツク1!F223+十勝1!F223+釧路1!F223+根室1!F223</f>
        <v>0.3</v>
      </c>
      <c r="G254" s="66">
        <f>空知1!G223+石狩1!G223+後志1!G223+胆振1!G223+日高1!G223+渡島・檜山1!G223+上川1!G223+留萌1!G223+宗谷1!G223+オホーツク1!G223+十勝1!G223+釧路1!G223+根室1!G223</f>
        <v>44.7</v>
      </c>
      <c r="H254" s="66">
        <f>空知1!H223+石狩1!H223+後志1!H223+胆振1!H223+日高1!H223+渡島・檜山1!H223+上川1!H223+留萌1!H223+宗谷1!H223+オホーツク1!H223+十勝1!H223+釧路1!H223+根室1!H223</f>
        <v>67.8</v>
      </c>
      <c r="I254" s="66">
        <f>空知1!I223+石狩1!I223+後志1!I223+胆振1!I223+日高1!I223+渡島・檜山1!I223+上川1!I223+留萌1!I223+宗谷1!I223+オホーツク1!I223+十勝1!I223+釧路1!I223+根室1!I223</f>
        <v>69.8</v>
      </c>
      <c r="J254" s="66">
        <f>空知1!J223+石狩1!J223+後志1!J223+胆振1!J223+日高1!J223+渡島・檜山1!J223+上川1!J223+留萌1!J223+宗谷1!J223+オホーツク1!J223+十勝1!J223+釧路1!J223+根室1!J223</f>
        <v>71.7</v>
      </c>
      <c r="K254" s="66">
        <f>空知1!K223+石狩1!K223+後志1!K223+胆振1!K223+日高1!K223+渡島・檜山1!K223+上川1!K223+留萌1!K223+宗谷1!K223+オホーツク1!K223+十勝1!K223+釧路1!K223+根室1!K223</f>
        <v>63.599999999999994</v>
      </c>
      <c r="L254" s="66">
        <f>空知1!L223+石狩1!L223+後志1!L223+胆振1!L223+日高1!L223+渡島・檜山1!L223+上川1!L223+留萌1!L223+宗谷1!L223+オホーツク1!L223+十勝1!L223+釧路1!L223+根室1!L223</f>
        <v>225.10000000000002</v>
      </c>
      <c r="M254" s="66">
        <f>空知1!M223+石狩1!M223+後志1!M223+胆振1!M223+日高1!M223+渡島・檜山1!M223+上川1!M223+留萌1!M223+宗谷1!M223+オホーツク1!M223+十勝1!M223+釧路1!M223+根室1!M223</f>
        <v>110.39999999999998</v>
      </c>
      <c r="N254" s="66">
        <f>空知1!N223+石狩1!N223+後志1!N223+胆振1!N223+日高1!N223+渡島・檜山1!N223+上川1!N223+留萌1!N223+宗谷1!N223+オホーツク1!N223+十勝1!N223+釧路1!N223+根室1!N223</f>
        <v>43.9</v>
      </c>
      <c r="O254" s="66">
        <f>空知1!O223+石狩1!O223+後志1!O223+胆振1!O223+日高1!O223+渡島・檜山1!O223+上川1!O223+留萌1!O223+宗谷1!O223+オホーツク1!O223+十勝1!O223+釧路1!O223+根室1!O223</f>
        <v>19.100000000000001</v>
      </c>
      <c r="P254" s="66">
        <f t="shared" si="185"/>
        <v>734.6</v>
      </c>
      <c r="Q254" s="41"/>
      <c r="R254" s="30"/>
      <c r="S254" s="30"/>
      <c r="T254" s="30"/>
      <c r="U254" s="30"/>
      <c r="V254" s="31"/>
      <c r="W254" s="31"/>
      <c r="X254" s="31"/>
      <c r="Y254" s="31"/>
    </row>
    <row r="255" spans="1:25" s="2" customFormat="1" ht="16.05" customHeight="1" x14ac:dyDescent="0.2">
      <c r="A255" s="81"/>
      <c r="B255" s="81"/>
      <c r="C255" s="10" t="s">
        <v>22</v>
      </c>
      <c r="D255" s="7">
        <f t="shared" ref="D255:O255" si="221">IF(D254&lt;=0,"",D254/$P254%)</f>
        <v>6.8064252654505858E-2</v>
      </c>
      <c r="E255" s="7">
        <f t="shared" si="221"/>
        <v>2.4094745439695076</v>
      </c>
      <c r="F255" s="7">
        <f t="shared" si="221"/>
        <v>4.0838551592703512E-2</v>
      </c>
      <c r="G255" s="7">
        <f t="shared" si="221"/>
        <v>6.084944187312824</v>
      </c>
      <c r="H255" s="7">
        <f t="shared" si="221"/>
        <v>9.2295126599509931</v>
      </c>
      <c r="I255" s="7">
        <f t="shared" si="221"/>
        <v>9.5017696705690167</v>
      </c>
      <c r="J255" s="7">
        <f t="shared" si="221"/>
        <v>9.7604138306561392</v>
      </c>
      <c r="K255" s="7">
        <f t="shared" si="221"/>
        <v>8.657772937653144</v>
      </c>
      <c r="L255" s="7">
        <f t="shared" si="221"/>
        <v>30.642526545058537</v>
      </c>
      <c r="M255" s="7">
        <f t="shared" si="221"/>
        <v>15.02858698611489</v>
      </c>
      <c r="N255" s="7">
        <f t="shared" si="221"/>
        <v>5.9760413830656134</v>
      </c>
      <c r="O255" s="7">
        <f t="shared" si="221"/>
        <v>2.6000544514021238</v>
      </c>
      <c r="P255" s="66">
        <f t="shared" si="185"/>
        <v>100.00000000000001</v>
      </c>
      <c r="Q255" s="41"/>
      <c r="R255" s="30"/>
      <c r="S255" s="30"/>
      <c r="T255" s="30"/>
      <c r="U255" s="30"/>
      <c r="V255" s="31"/>
      <c r="W255" s="31"/>
      <c r="X255" s="31"/>
      <c r="Y255" s="31"/>
    </row>
    <row r="256" spans="1:25" s="2" customFormat="1" ht="16.05" customHeight="1" x14ac:dyDescent="0.2">
      <c r="A256" s="81"/>
      <c r="B256" s="81"/>
      <c r="C256" s="7" t="s">
        <v>23</v>
      </c>
      <c r="D256" s="66">
        <f>空知1!D225+石狩1!D225+後志1!D225+胆振1!D225+日高1!D225+渡島・檜山1!D225+上川1!D225+留萌1!D225+宗谷1!D225+オホーツク1!D225+十勝1!D225+釧路1!D225+根室1!D225</f>
        <v>4.2</v>
      </c>
      <c r="E256" s="66">
        <f>空知1!E225+石狩1!E225+後志1!E225+胆振1!E225+日高1!E225+渡島・檜山1!E225+上川1!E225+留萌1!E225+宗谷1!E225+オホーツク1!E225+十勝1!E225+釧路1!E225+根室1!E225</f>
        <v>7</v>
      </c>
      <c r="F256" s="66">
        <f>空知1!F225+石狩1!F225+後志1!F225+胆振1!F225+日高1!F225+渡島・檜山1!F225+上川1!F225+留萌1!F225+宗谷1!F225+オホーツク1!F225+十勝1!F225+釧路1!F225+根室1!F225</f>
        <v>11</v>
      </c>
      <c r="G256" s="66">
        <f>空知1!G225+石狩1!G225+後志1!G225+胆振1!G225+日高1!G225+渡島・檜山1!G225+上川1!G225+留萌1!G225+宗谷1!G225+オホーツク1!G225+十勝1!G225+釧路1!G225+根室1!G225</f>
        <v>0.1</v>
      </c>
      <c r="H256" s="66">
        <f>空知1!H225+石狩1!H225+後志1!H225+胆振1!H225+日高1!H225+渡島・檜山1!H225+上川1!H225+留萌1!H225+宗谷1!H225+オホーツク1!H225+十勝1!H225+釧路1!H225+根室1!H225</f>
        <v>1.5</v>
      </c>
      <c r="I256" s="66">
        <f>空知1!I225+石狩1!I225+後志1!I225+胆振1!I225+日高1!I225+渡島・檜山1!I225+上川1!I225+留萌1!I225+宗谷1!I225+オホーツク1!I225+十勝1!I225+釧路1!I225+根室1!I225</f>
        <v>7.3000000000000007</v>
      </c>
      <c r="J256" s="66">
        <f>空知1!J225+石狩1!J225+後志1!J225+胆振1!J225+日高1!J225+渡島・檜山1!J225+上川1!J225+留萌1!J225+宗谷1!J225+オホーツク1!J225+十勝1!J225+釧路1!J225+根室1!J225</f>
        <v>41.5</v>
      </c>
      <c r="K256" s="66">
        <f>空知1!K225+石狩1!K225+後志1!K225+胆振1!K225+日高1!K225+渡島・檜山1!K225+上川1!K225+留萌1!K225+宗谷1!K225+オホーツク1!K225+十勝1!K225+釧路1!K225+根室1!K225</f>
        <v>24.2</v>
      </c>
      <c r="L256" s="66">
        <f>空知1!L225+石狩1!L225+後志1!L225+胆振1!L225+日高1!L225+渡島・檜山1!L225+上川1!L225+留萌1!L225+宗谷1!L225+オホーツク1!L225+十勝1!L225+釧路1!L225+根室1!L225</f>
        <v>15.700000000000001</v>
      </c>
      <c r="M256" s="66">
        <f>空知1!M225+石狩1!M225+後志1!M225+胆振1!M225+日高1!M225+渡島・檜山1!M225+上川1!M225+留萌1!M225+宗谷1!M225+オホーツク1!M225+十勝1!M225+釧路1!M225+根室1!M225</f>
        <v>11.9</v>
      </c>
      <c r="N256" s="66">
        <f>空知1!N225+石狩1!N225+後志1!N225+胆振1!N225+日高1!N225+渡島・檜山1!N225+上川1!N225+留萌1!N225+宗谷1!N225+オホーツク1!N225+十勝1!N225+釧路1!N225+根室1!N225</f>
        <v>0.7</v>
      </c>
      <c r="O256" s="66">
        <f>空知1!O225+石狩1!O225+後志1!O225+胆振1!O225+日高1!O225+渡島・檜山1!O225+上川1!O225+留萌1!O225+宗谷1!O225+オホーツク1!O225+十勝1!O225+釧路1!O225+根室1!O225</f>
        <v>16.5</v>
      </c>
      <c r="P256" s="66">
        <f t="shared" si="185"/>
        <v>141.60000000000002</v>
      </c>
      <c r="Q256" s="41"/>
      <c r="R256" s="30"/>
      <c r="S256" s="30"/>
      <c r="T256" s="30"/>
      <c r="U256" s="30"/>
      <c r="V256" s="31"/>
      <c r="W256" s="31"/>
      <c r="X256" s="31"/>
      <c r="Y256" s="31"/>
    </row>
    <row r="257" spans="1:25" s="2" customFormat="1" ht="16.05" customHeight="1" x14ac:dyDescent="0.2">
      <c r="A257" s="81"/>
      <c r="B257" s="81"/>
      <c r="C257" s="10" t="s">
        <v>22</v>
      </c>
      <c r="D257" s="7">
        <f t="shared" ref="D257:O257" si="222">IF(D256&lt;=0,"",D256/$P256%)</f>
        <v>2.9661016949152539</v>
      </c>
      <c r="E257" s="7">
        <f t="shared" si="222"/>
        <v>4.9435028248587569</v>
      </c>
      <c r="F257" s="7">
        <f t="shared" si="222"/>
        <v>7.7683615819209031</v>
      </c>
      <c r="G257" s="7">
        <f t="shared" si="222"/>
        <v>7.0621468926553674E-2</v>
      </c>
      <c r="H257" s="7">
        <f t="shared" si="222"/>
        <v>1.0593220338983049</v>
      </c>
      <c r="I257" s="7">
        <f t="shared" si="222"/>
        <v>5.1553672316384178</v>
      </c>
      <c r="J257" s="7">
        <f t="shared" si="222"/>
        <v>29.307909604519772</v>
      </c>
      <c r="K257" s="7">
        <f t="shared" si="222"/>
        <v>17.090395480225986</v>
      </c>
      <c r="L257" s="7">
        <f t="shared" si="222"/>
        <v>11.087570621468926</v>
      </c>
      <c r="M257" s="7">
        <f t="shared" si="222"/>
        <v>8.4039548022598858</v>
      </c>
      <c r="N257" s="7">
        <f t="shared" si="222"/>
        <v>0.49435028248587565</v>
      </c>
      <c r="O257" s="7">
        <f t="shared" si="222"/>
        <v>11.652542372881355</v>
      </c>
      <c r="P257" s="66">
        <f t="shared" si="185"/>
        <v>100</v>
      </c>
      <c r="Q257" s="41"/>
      <c r="R257" s="30"/>
      <c r="S257" s="30"/>
      <c r="T257" s="30"/>
      <c r="U257" s="30"/>
      <c r="V257" s="31"/>
      <c r="W257" s="31"/>
      <c r="X257" s="31"/>
      <c r="Y257" s="31"/>
    </row>
    <row r="258" spans="1:25" s="2" customFormat="1" ht="16.05" customHeight="1" x14ac:dyDescent="0.2">
      <c r="A258" s="89"/>
      <c r="B258" s="81"/>
      <c r="C258" s="7" t="s">
        <v>24</v>
      </c>
      <c r="D258" s="66">
        <f>空知1!D227+石狩1!D227+後志1!D227+胆振1!D227+日高1!D227+渡島・檜山1!D227+上川1!D227+留萌1!D227+宗谷1!D227+オホーツク1!D227+十勝1!D227+釧路1!D227+根室1!D227</f>
        <v>4.7</v>
      </c>
      <c r="E258" s="66">
        <f>空知1!E227+石狩1!E227+後志1!E227+胆振1!E227+日高1!E227+渡島・檜山1!E227+上川1!E227+留萌1!E227+宗谷1!E227+オホーツク1!E227+十勝1!E227+釧路1!E227+根室1!E227</f>
        <v>24.700000000000003</v>
      </c>
      <c r="F258" s="66">
        <f>空知1!F227+石狩1!F227+後志1!F227+胆振1!F227+日高1!F227+渡島・檜山1!F227+上川1!F227+留萌1!F227+宗谷1!F227+オホーツク1!F227+十勝1!F227+釧路1!F227+根室1!F227</f>
        <v>11.3</v>
      </c>
      <c r="G258" s="66">
        <f>空知1!G227+石狩1!G227+後志1!G227+胆振1!G227+日高1!G227+渡島・檜山1!G227+上川1!G227+留萌1!G227+宗谷1!G227+オホーツク1!G227+十勝1!G227+釧路1!G227+根室1!G227</f>
        <v>44.800000000000004</v>
      </c>
      <c r="H258" s="66">
        <f>空知1!H227+石狩1!H227+後志1!H227+胆振1!H227+日高1!H227+渡島・檜山1!H227+上川1!H227+留萌1!H227+宗谷1!H227+オホーツク1!H227+十勝1!H227+釧路1!H227+根室1!H227</f>
        <v>69.3</v>
      </c>
      <c r="I258" s="66">
        <f>空知1!I227+石狩1!I227+後志1!I227+胆振1!I227+日高1!I227+渡島・檜山1!I227+上川1!I227+留萌1!I227+宗谷1!I227+オホーツク1!I227+十勝1!I227+釧路1!I227+根室1!I227</f>
        <v>77.099999999999994</v>
      </c>
      <c r="J258" s="66">
        <f>空知1!J227+石狩1!J227+後志1!J227+胆振1!J227+日高1!J227+渡島・檜山1!J227+上川1!J227+留萌1!J227+宗谷1!J227+オホーツク1!J227+十勝1!J227+釧路1!J227+根室1!J227</f>
        <v>113.2</v>
      </c>
      <c r="K258" s="66">
        <f>空知1!K227+石狩1!K227+後志1!K227+胆振1!K227+日高1!K227+渡島・檜山1!K227+上川1!K227+留萌1!K227+宗谷1!K227+オホーツク1!K227+十勝1!K227+釧路1!K227+根室1!K227</f>
        <v>87.799999999999983</v>
      </c>
      <c r="L258" s="66">
        <f>空知1!L227+石狩1!L227+後志1!L227+胆振1!L227+日高1!L227+渡島・檜山1!L227+上川1!L227+留萌1!L227+宗谷1!L227+オホーツク1!L227+十勝1!L227+釧路1!L227+根室1!L227</f>
        <v>240.80000000000004</v>
      </c>
      <c r="M258" s="66">
        <f>空知1!M227+石狩1!M227+後志1!M227+胆振1!M227+日高1!M227+渡島・檜山1!M227+上川1!M227+留萌1!M227+宗谷1!M227+オホーツク1!M227+十勝1!M227+釧路1!M227+根室1!M227</f>
        <v>122.29999999999998</v>
      </c>
      <c r="N258" s="66">
        <f>空知1!N227+石狩1!N227+後志1!N227+胆振1!N227+日高1!N227+渡島・檜山1!N227+上川1!N227+留萌1!N227+宗谷1!N227+オホーツク1!N227+十勝1!N227+釧路1!N227+根室1!N227</f>
        <v>44.6</v>
      </c>
      <c r="O258" s="66">
        <f>空知1!O227+石狩1!O227+後志1!O227+胆振1!O227+日高1!O227+渡島・檜山1!O227+上川1!O227+留萌1!O227+宗谷1!O227+オホーツク1!O227+十勝1!O227+釧路1!O227+根室1!O227</f>
        <v>35.599999999999994</v>
      </c>
      <c r="P258" s="66">
        <f t="shared" si="185"/>
        <v>876.2</v>
      </c>
      <c r="Q258" s="41"/>
      <c r="R258" s="30"/>
      <c r="S258" s="30"/>
      <c r="T258" s="30"/>
      <c r="U258" s="30"/>
      <c r="V258" s="31"/>
      <c r="W258" s="31"/>
      <c r="X258" s="31"/>
      <c r="Y258" s="31"/>
    </row>
    <row r="259" spans="1:25" s="2" customFormat="1" ht="16.05" customHeight="1" x14ac:dyDescent="0.2">
      <c r="A259" s="86"/>
      <c r="B259" s="83"/>
      <c r="C259" s="10" t="s">
        <v>22</v>
      </c>
      <c r="D259" s="7">
        <f t="shared" ref="D259:O259" si="223">IF(D258&lt;=0,"",D258/$P258%)</f>
        <v>0.53640721296507643</v>
      </c>
      <c r="E259" s="7">
        <f t="shared" si="223"/>
        <v>2.818991097922849</v>
      </c>
      <c r="F259" s="7">
        <f t="shared" si="223"/>
        <v>1.2896598950011413</v>
      </c>
      <c r="G259" s="7">
        <f t="shared" si="223"/>
        <v>5.1129879023054103</v>
      </c>
      <c r="H259" s="7">
        <f t="shared" si="223"/>
        <v>7.9091531613786801</v>
      </c>
      <c r="I259" s="7">
        <f t="shared" si="223"/>
        <v>8.7993608765122104</v>
      </c>
      <c r="J259" s="7">
        <f t="shared" si="223"/>
        <v>12.91942478886099</v>
      </c>
      <c r="K259" s="7">
        <f t="shared" si="223"/>
        <v>10.020543254964618</v>
      </c>
      <c r="L259" s="7">
        <f t="shared" si="223"/>
        <v>27.482309974891582</v>
      </c>
      <c r="M259" s="7">
        <f t="shared" si="223"/>
        <v>13.958000456516775</v>
      </c>
      <c r="N259" s="7">
        <f t="shared" si="223"/>
        <v>5.090162063455832</v>
      </c>
      <c r="O259" s="7">
        <f t="shared" si="223"/>
        <v>4.0629993152248334</v>
      </c>
      <c r="P259" s="66">
        <f t="shared" si="185"/>
        <v>99.999999999999986</v>
      </c>
      <c r="Q259" s="41"/>
      <c r="R259" s="30"/>
      <c r="S259" s="30"/>
      <c r="T259" s="30"/>
      <c r="U259" s="30"/>
      <c r="V259" s="31"/>
      <c r="W259" s="31"/>
      <c r="X259" s="31"/>
      <c r="Y259" s="31"/>
    </row>
    <row r="260" spans="1:25" ht="16.05" customHeight="1" x14ac:dyDescent="0.2">
      <c r="A260" s="81" t="s">
        <v>61</v>
      </c>
      <c r="C260" s="7" t="s">
        <v>115</v>
      </c>
      <c r="D260" s="66">
        <f>空知1!D229+石狩1!D229+後志1!D229+胆振1!D229+日高1!D229+渡島・檜山1!D229+上川1!D229+留萌1!D229+宗谷1!D229+オホーツク1!D229+十勝1!D229+釧路1!D229+根室1!D229</f>
        <v>36.4</v>
      </c>
      <c r="E260" s="66">
        <f>空知1!E229+石狩1!E229+後志1!E229+胆振1!E229+日高1!E229+渡島・檜山1!E229+上川1!E229+留萌1!E229+宗谷1!E229+オホーツク1!E229+十勝1!E229+釧路1!E229+根室1!E229</f>
        <v>30.9</v>
      </c>
      <c r="F260" s="66">
        <f>空知1!F229+石狩1!F229+後志1!F229+胆振1!F229+日高1!F229+渡島・檜山1!F229+上川1!F229+留萌1!F229+宗谷1!F229+オホーツク1!F229+十勝1!F229+釧路1!F229+根室1!F229</f>
        <v>13.7</v>
      </c>
      <c r="G260" s="66">
        <f>空知1!G229+石狩1!G229+後志1!G229+胆振1!G229+日高1!G229+渡島・檜山1!G229+上川1!G229+留萌1!G229+宗谷1!G229+オホーツク1!G229+十勝1!G229+釧路1!G229+根室1!G229</f>
        <v>5.9</v>
      </c>
      <c r="H260" s="66">
        <f>空知1!H229+石狩1!H229+後志1!H229+胆振1!H229+日高1!H229+渡島・檜山1!H229+上川1!H229+留萌1!H229+宗谷1!H229+オホーツク1!H229+十勝1!H229+釧路1!H229+根室1!H229</f>
        <v>0</v>
      </c>
      <c r="I260" s="66">
        <f>空知1!I229+石狩1!I229+後志1!I229+胆振1!I229+日高1!I229+渡島・檜山1!I229+上川1!I229+留萌1!I229+宗谷1!I229+オホーツク1!I229+十勝1!I229+釧路1!I229+根室1!I229</f>
        <v>13.999999999999998</v>
      </c>
      <c r="J260" s="66">
        <f>空知1!J229+石狩1!J229+後志1!J229+胆振1!J229+日高1!J229+渡島・檜山1!J229+上川1!J229+留萌1!J229+宗谷1!J229+オホーツク1!J229+十勝1!J229+釧路1!J229+根室1!J229</f>
        <v>132.9</v>
      </c>
      <c r="K260" s="66">
        <f>空知1!K229+石狩1!K229+後志1!K229+胆振1!K229+日高1!K229+渡島・檜山1!K229+上川1!K229+留萌1!K229+宗谷1!K229+オホーツク1!K229+十勝1!K229+釧路1!K229+根室1!K229</f>
        <v>196.7</v>
      </c>
      <c r="L260" s="66">
        <f>空知1!L229+石狩1!L229+後志1!L229+胆振1!L229+日高1!L229+渡島・檜山1!L229+上川1!L229+留萌1!L229+宗谷1!L229+オホーツク1!L229+十勝1!L229+釧路1!L229+根室1!L229</f>
        <v>423.4</v>
      </c>
      <c r="M260" s="66">
        <f>空知1!M229+石狩1!M229+後志1!M229+胆振1!M229+日高1!M229+渡島・檜山1!M229+上川1!M229+留萌1!M229+宗谷1!M229+オホーツク1!M229+十勝1!M229+釧路1!M229+根室1!M229</f>
        <v>686.3</v>
      </c>
      <c r="N260" s="66">
        <f>空知1!N229+石狩1!N229+後志1!N229+胆振1!N229+日高1!N229+渡島・檜山1!N229+上川1!N229+留萌1!N229+宗谷1!N229+オホーツク1!N229+十勝1!N229+釧路1!N229+根室1!N229</f>
        <v>1019.3000000000001</v>
      </c>
      <c r="O260" s="66">
        <f>空知1!O229+石狩1!O229+後志1!O229+胆振1!O229+日高1!O229+渡島・檜山1!O229+上川1!O229+留萌1!O229+宗谷1!O229+オホーツク1!O229+十勝1!O229+釧路1!O229+根室1!O229</f>
        <v>177.59999999999997</v>
      </c>
      <c r="P260" s="7">
        <f t="shared" si="185"/>
        <v>2737.1</v>
      </c>
      <c r="Q260" s="41"/>
    </row>
    <row r="261" spans="1:25" ht="16.05" customHeight="1" x14ac:dyDescent="0.2">
      <c r="A261" s="81"/>
      <c r="C261" s="10" t="s">
        <v>22</v>
      </c>
      <c r="D261" s="7">
        <f t="shared" ref="D261:O261" si="224">IF(D260&lt;=0,"",D260/$P260%)</f>
        <v>1.3298746848854628</v>
      </c>
      <c r="E261" s="7">
        <f t="shared" si="224"/>
        <v>1.1289320814000219</v>
      </c>
      <c r="F261" s="7">
        <f t="shared" si="224"/>
        <v>0.50052975777282527</v>
      </c>
      <c r="G261" s="7">
        <f t="shared" si="224"/>
        <v>0.21555661101165469</v>
      </c>
      <c r="H261" s="7" t="str">
        <f t="shared" si="224"/>
        <v/>
      </c>
      <c r="I261" s="7">
        <f t="shared" si="224"/>
        <v>0.5114902634174856</v>
      </c>
      <c r="J261" s="7">
        <f t="shared" si="224"/>
        <v>4.8555040005845607</v>
      </c>
      <c r="K261" s="7">
        <f t="shared" si="224"/>
        <v>7.1864382010156733</v>
      </c>
      <c r="L261" s="7">
        <f t="shared" si="224"/>
        <v>15.468926966497389</v>
      </c>
      <c r="M261" s="7">
        <f t="shared" si="224"/>
        <v>25.073983413101459</v>
      </c>
      <c r="N261" s="7">
        <f t="shared" si="224"/>
        <v>37.240144678674511</v>
      </c>
      <c r="O261" s="7">
        <f t="shared" si="224"/>
        <v>6.4886193416389597</v>
      </c>
      <c r="P261" s="7">
        <f t="shared" si="185"/>
        <v>100.00000000000001</v>
      </c>
      <c r="Q261" s="41"/>
    </row>
    <row r="262" spans="1:25" ht="16.05" customHeight="1" x14ac:dyDescent="0.2">
      <c r="A262" s="81"/>
      <c r="C262" s="7" t="s">
        <v>119</v>
      </c>
      <c r="D262" s="66">
        <f>空知1!D231+石狩1!D231+後志1!D231+胆振1!D231+日高1!D231+渡島・檜山1!D231+上川1!D231+留萌1!D231+宗谷1!D231+オホーツク1!D231+十勝1!D231+釧路1!D231+根室1!D231</f>
        <v>0</v>
      </c>
      <c r="E262" s="66">
        <f>空知1!E231+石狩1!E231+後志1!E231+胆振1!E231+日高1!E231+渡島・檜山1!E231+上川1!E231+留萌1!E231+宗谷1!E231+オホーツク1!E231+十勝1!E231+釧路1!E231+根室1!E231</f>
        <v>0</v>
      </c>
      <c r="F262" s="66">
        <f>空知1!F231+石狩1!F231+後志1!F231+胆振1!F231+日高1!F231+渡島・檜山1!F231+上川1!F231+留萌1!F231+宗谷1!F231+オホーツク1!F231+十勝1!F231+釧路1!F231+根室1!F231</f>
        <v>0</v>
      </c>
      <c r="G262" s="66">
        <f>空知1!G231+石狩1!G231+後志1!G231+胆振1!G231+日高1!G231+渡島・檜山1!G231+上川1!G231+留萌1!G231+宗谷1!G231+オホーツク1!G231+十勝1!G231+釧路1!G231+根室1!G231</f>
        <v>0</v>
      </c>
      <c r="H262" s="66">
        <f>空知1!H231+石狩1!H231+後志1!H231+胆振1!H231+日高1!H231+渡島・檜山1!H231+上川1!H231+留萌1!H231+宗谷1!H231+オホーツク1!H231+十勝1!H231+釧路1!H231+根室1!H231</f>
        <v>0</v>
      </c>
      <c r="I262" s="66">
        <f>空知1!I231+石狩1!I231+後志1!I231+胆振1!I231+日高1!I231+渡島・檜山1!I231+上川1!I231+留萌1!I231+宗谷1!I231+オホーツク1!I231+十勝1!I231+釧路1!I231+根室1!I231</f>
        <v>11.8</v>
      </c>
      <c r="J262" s="66">
        <f>空知1!J231+石狩1!J231+後志1!J231+胆振1!J231+日高1!J231+渡島・檜山1!J231+上川1!J231+留萌1!J231+宗谷1!J231+オホーツク1!J231+十勝1!J231+釧路1!J231+根室1!J231</f>
        <v>59.3</v>
      </c>
      <c r="K262" s="66">
        <f>空知1!K231+石狩1!K231+後志1!K231+胆振1!K231+日高1!K231+渡島・檜山1!K231+上川1!K231+留萌1!K231+宗谷1!K231+オホーツク1!K231+十勝1!K231+釧路1!K231+根室1!K231</f>
        <v>43.2</v>
      </c>
      <c r="L262" s="66">
        <f>空知1!L231+石狩1!L231+後志1!L231+胆振1!L231+日高1!L231+渡島・檜山1!L231+上川1!L231+留萌1!L231+宗谷1!L231+オホーツク1!L231+十勝1!L231+釧路1!L231+根室1!L231</f>
        <v>53</v>
      </c>
      <c r="M262" s="66">
        <f>空知1!M231+石狩1!M231+後志1!M231+胆振1!M231+日高1!M231+渡島・檜山1!M231+上川1!M231+留萌1!M231+宗谷1!M231+オホーツク1!M231+十勝1!M231+釧路1!M231+根室1!M231</f>
        <v>15.1</v>
      </c>
      <c r="N262" s="66">
        <f>空知1!N231+石狩1!N231+後志1!N231+胆振1!N231+日高1!N231+渡島・檜山1!N231+上川1!N231+留萌1!N231+宗谷1!N231+オホーツク1!N231+十勝1!N231+釧路1!N231+根室1!N231</f>
        <v>3.3</v>
      </c>
      <c r="O262" s="66">
        <f>空知1!O231+石狩1!O231+後志1!O231+胆振1!O231+日高1!O231+渡島・檜山1!O231+上川1!O231+留萌1!O231+宗谷1!O231+オホーツク1!O231+十勝1!O231+釧路1!O231+根室1!O231</f>
        <v>0</v>
      </c>
      <c r="P262" s="7">
        <f t="shared" si="185"/>
        <v>185.70000000000002</v>
      </c>
    </row>
    <row r="263" spans="1:25" ht="16.05" customHeight="1" x14ac:dyDescent="0.2">
      <c r="A263" s="81"/>
      <c r="C263" s="10" t="s">
        <v>22</v>
      </c>
      <c r="D263" s="7" t="str">
        <f t="shared" ref="D263:O263" si="225">IF(D262&lt;=0,"",D262/$P262%)</f>
        <v/>
      </c>
      <c r="E263" s="7" t="str">
        <f t="shared" si="225"/>
        <v/>
      </c>
      <c r="F263" s="7" t="str">
        <f t="shared" si="225"/>
        <v/>
      </c>
      <c r="G263" s="7" t="str">
        <f t="shared" si="225"/>
        <v/>
      </c>
      <c r="H263" s="7" t="str">
        <f t="shared" si="225"/>
        <v/>
      </c>
      <c r="I263" s="7">
        <f t="shared" si="225"/>
        <v>6.3543349488422187</v>
      </c>
      <c r="J263" s="7">
        <f t="shared" si="225"/>
        <v>31.933225632740974</v>
      </c>
      <c r="K263" s="7">
        <f t="shared" si="225"/>
        <v>23.263327948303715</v>
      </c>
      <c r="L263" s="7">
        <f t="shared" si="225"/>
        <v>28.540656973613352</v>
      </c>
      <c r="M263" s="7">
        <f t="shared" si="225"/>
        <v>8.131394722670974</v>
      </c>
      <c r="N263" s="7">
        <f t="shared" si="225"/>
        <v>1.7770597738287557</v>
      </c>
      <c r="O263" s="7" t="str">
        <f t="shared" si="225"/>
        <v/>
      </c>
      <c r="P263" s="7">
        <f t="shared" si="185"/>
        <v>99.999999999999986</v>
      </c>
    </row>
    <row r="264" spans="1:25" ht="16.05" customHeight="1" x14ac:dyDescent="0.2">
      <c r="A264" s="81"/>
      <c r="C264" s="7" t="s">
        <v>114</v>
      </c>
      <c r="D264" s="66">
        <f>空知1!D233+石狩1!D233+後志1!D233+胆振1!D233+日高1!D233+渡島・檜山1!D233+上川1!D233+留萌1!D233+宗谷1!D233+オホーツク1!D233+十勝1!D233+釧路1!D233+根室1!D233</f>
        <v>36.4</v>
      </c>
      <c r="E264" s="66">
        <f>空知1!E233+石狩1!E233+後志1!E233+胆振1!E233+日高1!E233+渡島・檜山1!E233+上川1!E233+留萌1!E233+宗谷1!E233+オホーツク1!E233+十勝1!E233+釧路1!E233+根室1!E233</f>
        <v>30.9</v>
      </c>
      <c r="F264" s="66">
        <f>空知1!F233+石狩1!F233+後志1!F233+胆振1!F233+日高1!F233+渡島・檜山1!F233+上川1!F233+留萌1!F233+宗谷1!F233+オホーツク1!F233+十勝1!F233+釧路1!F233+根室1!F233</f>
        <v>13.7</v>
      </c>
      <c r="G264" s="66">
        <f>空知1!G233+石狩1!G233+後志1!G233+胆振1!G233+日高1!G233+渡島・檜山1!G233+上川1!G233+留萌1!G233+宗谷1!G233+オホーツク1!G233+十勝1!G233+釧路1!G233+根室1!G233</f>
        <v>5.9</v>
      </c>
      <c r="H264" s="66">
        <f>空知1!H233+石狩1!H233+後志1!H233+胆振1!H233+日高1!H233+渡島・檜山1!H233+上川1!H233+留萌1!H233+宗谷1!H233+オホーツク1!H233+十勝1!H233+釧路1!H233+根室1!H233</f>
        <v>0</v>
      </c>
      <c r="I264" s="66">
        <f>空知1!I233+石狩1!I233+後志1!I233+胆振1!I233+日高1!I233+渡島・檜山1!I233+上川1!I233+留萌1!I233+宗谷1!I233+オホーツク1!I233+十勝1!I233+釧路1!I233+根室1!I233</f>
        <v>25.8</v>
      </c>
      <c r="J264" s="66">
        <f>空知1!J233+石狩1!J233+後志1!J233+胆振1!J233+日高1!J233+渡島・檜山1!J233+上川1!J233+留萌1!J233+宗谷1!J233+オホーツク1!J233+十勝1!J233+釧路1!J233+根室1!J233</f>
        <v>192.2</v>
      </c>
      <c r="K264" s="66">
        <f>空知1!K233+石狩1!K233+後志1!K233+胆振1!K233+日高1!K233+渡島・檜山1!K233+上川1!K233+留萌1!K233+宗谷1!K233+オホーツク1!K233+十勝1!K233+釧路1!K233+根室1!K233</f>
        <v>239.89999999999998</v>
      </c>
      <c r="L264" s="66">
        <f>空知1!L233+石狩1!L233+後志1!L233+胆振1!L233+日高1!L233+渡島・檜山1!L233+上川1!L233+留萌1!L233+宗谷1!L233+オホーツク1!L233+十勝1!L233+釧路1!L233+根室1!L233</f>
        <v>476.39999999999992</v>
      </c>
      <c r="M264" s="66">
        <f>空知1!M233+石狩1!M233+後志1!M233+胆振1!M233+日高1!M233+渡島・檜山1!M233+上川1!M233+留萌1!M233+宗谷1!M233+オホーツク1!M233+十勝1!M233+釧路1!M233+根室1!M233</f>
        <v>701.4</v>
      </c>
      <c r="N264" s="66">
        <f>空知1!N233+石狩1!N233+後志1!N233+胆振1!N233+日高1!N233+渡島・檜山1!N233+上川1!N233+留萌1!N233+宗谷1!N233+オホーツク1!N233+十勝1!N233+釧路1!N233+根室1!N233</f>
        <v>1022.6</v>
      </c>
      <c r="O264" s="66">
        <f>空知1!O233+石狩1!O233+後志1!O233+胆振1!O233+日高1!O233+渡島・檜山1!O233+上川1!O233+留萌1!O233+宗谷1!O233+オホーツク1!O233+十勝1!O233+釧路1!O233+根室1!O233</f>
        <v>177.59999999999997</v>
      </c>
      <c r="P264" s="7">
        <f t="shared" si="185"/>
        <v>2922.7999999999997</v>
      </c>
    </row>
    <row r="265" spans="1:25" ht="16.05" customHeight="1" x14ac:dyDescent="0.2">
      <c r="A265" s="81"/>
      <c r="B265" s="82"/>
      <c r="C265" s="10" t="s">
        <v>22</v>
      </c>
      <c r="D265" s="7">
        <f t="shared" ref="D265:O265" si="226">IF(D264&lt;=0,"",D264/$P264%)</f>
        <v>1.2453811413712879</v>
      </c>
      <c r="E265" s="7">
        <f t="shared" si="226"/>
        <v>1.0572054194607909</v>
      </c>
      <c r="F265" s="7">
        <f t="shared" si="226"/>
        <v>0.46872861639523744</v>
      </c>
      <c r="G265" s="7">
        <f t="shared" si="226"/>
        <v>0.20186122895853295</v>
      </c>
      <c r="H265" s="7" t="str">
        <f t="shared" si="226"/>
        <v/>
      </c>
      <c r="I265" s="7">
        <f t="shared" si="226"/>
        <v>0.88271520459833042</v>
      </c>
      <c r="J265" s="7">
        <f t="shared" si="226"/>
        <v>6.5758861365813601</v>
      </c>
      <c r="K265" s="7">
        <f t="shared" si="226"/>
        <v>8.2078828520596687</v>
      </c>
      <c r="L265" s="7">
        <f t="shared" si="226"/>
        <v>16.299438894211029</v>
      </c>
      <c r="M265" s="7">
        <f t="shared" si="226"/>
        <v>23.997536608731355</v>
      </c>
      <c r="N265" s="7">
        <f t="shared" si="226"/>
        <v>34.986998768304368</v>
      </c>
      <c r="O265" s="7">
        <f t="shared" si="226"/>
        <v>6.0763651293280407</v>
      </c>
      <c r="P265" s="7">
        <f t="shared" si="185"/>
        <v>99.999999999999986</v>
      </c>
    </row>
    <row r="266" spans="1:25" s="2" customFormat="1" ht="16.05" customHeight="1" x14ac:dyDescent="0.2">
      <c r="A266" s="81"/>
      <c r="B266" s="81" t="s">
        <v>62</v>
      </c>
      <c r="C266" s="7" t="s">
        <v>21</v>
      </c>
      <c r="D266" s="66">
        <f>空知1!D235+石狩1!D235+後志1!D235+胆振1!D235+日高1!D235+渡島・檜山1!D235+上川1!D235+留萌1!D235+宗谷1!D235+オホーツク1!D235+十勝1!D235+釧路1!D235+根室1!D235</f>
        <v>36.299999999999997</v>
      </c>
      <c r="E266" s="66">
        <f>空知1!E235+石狩1!E235+後志1!E235+胆振1!E235+日高1!E235+渡島・檜山1!E235+上川1!E235+留萌1!E235+宗谷1!E235+オホーツク1!E235+十勝1!E235+釧路1!E235+根室1!E235</f>
        <v>30.9</v>
      </c>
      <c r="F266" s="66">
        <f>空知1!F235+石狩1!F235+後志1!F235+胆振1!F235+日高1!F235+渡島・檜山1!F235+上川1!F235+留萌1!F235+宗谷1!F235+オホーツク1!F235+十勝1!F235+釧路1!F235+根室1!F235</f>
        <v>13.7</v>
      </c>
      <c r="G266" s="66">
        <f>空知1!G235+石狩1!G235+後志1!G235+胆振1!G235+日高1!G235+渡島・檜山1!G235+上川1!G235+留萌1!G235+宗谷1!G235+オホーツク1!G235+十勝1!G235+釧路1!G235+根室1!G235</f>
        <v>5.9</v>
      </c>
      <c r="H266" s="66">
        <f>空知1!H235+石狩1!H235+後志1!H235+胆振1!H235+日高1!H235+渡島・檜山1!H235+上川1!H235+留萌1!H235+宗谷1!H235+オホーツク1!H235+十勝1!H235+釧路1!H235+根室1!H235</f>
        <v>0</v>
      </c>
      <c r="I266" s="66">
        <f>空知1!I235+石狩1!I235+後志1!I235+胆振1!I235+日高1!I235+渡島・檜山1!I235+上川1!I235+留萌1!I235+宗谷1!I235+オホーツク1!I235+十勝1!I235+釧路1!I235+根室1!I235</f>
        <v>0</v>
      </c>
      <c r="J266" s="66">
        <f>空知1!J235+石狩1!J235+後志1!J235+胆振1!J235+日高1!J235+渡島・檜山1!J235+上川1!J235+留萌1!J235+宗谷1!J235+オホーツク1!J235+十勝1!J235+釧路1!J235+根室1!J235</f>
        <v>0</v>
      </c>
      <c r="K266" s="66">
        <f>空知1!K235+石狩1!K235+後志1!K235+胆振1!K235+日高1!K235+渡島・檜山1!K235+上川1!K235+留萌1!K235+宗谷1!K235+オホーツク1!K235+十勝1!K235+釧路1!K235+根室1!K235</f>
        <v>8.6000000000000014</v>
      </c>
      <c r="L266" s="66">
        <f>空知1!L235+石狩1!L235+後志1!L235+胆振1!L235+日高1!L235+渡島・檜山1!L235+上川1!L235+留萌1!L235+宗谷1!L235+オホーツク1!L235+十勝1!L235+釧路1!L235+根室1!L235</f>
        <v>24.3</v>
      </c>
      <c r="M266" s="66">
        <f>空知1!M235+石狩1!M235+後志1!M235+胆振1!M235+日高1!M235+渡島・檜山1!M235+上川1!M235+留萌1!M235+宗谷1!M235+オホーツク1!M235+十勝1!M235+釧路1!M235+根室1!M235</f>
        <v>110.6</v>
      </c>
      <c r="N266" s="66">
        <f>空知1!N235+石狩1!N235+後志1!N235+胆振1!N235+日高1!N235+渡島・檜山1!N235+上川1!N235+留萌1!N235+宗谷1!N235+オホーツク1!N235+十勝1!N235+釧路1!N235+根室1!N235</f>
        <v>115.30000000000001</v>
      </c>
      <c r="O266" s="66">
        <f>空知1!O235+石狩1!O235+後志1!O235+胆振1!O235+日高1!O235+渡島・檜山1!O235+上川1!O235+留萌1!O235+宗谷1!O235+オホーツク1!O235+十勝1!O235+釧路1!O235+根室1!O235</f>
        <v>174.1</v>
      </c>
      <c r="P266" s="66">
        <f t="shared" si="185"/>
        <v>519.70000000000005</v>
      </c>
      <c r="Q266" s="38"/>
      <c r="R266" s="30"/>
      <c r="S266" s="30"/>
      <c r="T266" s="30"/>
      <c r="U266" s="30"/>
      <c r="V266" s="31"/>
      <c r="W266" s="31"/>
      <c r="X266" s="31"/>
      <c r="Y266" s="31"/>
    </row>
    <row r="267" spans="1:25" s="2" customFormat="1" ht="16.05" customHeight="1" x14ac:dyDescent="0.2">
      <c r="A267" s="81"/>
      <c r="B267" s="81"/>
      <c r="C267" s="10" t="s">
        <v>22</v>
      </c>
      <c r="D267" s="7">
        <f t="shared" ref="D267:O267" si="227">IF(D266&lt;=0,"",D266/$P266%)</f>
        <v>6.984798922455262</v>
      </c>
      <c r="E267" s="7">
        <f t="shared" si="227"/>
        <v>5.9457379257263803</v>
      </c>
      <c r="F267" s="7">
        <f t="shared" si="227"/>
        <v>2.636136232441793</v>
      </c>
      <c r="G267" s="7">
        <f t="shared" si="227"/>
        <v>1.1352703482778526</v>
      </c>
      <c r="H267" s="7" t="str">
        <f t="shared" si="227"/>
        <v/>
      </c>
      <c r="I267" s="7" t="str">
        <f t="shared" si="227"/>
        <v/>
      </c>
      <c r="J267" s="7" t="str">
        <f t="shared" si="227"/>
        <v/>
      </c>
      <c r="K267" s="7">
        <f t="shared" si="227"/>
        <v>1.6548008466422939</v>
      </c>
      <c r="L267" s="7">
        <f t="shared" si="227"/>
        <v>4.6757744852799696</v>
      </c>
      <c r="M267" s="7">
        <f t="shared" si="227"/>
        <v>21.281508562632286</v>
      </c>
      <c r="N267" s="7">
        <f t="shared" si="227"/>
        <v>22.185876467192614</v>
      </c>
      <c r="O267" s="7">
        <f t="shared" si="227"/>
        <v>33.500096209351547</v>
      </c>
      <c r="P267" s="66">
        <f t="shared" si="185"/>
        <v>100</v>
      </c>
      <c r="Q267" s="38"/>
      <c r="R267" s="30"/>
      <c r="S267" s="30"/>
      <c r="T267" s="30"/>
      <c r="U267" s="30"/>
      <c r="V267" s="31"/>
      <c r="W267" s="31"/>
      <c r="X267" s="31"/>
      <c r="Y267" s="31"/>
    </row>
    <row r="268" spans="1:25" s="2" customFormat="1" ht="16.05" customHeight="1" x14ac:dyDescent="0.2">
      <c r="A268" s="81"/>
      <c r="B268" s="81"/>
      <c r="C268" s="7" t="s">
        <v>23</v>
      </c>
      <c r="D268" s="66">
        <f>空知1!D237+石狩1!D237+後志1!D237+胆振1!D237+日高1!D237+渡島・檜山1!D237+上川1!D237+留萌1!D237+宗谷1!D237+オホーツク1!D237+十勝1!D237+釧路1!D237+根室1!D237</f>
        <v>0</v>
      </c>
      <c r="E268" s="66">
        <f>空知1!E237+石狩1!E237+後志1!E237+胆振1!E237+日高1!E237+渡島・檜山1!E237+上川1!E237+留萌1!E237+宗谷1!E237+オホーツク1!E237+十勝1!E237+釧路1!E237+根室1!E237</f>
        <v>0</v>
      </c>
      <c r="F268" s="66">
        <f>空知1!F237+石狩1!F237+後志1!F237+胆振1!F237+日高1!F237+渡島・檜山1!F237+上川1!F237+留萌1!F237+宗谷1!F237+オホーツク1!F237+十勝1!F237+釧路1!F237+根室1!F237</f>
        <v>0</v>
      </c>
      <c r="G268" s="66">
        <f>空知1!G237+石狩1!G237+後志1!G237+胆振1!G237+日高1!G237+渡島・檜山1!G237+上川1!G237+留萌1!G237+宗谷1!G237+オホーツク1!G237+十勝1!G237+釧路1!G237+根室1!G237</f>
        <v>0</v>
      </c>
      <c r="H268" s="66">
        <f>空知1!H237+石狩1!H237+後志1!H237+胆振1!H237+日高1!H237+渡島・檜山1!H237+上川1!H237+留萌1!H237+宗谷1!H237+オホーツク1!H237+十勝1!H237+釧路1!H237+根室1!H237</f>
        <v>0</v>
      </c>
      <c r="I268" s="66">
        <f>空知1!I237+石狩1!I237+後志1!I237+胆振1!I237+日高1!I237+渡島・檜山1!I237+上川1!I237+留萌1!I237+宗谷1!I237+オホーツク1!I237+十勝1!I237+釧路1!I237+根室1!I237</f>
        <v>0</v>
      </c>
      <c r="J268" s="66">
        <f>空知1!J237+石狩1!J237+後志1!J237+胆振1!J237+日高1!J237+渡島・檜山1!J237+上川1!J237+留萌1!J237+宗谷1!J237+オホーツク1!J237+十勝1!J237+釧路1!J237+根室1!J237</f>
        <v>0</v>
      </c>
      <c r="K268" s="66">
        <f>空知1!K237+石狩1!K237+後志1!K237+胆振1!K237+日高1!K237+渡島・檜山1!K237+上川1!K237+留萌1!K237+宗谷1!K237+オホーツク1!K237+十勝1!K237+釧路1!K237+根室1!K237</f>
        <v>0</v>
      </c>
      <c r="L268" s="66">
        <f>空知1!L237+石狩1!L237+後志1!L237+胆振1!L237+日高1!L237+渡島・檜山1!L237+上川1!L237+留萌1!L237+宗谷1!L237+オホーツク1!L237+十勝1!L237+釧路1!L237+根室1!L237</f>
        <v>1.2</v>
      </c>
      <c r="M268" s="66">
        <f>空知1!M237+石狩1!M237+後志1!M237+胆振1!M237+日高1!M237+渡島・檜山1!M237+上川1!M237+留萌1!M237+宗谷1!M237+オホーツク1!M237+十勝1!M237+釧路1!M237+根室1!M237</f>
        <v>4</v>
      </c>
      <c r="N268" s="66">
        <f>空知1!N237+石狩1!N237+後志1!N237+胆振1!N237+日高1!N237+渡島・檜山1!N237+上川1!N237+留萌1!N237+宗谷1!N237+オホーツク1!N237+十勝1!N237+釧路1!N237+根室1!N237</f>
        <v>3.3</v>
      </c>
      <c r="O268" s="66">
        <f>空知1!O237+石狩1!O237+後志1!O237+胆振1!O237+日高1!O237+渡島・檜山1!O237+上川1!O237+留萌1!O237+宗谷1!O237+オホーツク1!O237+十勝1!O237+釧路1!O237+根室1!O237</f>
        <v>0</v>
      </c>
      <c r="P268" s="66">
        <f t="shared" si="185"/>
        <v>8.5</v>
      </c>
      <c r="Q268" s="41"/>
      <c r="R268" s="30"/>
      <c r="S268" s="30"/>
      <c r="T268" s="30"/>
      <c r="U268" s="30"/>
      <c r="V268" s="31"/>
      <c r="W268" s="31"/>
      <c r="X268" s="31"/>
      <c r="Y268" s="31"/>
    </row>
    <row r="269" spans="1:25" s="2" customFormat="1" ht="16.05" customHeight="1" x14ac:dyDescent="0.2">
      <c r="A269" s="81"/>
      <c r="B269" s="81"/>
      <c r="C269" s="10" t="s">
        <v>22</v>
      </c>
      <c r="D269" s="7" t="str">
        <f t="shared" ref="D269:O269" si="228">IF(D268&lt;=0,"",D268/$P268%)</f>
        <v/>
      </c>
      <c r="E269" s="7" t="str">
        <f t="shared" si="228"/>
        <v/>
      </c>
      <c r="F269" s="7" t="str">
        <f t="shared" si="228"/>
        <v/>
      </c>
      <c r="G269" s="7" t="str">
        <f t="shared" si="228"/>
        <v/>
      </c>
      <c r="H269" s="7" t="str">
        <f t="shared" si="228"/>
        <v/>
      </c>
      <c r="I269" s="7" t="str">
        <f t="shared" si="228"/>
        <v/>
      </c>
      <c r="J269" s="7" t="str">
        <f t="shared" si="228"/>
        <v/>
      </c>
      <c r="K269" s="7" t="str">
        <f t="shared" si="228"/>
        <v/>
      </c>
      <c r="L269" s="7">
        <f t="shared" si="228"/>
        <v>14.117647058823527</v>
      </c>
      <c r="M269" s="7">
        <f t="shared" si="228"/>
        <v>47.058823529411761</v>
      </c>
      <c r="N269" s="7">
        <f t="shared" si="228"/>
        <v>38.823529411764703</v>
      </c>
      <c r="O269" s="7" t="str">
        <f t="shared" si="228"/>
        <v/>
      </c>
      <c r="P269" s="66">
        <f t="shared" si="185"/>
        <v>100</v>
      </c>
      <c r="Q269" s="41"/>
      <c r="R269" s="30"/>
      <c r="S269" s="30"/>
      <c r="T269" s="30"/>
      <c r="U269" s="30"/>
      <c r="V269" s="31"/>
      <c r="W269" s="31"/>
      <c r="X269" s="31"/>
      <c r="Y269" s="31"/>
    </row>
    <row r="270" spans="1:25" s="2" customFormat="1" ht="16.05" customHeight="1" x14ac:dyDescent="0.2">
      <c r="A270" s="81"/>
      <c r="B270" s="81"/>
      <c r="C270" s="7" t="s">
        <v>24</v>
      </c>
      <c r="D270" s="66">
        <f>空知1!D239+石狩1!D239+後志1!D239+胆振1!D239+日高1!D239+渡島・檜山1!D239+上川1!D239+留萌1!D239+宗谷1!D239+オホーツク1!D239+十勝1!D239+釧路1!D239+根室1!D239</f>
        <v>36.299999999999997</v>
      </c>
      <c r="E270" s="66">
        <f>空知1!E239+石狩1!E239+後志1!E239+胆振1!E239+日高1!E239+渡島・檜山1!E239+上川1!E239+留萌1!E239+宗谷1!E239+オホーツク1!E239+十勝1!E239+釧路1!E239+根室1!E239</f>
        <v>30.9</v>
      </c>
      <c r="F270" s="66">
        <f>空知1!F239+石狩1!F239+後志1!F239+胆振1!F239+日高1!F239+渡島・檜山1!F239+上川1!F239+留萌1!F239+宗谷1!F239+オホーツク1!F239+十勝1!F239+釧路1!F239+根室1!F239</f>
        <v>13.7</v>
      </c>
      <c r="G270" s="66">
        <f>空知1!G239+石狩1!G239+後志1!G239+胆振1!G239+日高1!G239+渡島・檜山1!G239+上川1!G239+留萌1!G239+宗谷1!G239+オホーツク1!G239+十勝1!G239+釧路1!G239+根室1!G239</f>
        <v>5.9</v>
      </c>
      <c r="H270" s="66">
        <f>空知1!H239+石狩1!H239+後志1!H239+胆振1!H239+日高1!H239+渡島・檜山1!H239+上川1!H239+留萌1!H239+宗谷1!H239+オホーツク1!H239+十勝1!H239+釧路1!H239+根室1!H239</f>
        <v>0</v>
      </c>
      <c r="I270" s="66">
        <f>空知1!I239+石狩1!I239+後志1!I239+胆振1!I239+日高1!I239+渡島・檜山1!I239+上川1!I239+留萌1!I239+宗谷1!I239+オホーツク1!I239+十勝1!I239+釧路1!I239+根室1!I239</f>
        <v>0</v>
      </c>
      <c r="J270" s="66">
        <f>空知1!J239+石狩1!J239+後志1!J239+胆振1!J239+日高1!J239+渡島・檜山1!J239+上川1!J239+留萌1!J239+宗谷1!J239+オホーツク1!J239+十勝1!J239+釧路1!J239+根室1!J239</f>
        <v>0</v>
      </c>
      <c r="K270" s="66">
        <f>空知1!K239+石狩1!K239+後志1!K239+胆振1!K239+日高1!K239+渡島・檜山1!K239+上川1!K239+留萌1!K239+宗谷1!K239+オホーツク1!K239+十勝1!K239+釧路1!K239+根室1!K239</f>
        <v>8.6000000000000014</v>
      </c>
      <c r="L270" s="66">
        <f>空知1!L239+石狩1!L239+後志1!L239+胆振1!L239+日高1!L239+渡島・檜山1!L239+上川1!L239+留萌1!L239+宗谷1!L239+オホーツク1!L239+十勝1!L239+釧路1!L239+根室1!L239</f>
        <v>25.5</v>
      </c>
      <c r="M270" s="66">
        <f>空知1!M239+石狩1!M239+後志1!M239+胆振1!M239+日高1!M239+渡島・檜山1!M239+上川1!M239+留萌1!M239+宗谷1!M239+オホーツク1!M239+十勝1!M239+釧路1!M239+根室1!M239</f>
        <v>114.6</v>
      </c>
      <c r="N270" s="66">
        <f>空知1!N239+石狩1!N239+後志1!N239+胆振1!N239+日高1!N239+渡島・檜山1!N239+上川1!N239+留萌1!N239+宗谷1!N239+オホーツク1!N239+十勝1!N239+釧路1!N239+根室1!N239</f>
        <v>118.60000000000001</v>
      </c>
      <c r="O270" s="66">
        <f>空知1!O239+石狩1!O239+後志1!O239+胆振1!O239+日高1!O239+渡島・檜山1!O239+上川1!O239+留萌1!O239+宗谷1!O239+オホーツク1!O239+十勝1!O239+釧路1!O239+根室1!O239</f>
        <v>174.1</v>
      </c>
      <c r="P270" s="66">
        <f t="shared" si="185"/>
        <v>528.20000000000005</v>
      </c>
      <c r="Q270" s="41"/>
      <c r="R270" s="30"/>
      <c r="S270" s="30"/>
      <c r="T270" s="30"/>
      <c r="U270" s="30"/>
      <c r="V270" s="31"/>
      <c r="W270" s="31"/>
      <c r="X270" s="31"/>
      <c r="Y270" s="31"/>
    </row>
    <row r="271" spans="1:25" s="2" customFormat="1" ht="16.05" customHeight="1" x14ac:dyDescent="0.2">
      <c r="A271" s="81"/>
      <c r="B271" s="83"/>
      <c r="C271" s="10" t="s">
        <v>22</v>
      </c>
      <c r="D271" s="7">
        <f t="shared" ref="D271:O271" si="229">IF(D270&lt;=0,"",D270/$P270%)</f>
        <v>6.8723968193865952</v>
      </c>
      <c r="E271" s="7">
        <f t="shared" si="229"/>
        <v>5.8500567966679284</v>
      </c>
      <c r="F271" s="7">
        <f t="shared" si="229"/>
        <v>2.5937145020825443</v>
      </c>
      <c r="G271" s="7">
        <f t="shared" si="229"/>
        <v>1.1170011359333587</v>
      </c>
      <c r="H271" s="7" t="str">
        <f t="shared" si="229"/>
        <v/>
      </c>
      <c r="I271" s="7" t="str">
        <f t="shared" si="229"/>
        <v/>
      </c>
      <c r="J271" s="7" t="str">
        <f t="shared" si="229"/>
        <v/>
      </c>
      <c r="K271" s="7">
        <f t="shared" si="229"/>
        <v>1.6281711472926925</v>
      </c>
      <c r="L271" s="7">
        <f t="shared" si="229"/>
        <v>4.8277167739492617</v>
      </c>
      <c r="M271" s="7">
        <f t="shared" si="229"/>
        <v>21.696327148807267</v>
      </c>
      <c r="N271" s="7">
        <f t="shared" si="229"/>
        <v>22.453616054524804</v>
      </c>
      <c r="O271" s="7">
        <f t="shared" si="229"/>
        <v>32.960999621355548</v>
      </c>
      <c r="P271" s="66">
        <f t="shared" si="185"/>
        <v>100</v>
      </c>
      <c r="Q271" s="41"/>
      <c r="R271" s="30"/>
      <c r="S271" s="30"/>
      <c r="T271" s="30"/>
      <c r="U271" s="30"/>
      <c r="V271" s="31"/>
      <c r="W271" s="31"/>
      <c r="X271" s="31"/>
      <c r="Y271" s="31"/>
    </row>
    <row r="272" spans="1:25" s="2" customFormat="1" ht="16.05" customHeight="1" x14ac:dyDescent="0.2">
      <c r="A272" s="81"/>
      <c r="B272" s="81" t="s">
        <v>63</v>
      </c>
      <c r="C272" s="7" t="s">
        <v>21</v>
      </c>
      <c r="D272" s="66">
        <f>空知1!D241+石狩1!D241+後志1!D241+胆振1!D241+日高1!D241+渡島・檜山1!D241+上川1!D241+留萌1!D241+宗谷1!D241+オホーツク1!D241+十勝1!D241+釧路1!D241+根室1!D241</f>
        <v>0</v>
      </c>
      <c r="E272" s="66">
        <f>空知1!E241+石狩1!E241+後志1!E241+胆振1!E241+日高1!E241+渡島・檜山1!E241+上川1!E241+留萌1!E241+宗谷1!E241+オホーツク1!E241+十勝1!E241+釧路1!E241+根室1!E241</f>
        <v>0</v>
      </c>
      <c r="F272" s="66">
        <f>空知1!F241+石狩1!F241+後志1!F241+胆振1!F241+日高1!F241+渡島・檜山1!F241+上川1!F241+留萌1!F241+宗谷1!F241+オホーツク1!F241+十勝1!F241+釧路1!F241+根室1!F241</f>
        <v>0</v>
      </c>
      <c r="G272" s="66">
        <f>空知1!G241+石狩1!G241+後志1!G241+胆振1!G241+日高1!G241+渡島・檜山1!G241+上川1!G241+留萌1!G241+宗谷1!G241+オホーツク1!G241+十勝1!G241+釧路1!G241+根室1!G241</f>
        <v>0</v>
      </c>
      <c r="H272" s="66">
        <f>空知1!H241+石狩1!H241+後志1!H241+胆振1!H241+日高1!H241+渡島・檜山1!H241+上川1!H241+留萌1!H241+宗谷1!H241+オホーツク1!H241+十勝1!H241+釧路1!H241+根室1!H241</f>
        <v>0</v>
      </c>
      <c r="I272" s="66">
        <f>空知1!I241+石狩1!I241+後志1!I241+胆振1!I241+日高1!I241+渡島・檜山1!I241+上川1!I241+留萌1!I241+宗谷1!I241+オホーツク1!I241+十勝1!I241+釧路1!I241+根室1!I241</f>
        <v>0</v>
      </c>
      <c r="J272" s="66">
        <f>空知1!J241+石狩1!J241+後志1!J241+胆振1!J241+日高1!J241+渡島・檜山1!J241+上川1!J241+留萌1!J241+宗谷1!J241+オホーツク1!J241+十勝1!J241+釧路1!J241+根室1!J241</f>
        <v>5.6</v>
      </c>
      <c r="K272" s="66">
        <f>空知1!K241+石狩1!K241+後志1!K241+胆振1!K241+日高1!K241+渡島・檜山1!K241+上川1!K241+留萌1!K241+宗谷1!K241+オホーツク1!K241+十勝1!K241+釧路1!K241+根室1!K241</f>
        <v>116</v>
      </c>
      <c r="L272" s="66">
        <f>空知1!L241+石狩1!L241+後志1!L241+胆振1!L241+日高1!L241+渡島・檜山1!L241+上川1!L241+留萌1!L241+宗谷1!L241+オホーツク1!L241+十勝1!L241+釧路1!L241+根室1!L241</f>
        <v>321.7</v>
      </c>
      <c r="M272" s="66">
        <f>空知1!M241+石狩1!M241+後志1!M241+胆振1!M241+日高1!M241+渡島・檜山1!M241+上川1!M241+留萌1!M241+宗谷1!M241+オホーツク1!M241+十勝1!M241+釧路1!M241+根室1!M241</f>
        <v>544.20000000000005</v>
      </c>
      <c r="N272" s="66">
        <f>空知1!N241+石狩1!N241+後志1!N241+胆振1!N241+日高1!N241+渡島・檜山1!N241+上川1!N241+留萌1!N241+宗谷1!N241+オホーツク1!N241+十勝1!N241+釧路1!N241+根室1!N241</f>
        <v>893.9</v>
      </c>
      <c r="O272" s="66">
        <f>空知1!O241+石狩1!O241+後志1!O241+胆振1!O241+日高1!O241+渡島・檜山1!O241+上川1!O241+留萌1!O241+宗谷1!O241+オホーツク1!O241+十勝1!O241+釧路1!O241+根室1!O241</f>
        <v>1.6</v>
      </c>
      <c r="P272" s="66">
        <f t="shared" si="185"/>
        <v>1883</v>
      </c>
      <c r="Q272" s="41"/>
      <c r="R272" s="30"/>
      <c r="S272" s="30"/>
      <c r="T272" s="30"/>
      <c r="U272" s="30"/>
      <c r="V272" s="31"/>
      <c r="W272" s="31"/>
      <c r="X272" s="31"/>
      <c r="Y272" s="31"/>
    </row>
    <row r="273" spans="1:25" s="2" customFormat="1" ht="16.05" customHeight="1" x14ac:dyDescent="0.2">
      <c r="A273" s="81"/>
      <c r="B273" s="81"/>
      <c r="C273" s="10" t="s">
        <v>22</v>
      </c>
      <c r="D273" s="7" t="str">
        <f t="shared" ref="D273:O273" si="230">IF(D272&lt;=0,"",D272/$P272%)</f>
        <v/>
      </c>
      <c r="E273" s="7" t="str">
        <f t="shared" si="230"/>
        <v/>
      </c>
      <c r="F273" s="7" t="str">
        <f t="shared" si="230"/>
        <v/>
      </c>
      <c r="G273" s="7" t="str">
        <f t="shared" si="230"/>
        <v/>
      </c>
      <c r="H273" s="7" t="str">
        <f t="shared" si="230"/>
        <v/>
      </c>
      <c r="I273" s="7" t="str">
        <f t="shared" si="230"/>
        <v/>
      </c>
      <c r="J273" s="7">
        <f t="shared" si="230"/>
        <v>0.29739776951672864</v>
      </c>
      <c r="K273" s="7">
        <f t="shared" si="230"/>
        <v>6.1603823685608079</v>
      </c>
      <c r="L273" s="7">
        <f t="shared" si="230"/>
        <v>17.08443972384493</v>
      </c>
      <c r="M273" s="7">
        <f t="shared" si="230"/>
        <v>28.900690387679241</v>
      </c>
      <c r="N273" s="7">
        <f t="shared" si="230"/>
        <v>47.47211895910781</v>
      </c>
      <c r="O273" s="7">
        <f t="shared" si="230"/>
        <v>8.4970791290493911E-2</v>
      </c>
      <c r="P273" s="66">
        <f t="shared" si="185"/>
        <v>100</v>
      </c>
      <c r="Q273" s="41"/>
      <c r="R273" s="30"/>
      <c r="S273" s="30"/>
      <c r="T273" s="30"/>
      <c r="U273" s="30"/>
      <c r="V273" s="31"/>
      <c r="W273" s="31"/>
      <c r="X273" s="31"/>
      <c r="Y273" s="31"/>
    </row>
    <row r="274" spans="1:25" s="2" customFormat="1" ht="16.05" customHeight="1" x14ac:dyDescent="0.2">
      <c r="A274" s="81"/>
      <c r="B274" s="81"/>
      <c r="C274" s="7" t="s">
        <v>23</v>
      </c>
      <c r="D274" s="66">
        <f>空知1!D243+石狩1!D243+後志1!D243+胆振1!D243+日高1!D243+渡島・檜山1!D243+上川1!D243+留萌1!D243+宗谷1!D243+オホーツク1!D243+十勝1!D243+釧路1!D243+根室1!D243</f>
        <v>0</v>
      </c>
      <c r="E274" s="66">
        <f>空知1!E243+石狩1!E243+後志1!E243+胆振1!E243+日高1!E243+渡島・檜山1!E243+上川1!E243+留萌1!E243+宗谷1!E243+オホーツク1!E243+十勝1!E243+釧路1!E243+根室1!E243</f>
        <v>0</v>
      </c>
      <c r="F274" s="66">
        <f>空知1!F243+石狩1!F243+後志1!F243+胆振1!F243+日高1!F243+渡島・檜山1!F243+上川1!F243+留萌1!F243+宗谷1!F243+オホーツク1!F243+十勝1!F243+釧路1!F243+根室1!F243</f>
        <v>0</v>
      </c>
      <c r="G274" s="66">
        <f>空知1!G243+石狩1!G243+後志1!G243+胆振1!G243+日高1!G243+渡島・檜山1!G243+上川1!G243+留萌1!G243+宗谷1!G243+オホーツク1!G243+十勝1!G243+釧路1!G243+根室1!G243</f>
        <v>0</v>
      </c>
      <c r="H274" s="66">
        <f>空知1!H243+石狩1!H243+後志1!H243+胆振1!H243+日高1!H243+渡島・檜山1!H243+上川1!H243+留萌1!H243+宗谷1!H243+オホーツク1!H243+十勝1!H243+釧路1!H243+根室1!H243</f>
        <v>0</v>
      </c>
      <c r="I274" s="66">
        <f>空知1!I243+石狩1!I243+後志1!I243+胆振1!I243+日高1!I243+渡島・檜山1!I243+上川1!I243+留萌1!I243+宗谷1!I243+オホーツク1!I243+十勝1!I243+釧路1!I243+根室1!I243</f>
        <v>0</v>
      </c>
      <c r="J274" s="66">
        <f>空知1!J243+石狩1!J243+後志1!J243+胆振1!J243+日高1!J243+渡島・檜山1!J243+上川1!J243+留萌1!J243+宗谷1!J243+オホーツク1!J243+十勝1!J243+釧路1!J243+根室1!J243</f>
        <v>0</v>
      </c>
      <c r="K274" s="66">
        <f>空知1!K243+石狩1!K243+後志1!K243+胆振1!K243+日高1!K243+渡島・檜山1!K243+上川1!K243+留萌1!K243+宗谷1!K243+オホーツク1!K243+十勝1!K243+釧路1!K243+根室1!K243</f>
        <v>0</v>
      </c>
      <c r="L274" s="66">
        <f>空知1!L243+石狩1!L243+後志1!L243+胆振1!L243+日高1!L243+渡島・檜山1!L243+上川1!L243+留萌1!L243+宗谷1!L243+オホーツク1!L243+十勝1!L243+釧路1!L243+根室1!L243</f>
        <v>0</v>
      </c>
      <c r="M274" s="66">
        <f>空知1!M243+石狩1!M243+後志1!M243+胆振1!M243+日高1!M243+渡島・檜山1!M243+上川1!M243+留萌1!M243+宗谷1!M243+オホーツク1!M243+十勝1!M243+釧路1!M243+根室1!M243</f>
        <v>0</v>
      </c>
      <c r="N274" s="66">
        <f>空知1!N243+石狩1!N243+後志1!N243+胆振1!N243+日高1!N243+渡島・檜山1!N243+上川1!N243+留萌1!N243+宗谷1!N243+オホーツク1!N243+十勝1!N243+釧路1!N243+根室1!N243</f>
        <v>0</v>
      </c>
      <c r="O274" s="66">
        <f>空知1!O243+石狩1!O243+後志1!O243+胆振1!O243+日高1!O243+渡島・檜山1!O243+上川1!O243+留萌1!O243+宗谷1!O243+オホーツク1!O243+十勝1!O243+釧路1!O243+根室1!O243</f>
        <v>0</v>
      </c>
      <c r="P274" s="66">
        <f t="shared" si="185"/>
        <v>0</v>
      </c>
      <c r="Q274" s="41"/>
      <c r="R274" s="30"/>
      <c r="S274" s="30"/>
      <c r="T274" s="30"/>
      <c r="U274" s="30"/>
      <c r="V274" s="31"/>
      <c r="W274" s="31"/>
      <c r="X274" s="31"/>
      <c r="Y274" s="31"/>
    </row>
    <row r="275" spans="1:25" s="2" customFormat="1" ht="16.05" customHeight="1" x14ac:dyDescent="0.2">
      <c r="A275" s="81"/>
      <c r="B275" s="81"/>
      <c r="C275" s="10" t="s">
        <v>22</v>
      </c>
      <c r="D275" s="7" t="str">
        <f t="shared" ref="D275:O275" si="231">IF(D274&lt;=0,"",D274/$P274%)</f>
        <v/>
      </c>
      <c r="E275" s="7" t="str">
        <f t="shared" si="231"/>
        <v/>
      </c>
      <c r="F275" s="7" t="str">
        <f t="shared" si="231"/>
        <v/>
      </c>
      <c r="G275" s="7" t="str">
        <f t="shared" si="231"/>
        <v/>
      </c>
      <c r="H275" s="7" t="str">
        <f t="shared" si="231"/>
        <v/>
      </c>
      <c r="I275" s="7" t="str">
        <f t="shared" si="231"/>
        <v/>
      </c>
      <c r="J275" s="7" t="str">
        <f t="shared" si="231"/>
        <v/>
      </c>
      <c r="K275" s="7" t="str">
        <f t="shared" si="231"/>
        <v/>
      </c>
      <c r="L275" s="7" t="str">
        <f t="shared" si="231"/>
        <v/>
      </c>
      <c r="M275" s="7" t="str">
        <f t="shared" si="231"/>
        <v/>
      </c>
      <c r="N275" s="7" t="str">
        <f t="shared" si="231"/>
        <v/>
      </c>
      <c r="O275" s="7" t="str">
        <f t="shared" si="231"/>
        <v/>
      </c>
      <c r="P275" s="66">
        <f t="shared" si="185"/>
        <v>0</v>
      </c>
      <c r="Q275" s="41"/>
      <c r="R275" s="30"/>
      <c r="S275" s="30"/>
      <c r="T275" s="30"/>
      <c r="U275" s="30"/>
      <c r="V275" s="31"/>
      <c r="W275" s="31"/>
      <c r="X275" s="31"/>
      <c r="Y275" s="31"/>
    </row>
    <row r="276" spans="1:25" s="2" customFormat="1" ht="16.05" customHeight="1" x14ac:dyDescent="0.2">
      <c r="A276" s="81"/>
      <c r="B276" s="81"/>
      <c r="C276" s="7" t="s">
        <v>24</v>
      </c>
      <c r="D276" s="66">
        <f>空知1!D245+石狩1!D245+後志1!D245+胆振1!D245+日高1!D245+渡島・檜山1!D245+上川1!D245+留萌1!D245+宗谷1!D245+オホーツク1!D245+十勝1!D245+釧路1!D245+根室1!D245</f>
        <v>0</v>
      </c>
      <c r="E276" s="66">
        <f>空知1!E245+石狩1!E245+後志1!E245+胆振1!E245+日高1!E245+渡島・檜山1!E245+上川1!E245+留萌1!E245+宗谷1!E245+オホーツク1!E245+十勝1!E245+釧路1!E245+根室1!E245</f>
        <v>0</v>
      </c>
      <c r="F276" s="66">
        <f>空知1!F245+石狩1!F245+後志1!F245+胆振1!F245+日高1!F245+渡島・檜山1!F245+上川1!F245+留萌1!F245+宗谷1!F245+オホーツク1!F245+十勝1!F245+釧路1!F245+根室1!F245</f>
        <v>0</v>
      </c>
      <c r="G276" s="66">
        <f>空知1!G245+石狩1!G245+後志1!G245+胆振1!G245+日高1!G245+渡島・檜山1!G245+上川1!G245+留萌1!G245+宗谷1!G245+オホーツク1!G245+十勝1!G245+釧路1!G245+根室1!G245</f>
        <v>0</v>
      </c>
      <c r="H276" s="66">
        <f>空知1!H245+石狩1!H245+後志1!H245+胆振1!H245+日高1!H245+渡島・檜山1!H245+上川1!H245+留萌1!H245+宗谷1!H245+オホーツク1!H245+十勝1!H245+釧路1!H245+根室1!H245</f>
        <v>0</v>
      </c>
      <c r="I276" s="66">
        <f>空知1!I245+石狩1!I245+後志1!I245+胆振1!I245+日高1!I245+渡島・檜山1!I245+上川1!I245+留萌1!I245+宗谷1!I245+オホーツク1!I245+十勝1!I245+釧路1!I245+根室1!I245</f>
        <v>0</v>
      </c>
      <c r="J276" s="66">
        <f>空知1!J245+石狩1!J245+後志1!J245+胆振1!J245+日高1!J245+渡島・檜山1!J245+上川1!J245+留萌1!J245+宗谷1!J245+オホーツク1!J245+十勝1!J245+釧路1!J245+根室1!J245</f>
        <v>5.6</v>
      </c>
      <c r="K276" s="66">
        <f>空知1!K245+石狩1!K245+後志1!K245+胆振1!K245+日高1!K245+渡島・檜山1!K245+上川1!K245+留萌1!K245+宗谷1!K245+オホーツク1!K245+十勝1!K245+釧路1!K245+根室1!K245</f>
        <v>116</v>
      </c>
      <c r="L276" s="66">
        <f>空知1!L245+石狩1!L245+後志1!L245+胆振1!L245+日高1!L245+渡島・檜山1!L245+上川1!L245+留萌1!L245+宗谷1!L245+オホーツク1!L245+十勝1!L245+釧路1!L245+根室1!L245</f>
        <v>321.7</v>
      </c>
      <c r="M276" s="66">
        <f>空知1!M245+石狩1!M245+後志1!M245+胆振1!M245+日高1!M245+渡島・檜山1!M245+上川1!M245+留萌1!M245+宗谷1!M245+オホーツク1!M245+十勝1!M245+釧路1!M245+根室1!M245</f>
        <v>544.20000000000005</v>
      </c>
      <c r="N276" s="66">
        <f>空知1!N245+石狩1!N245+後志1!N245+胆振1!N245+日高1!N245+渡島・檜山1!N245+上川1!N245+留萌1!N245+宗谷1!N245+オホーツク1!N245+十勝1!N245+釧路1!N245+根室1!N245</f>
        <v>893.9</v>
      </c>
      <c r="O276" s="66">
        <f>空知1!O245+石狩1!O245+後志1!O245+胆振1!O245+日高1!O245+渡島・檜山1!O245+上川1!O245+留萌1!O245+宗谷1!O245+オホーツク1!O245+十勝1!O245+釧路1!O245+根室1!O245</f>
        <v>1.6</v>
      </c>
      <c r="P276" s="66">
        <f t="shared" si="185"/>
        <v>1883</v>
      </c>
      <c r="Q276" s="41"/>
      <c r="R276" s="30"/>
      <c r="S276" s="30"/>
      <c r="T276" s="30"/>
      <c r="U276" s="30"/>
      <c r="V276" s="31"/>
      <c r="W276" s="31"/>
      <c r="X276" s="31"/>
      <c r="Y276" s="31"/>
    </row>
    <row r="277" spans="1:25" s="2" customFormat="1" ht="16.05" customHeight="1" x14ac:dyDescent="0.2">
      <c r="A277" s="81"/>
      <c r="B277" s="83"/>
      <c r="C277" s="10" t="s">
        <v>22</v>
      </c>
      <c r="D277" s="7" t="str">
        <f t="shared" ref="D277:O277" si="232">IF(D276&lt;=0,"",D276/$P276%)</f>
        <v/>
      </c>
      <c r="E277" s="7" t="str">
        <f t="shared" si="232"/>
        <v/>
      </c>
      <c r="F277" s="7" t="str">
        <f t="shared" si="232"/>
        <v/>
      </c>
      <c r="G277" s="7" t="str">
        <f t="shared" si="232"/>
        <v/>
      </c>
      <c r="H277" s="7" t="str">
        <f t="shared" si="232"/>
        <v/>
      </c>
      <c r="I277" s="7" t="str">
        <f t="shared" si="232"/>
        <v/>
      </c>
      <c r="J277" s="7">
        <f t="shared" si="232"/>
        <v>0.29739776951672864</v>
      </c>
      <c r="K277" s="7">
        <f t="shared" si="232"/>
        <v>6.1603823685608079</v>
      </c>
      <c r="L277" s="7">
        <f t="shared" si="232"/>
        <v>17.08443972384493</v>
      </c>
      <c r="M277" s="7">
        <f t="shared" si="232"/>
        <v>28.900690387679241</v>
      </c>
      <c r="N277" s="7">
        <f t="shared" si="232"/>
        <v>47.47211895910781</v>
      </c>
      <c r="O277" s="7">
        <f t="shared" si="232"/>
        <v>8.4970791290493911E-2</v>
      </c>
      <c r="P277" s="66">
        <f t="shared" si="185"/>
        <v>100</v>
      </c>
      <c r="Q277" s="41"/>
      <c r="R277" s="30"/>
      <c r="S277" s="30"/>
      <c r="T277" s="30"/>
      <c r="U277" s="30"/>
      <c r="V277" s="31"/>
      <c r="W277" s="31"/>
      <c r="X277" s="31"/>
      <c r="Y277" s="31"/>
    </row>
    <row r="278" spans="1:25" s="2" customFormat="1" ht="16.05" customHeight="1" x14ac:dyDescent="0.2">
      <c r="A278" s="81"/>
      <c r="B278" s="81" t="s">
        <v>64</v>
      </c>
      <c r="C278" s="7" t="s">
        <v>21</v>
      </c>
      <c r="D278" s="66">
        <f>空知1!D247+石狩1!D247+後志1!D247+胆振1!D247+日高1!D247+渡島・檜山1!D247+上川1!D247+留萌1!D247+宗谷1!D247+オホーツク1!D247+十勝1!D247+釧路1!D247+根室1!D247</f>
        <v>0</v>
      </c>
      <c r="E278" s="66">
        <f>空知1!E247+石狩1!E247+後志1!E247+胆振1!E247+日高1!E247+渡島・檜山1!E247+上川1!E247+留萌1!E247+宗谷1!E247+オホーツク1!E247+十勝1!E247+釧路1!E247+根室1!E247</f>
        <v>0</v>
      </c>
      <c r="F278" s="66">
        <f>空知1!F247+石狩1!F247+後志1!F247+胆振1!F247+日高1!F247+渡島・檜山1!F247+上川1!F247+留萌1!F247+宗谷1!F247+オホーツク1!F247+十勝1!F247+釧路1!F247+根室1!F247</f>
        <v>0</v>
      </c>
      <c r="G278" s="66">
        <f>空知1!G247+石狩1!G247+後志1!G247+胆振1!G247+日高1!G247+渡島・檜山1!G247+上川1!G247+留萌1!G247+宗谷1!G247+オホーツク1!G247+十勝1!G247+釧路1!G247+根室1!G247</f>
        <v>0</v>
      </c>
      <c r="H278" s="66">
        <f>空知1!H247+石狩1!H247+後志1!H247+胆振1!H247+日高1!H247+渡島・檜山1!H247+上川1!H247+留萌1!H247+宗谷1!H247+オホーツク1!H247+十勝1!H247+釧路1!H247+根室1!H247</f>
        <v>0</v>
      </c>
      <c r="I278" s="66">
        <f>空知1!I247+石狩1!I247+後志1!I247+胆振1!I247+日高1!I247+渡島・檜山1!I247+上川1!I247+留萌1!I247+宗谷1!I247+オホーツク1!I247+十勝1!I247+釧路1!I247+根室1!I247</f>
        <v>0</v>
      </c>
      <c r="J278" s="66">
        <f>空知1!J247+石狩1!J247+後志1!J247+胆振1!J247+日高1!J247+渡島・檜山1!J247+上川1!J247+留萌1!J247+宗谷1!J247+オホーツク1!J247+十勝1!J247+釧路1!J247+根室1!J247</f>
        <v>0</v>
      </c>
      <c r="K278" s="66">
        <f>空知1!K247+石狩1!K247+後志1!K247+胆振1!K247+日高1!K247+渡島・檜山1!K247+上川1!K247+留萌1!K247+宗谷1!K247+オホーツク1!K247+十勝1!K247+釧路1!K247+根室1!K247</f>
        <v>5</v>
      </c>
      <c r="L278" s="66">
        <f>空知1!L247+石狩1!L247+後志1!L247+胆振1!L247+日高1!L247+渡島・檜山1!L247+上川1!L247+留萌1!L247+宗谷1!L247+オホーツク1!L247+十勝1!L247+釧路1!L247+根室1!L247</f>
        <v>36.799999999999997</v>
      </c>
      <c r="M278" s="66">
        <f>空知1!M247+石狩1!M247+後志1!M247+胆振1!M247+日高1!M247+渡島・檜山1!M247+上川1!M247+留萌1!M247+宗谷1!M247+オホーツク1!M247+十勝1!M247+釧路1!M247+根室1!M247</f>
        <v>22.8</v>
      </c>
      <c r="N278" s="66">
        <f>空知1!N247+石狩1!N247+後志1!N247+胆振1!N247+日高1!N247+渡島・檜山1!N247+上川1!N247+留萌1!N247+宗谷1!N247+オホーツク1!N247+十勝1!N247+釧路1!N247+根室1!N247</f>
        <v>9.7000000000000011</v>
      </c>
      <c r="O278" s="66">
        <f>空知1!O247+石狩1!O247+後志1!O247+胆振1!O247+日高1!O247+渡島・檜山1!O247+上川1!O247+留萌1!O247+宗谷1!O247+オホーツク1!O247+十勝1!O247+釧路1!O247+根室1!O247</f>
        <v>1.9</v>
      </c>
      <c r="P278" s="66">
        <f t="shared" si="185"/>
        <v>76.2</v>
      </c>
      <c r="Q278" s="41"/>
      <c r="R278" s="30"/>
      <c r="S278" s="30"/>
      <c r="T278" s="30"/>
      <c r="U278" s="30"/>
      <c r="V278" s="31"/>
      <c r="W278" s="31"/>
      <c r="X278" s="31"/>
      <c r="Y278" s="31"/>
    </row>
    <row r="279" spans="1:25" s="2" customFormat="1" ht="16.05" customHeight="1" x14ac:dyDescent="0.2">
      <c r="A279" s="81"/>
      <c r="B279" s="81"/>
      <c r="C279" s="10" t="s">
        <v>22</v>
      </c>
      <c r="D279" s="7" t="str">
        <f t="shared" ref="D279:O279" si="233">IF(D278&lt;=0,"",D278/$P278%)</f>
        <v/>
      </c>
      <c r="E279" s="7" t="str">
        <f t="shared" si="233"/>
        <v/>
      </c>
      <c r="F279" s="7" t="str">
        <f t="shared" si="233"/>
        <v/>
      </c>
      <c r="G279" s="7" t="str">
        <f t="shared" si="233"/>
        <v/>
      </c>
      <c r="H279" s="7" t="str">
        <f t="shared" si="233"/>
        <v/>
      </c>
      <c r="I279" s="7" t="str">
        <f t="shared" si="233"/>
        <v/>
      </c>
      <c r="J279" s="7" t="str">
        <f t="shared" si="233"/>
        <v/>
      </c>
      <c r="K279" s="7">
        <f t="shared" si="233"/>
        <v>6.5616797900262469</v>
      </c>
      <c r="L279" s="7">
        <f t="shared" si="233"/>
        <v>48.293963254593173</v>
      </c>
      <c r="M279" s="7">
        <f t="shared" si="233"/>
        <v>29.921259842519685</v>
      </c>
      <c r="N279" s="7">
        <f t="shared" si="233"/>
        <v>12.72965879265092</v>
      </c>
      <c r="O279" s="7">
        <f t="shared" si="233"/>
        <v>2.4934383202099735</v>
      </c>
      <c r="P279" s="66">
        <f t="shared" si="185"/>
        <v>100</v>
      </c>
      <c r="Q279" s="41"/>
      <c r="R279" s="30"/>
      <c r="S279" s="30"/>
      <c r="T279" s="30"/>
      <c r="U279" s="30"/>
      <c r="V279" s="31"/>
      <c r="W279" s="31"/>
      <c r="X279" s="31"/>
      <c r="Y279" s="31"/>
    </row>
    <row r="280" spans="1:25" s="2" customFormat="1" ht="16.05" customHeight="1" x14ac:dyDescent="0.2">
      <c r="A280" s="81"/>
      <c r="B280" s="81"/>
      <c r="C280" s="7" t="s">
        <v>23</v>
      </c>
      <c r="D280" s="66">
        <f>空知1!D249+石狩1!D249+後志1!D249+胆振1!D249+日高1!D249+渡島・檜山1!D249+上川1!D249+留萌1!D249+宗谷1!D249+オホーツク1!D249+十勝1!D249+釧路1!D249+根室1!D249</f>
        <v>0</v>
      </c>
      <c r="E280" s="66">
        <f>空知1!E249+石狩1!E249+後志1!E249+胆振1!E249+日高1!E249+渡島・檜山1!E249+上川1!E249+留萌1!E249+宗谷1!E249+オホーツク1!E249+十勝1!E249+釧路1!E249+根室1!E249</f>
        <v>0</v>
      </c>
      <c r="F280" s="66">
        <f>空知1!F249+石狩1!F249+後志1!F249+胆振1!F249+日高1!F249+渡島・檜山1!F249+上川1!F249+留萌1!F249+宗谷1!F249+オホーツク1!F249+十勝1!F249+釧路1!F249+根室1!F249</f>
        <v>0</v>
      </c>
      <c r="G280" s="66">
        <f>空知1!G249+石狩1!G249+後志1!G249+胆振1!G249+日高1!G249+渡島・檜山1!G249+上川1!G249+留萌1!G249+宗谷1!G249+オホーツク1!G249+十勝1!G249+釧路1!G249+根室1!G249</f>
        <v>0</v>
      </c>
      <c r="H280" s="66">
        <f>空知1!H249+石狩1!H249+後志1!H249+胆振1!H249+日高1!H249+渡島・檜山1!H249+上川1!H249+留萌1!H249+宗谷1!H249+オホーツク1!H249+十勝1!H249+釧路1!H249+根室1!H249</f>
        <v>0</v>
      </c>
      <c r="I280" s="66">
        <f>空知1!I249+石狩1!I249+後志1!I249+胆振1!I249+日高1!I249+渡島・檜山1!I249+上川1!I249+留萌1!I249+宗谷1!I249+オホーツク1!I249+十勝1!I249+釧路1!I249+根室1!I249</f>
        <v>0</v>
      </c>
      <c r="J280" s="66">
        <f>空知1!J249+石狩1!J249+後志1!J249+胆振1!J249+日高1!J249+渡島・檜山1!J249+上川1!J249+留萌1!J249+宗谷1!J249+オホーツク1!J249+十勝1!J249+釧路1!J249+根室1!J249</f>
        <v>0</v>
      </c>
      <c r="K280" s="66">
        <f>空知1!K249+石狩1!K249+後志1!K249+胆振1!K249+日高1!K249+渡島・檜山1!K249+上川1!K249+留萌1!K249+宗谷1!K249+オホーツク1!K249+十勝1!K249+釧路1!K249+根室1!K249</f>
        <v>5.6</v>
      </c>
      <c r="L280" s="66">
        <f>空知1!L249+石狩1!L249+後志1!L249+胆振1!L249+日高1!L249+渡島・檜山1!L249+上川1!L249+留萌1!L249+宗谷1!L249+オホーツク1!L249+十勝1!L249+釧路1!L249+根室1!L249</f>
        <v>18.100000000000001</v>
      </c>
      <c r="M280" s="66">
        <f>空知1!M249+石狩1!M249+後志1!M249+胆振1!M249+日高1!M249+渡島・檜山1!M249+上川1!M249+留萌1!M249+宗谷1!M249+オホーツク1!M249+十勝1!M249+釧路1!M249+根室1!M249</f>
        <v>4.5</v>
      </c>
      <c r="N280" s="66">
        <f>空知1!N249+石狩1!N249+後志1!N249+胆振1!N249+日高1!N249+渡島・檜山1!N249+上川1!N249+留萌1!N249+宗谷1!N249+オホーツク1!N249+十勝1!N249+釧路1!N249+根室1!N249</f>
        <v>0</v>
      </c>
      <c r="O280" s="66">
        <f>空知1!O249+石狩1!O249+後志1!O249+胆振1!O249+日高1!O249+渡島・檜山1!O249+上川1!O249+留萌1!O249+宗谷1!O249+オホーツク1!O249+十勝1!O249+釧路1!O249+根室1!O249</f>
        <v>0</v>
      </c>
      <c r="P280" s="66">
        <f t="shared" si="185"/>
        <v>28.200000000000003</v>
      </c>
      <c r="Q280" s="41"/>
      <c r="R280" s="30"/>
      <c r="S280" s="30"/>
      <c r="T280" s="30"/>
      <c r="U280" s="30"/>
      <c r="V280" s="31"/>
      <c r="W280" s="31"/>
      <c r="X280" s="31"/>
      <c r="Y280" s="31"/>
    </row>
    <row r="281" spans="1:25" s="2" customFormat="1" ht="16.05" customHeight="1" x14ac:dyDescent="0.2">
      <c r="A281" s="81"/>
      <c r="B281" s="81"/>
      <c r="C281" s="10" t="s">
        <v>22</v>
      </c>
      <c r="D281" s="7" t="str">
        <f t="shared" ref="D281:O281" si="234">IF(D280&lt;=0,"",D280/$P280%)</f>
        <v/>
      </c>
      <c r="E281" s="7" t="str">
        <f t="shared" si="234"/>
        <v/>
      </c>
      <c r="F281" s="7" t="str">
        <f t="shared" si="234"/>
        <v/>
      </c>
      <c r="G281" s="7" t="str">
        <f t="shared" si="234"/>
        <v/>
      </c>
      <c r="H281" s="7" t="str">
        <f t="shared" si="234"/>
        <v/>
      </c>
      <c r="I281" s="7" t="str">
        <f t="shared" si="234"/>
        <v/>
      </c>
      <c r="J281" s="7" t="str">
        <f t="shared" si="234"/>
        <v/>
      </c>
      <c r="K281" s="7">
        <f t="shared" si="234"/>
        <v>19.858156028368793</v>
      </c>
      <c r="L281" s="7">
        <f t="shared" si="234"/>
        <v>64.184397163120565</v>
      </c>
      <c r="M281" s="7">
        <f t="shared" si="234"/>
        <v>15.957446808510637</v>
      </c>
      <c r="N281" s="7" t="str">
        <f t="shared" si="234"/>
        <v/>
      </c>
      <c r="O281" s="7" t="str">
        <f t="shared" si="234"/>
        <v/>
      </c>
      <c r="P281" s="66">
        <f t="shared" si="185"/>
        <v>100</v>
      </c>
      <c r="Q281" s="41"/>
      <c r="R281" s="30"/>
      <c r="S281" s="30"/>
      <c r="T281" s="30"/>
      <c r="U281" s="30"/>
      <c r="V281" s="31"/>
      <c r="W281" s="31"/>
      <c r="X281" s="31"/>
      <c r="Y281" s="31"/>
    </row>
    <row r="282" spans="1:25" s="2" customFormat="1" ht="16.05" customHeight="1" x14ac:dyDescent="0.2">
      <c r="A282" s="81"/>
      <c r="B282" s="81"/>
      <c r="C282" s="7" t="s">
        <v>24</v>
      </c>
      <c r="D282" s="66">
        <f>空知1!D251+石狩1!D251+後志1!D251+胆振1!D251+日高1!D251+渡島・檜山1!D251+上川1!D251+留萌1!D251+宗谷1!D251+オホーツク1!D251+十勝1!D251+釧路1!D251+根室1!D251</f>
        <v>0</v>
      </c>
      <c r="E282" s="66">
        <f>空知1!E251+石狩1!E251+後志1!E251+胆振1!E251+日高1!E251+渡島・檜山1!E251+上川1!E251+留萌1!E251+宗谷1!E251+オホーツク1!E251+十勝1!E251+釧路1!E251+根室1!E251</f>
        <v>0</v>
      </c>
      <c r="F282" s="66">
        <f>空知1!F251+石狩1!F251+後志1!F251+胆振1!F251+日高1!F251+渡島・檜山1!F251+上川1!F251+留萌1!F251+宗谷1!F251+オホーツク1!F251+十勝1!F251+釧路1!F251+根室1!F251</f>
        <v>0</v>
      </c>
      <c r="G282" s="66">
        <f>空知1!G251+石狩1!G251+後志1!G251+胆振1!G251+日高1!G251+渡島・檜山1!G251+上川1!G251+留萌1!G251+宗谷1!G251+オホーツク1!G251+十勝1!G251+釧路1!G251+根室1!G251</f>
        <v>0</v>
      </c>
      <c r="H282" s="66">
        <f>空知1!H251+石狩1!H251+後志1!H251+胆振1!H251+日高1!H251+渡島・檜山1!H251+上川1!H251+留萌1!H251+宗谷1!H251+オホーツク1!H251+十勝1!H251+釧路1!H251+根室1!H251</f>
        <v>0</v>
      </c>
      <c r="I282" s="66">
        <f>空知1!I251+石狩1!I251+後志1!I251+胆振1!I251+日高1!I251+渡島・檜山1!I251+上川1!I251+留萌1!I251+宗谷1!I251+オホーツク1!I251+十勝1!I251+釧路1!I251+根室1!I251</f>
        <v>0</v>
      </c>
      <c r="J282" s="66">
        <f>空知1!J251+石狩1!J251+後志1!J251+胆振1!J251+日高1!J251+渡島・檜山1!J251+上川1!J251+留萌1!J251+宗谷1!J251+オホーツク1!J251+十勝1!J251+釧路1!J251+根室1!J251</f>
        <v>0</v>
      </c>
      <c r="K282" s="66">
        <f>空知1!K251+石狩1!K251+後志1!K251+胆振1!K251+日高1!K251+渡島・檜山1!K251+上川1!K251+留萌1!K251+宗谷1!K251+オホーツク1!K251+十勝1!K251+釧路1!K251+根室1!K251</f>
        <v>10.6</v>
      </c>
      <c r="L282" s="66">
        <f>空知1!L251+石狩1!L251+後志1!L251+胆振1!L251+日高1!L251+渡島・檜山1!L251+上川1!L251+留萌1!L251+宗谷1!L251+オホーツク1!L251+十勝1!L251+釧路1!L251+根室1!L251</f>
        <v>54.9</v>
      </c>
      <c r="M282" s="66">
        <f>空知1!M251+石狩1!M251+後志1!M251+胆振1!M251+日高1!M251+渡島・檜山1!M251+上川1!M251+留萌1!M251+宗谷1!M251+オホーツク1!M251+十勝1!M251+釧路1!M251+根室1!M251</f>
        <v>27.3</v>
      </c>
      <c r="N282" s="66">
        <f>空知1!N251+石狩1!N251+後志1!N251+胆振1!N251+日高1!N251+渡島・檜山1!N251+上川1!N251+留萌1!N251+宗谷1!N251+オホーツク1!N251+十勝1!N251+釧路1!N251+根室1!N251</f>
        <v>9.7000000000000011</v>
      </c>
      <c r="O282" s="66">
        <f>空知1!O251+石狩1!O251+後志1!O251+胆振1!O251+日高1!O251+渡島・檜山1!O251+上川1!O251+留萌1!O251+宗谷1!O251+オホーツク1!O251+十勝1!O251+釧路1!O251+根室1!O251</f>
        <v>1.9</v>
      </c>
      <c r="P282" s="66">
        <f t="shared" si="185"/>
        <v>104.4</v>
      </c>
      <c r="Q282" s="41"/>
      <c r="R282" s="30"/>
      <c r="S282" s="30"/>
      <c r="T282" s="30"/>
      <c r="U282" s="30"/>
      <c r="V282" s="31"/>
      <c r="W282" s="31"/>
      <c r="X282" s="31"/>
      <c r="Y282" s="31"/>
    </row>
    <row r="283" spans="1:25" s="2" customFormat="1" ht="16.05" customHeight="1" x14ac:dyDescent="0.2">
      <c r="A283" s="81"/>
      <c r="B283" s="83"/>
      <c r="C283" s="10" t="s">
        <v>22</v>
      </c>
      <c r="D283" s="7" t="str">
        <f t="shared" ref="D283:O283" si="235">IF(D282&lt;=0,"",D282/$P282%)</f>
        <v/>
      </c>
      <c r="E283" s="7" t="str">
        <f t="shared" si="235"/>
        <v/>
      </c>
      <c r="F283" s="7" t="str">
        <f t="shared" si="235"/>
        <v/>
      </c>
      <c r="G283" s="7" t="str">
        <f t="shared" si="235"/>
        <v/>
      </c>
      <c r="H283" s="7" t="str">
        <f t="shared" si="235"/>
        <v/>
      </c>
      <c r="I283" s="7" t="str">
        <f t="shared" si="235"/>
        <v/>
      </c>
      <c r="J283" s="7" t="str">
        <f t="shared" si="235"/>
        <v/>
      </c>
      <c r="K283" s="7">
        <f t="shared" si="235"/>
        <v>10.153256704980842</v>
      </c>
      <c r="L283" s="7">
        <f t="shared" si="235"/>
        <v>52.586206896551722</v>
      </c>
      <c r="M283" s="7">
        <f t="shared" si="235"/>
        <v>26.149425287356323</v>
      </c>
      <c r="N283" s="7">
        <f t="shared" si="235"/>
        <v>9.2911877394636022</v>
      </c>
      <c r="O283" s="7">
        <f t="shared" si="235"/>
        <v>1.8199233716475094</v>
      </c>
      <c r="P283" s="66">
        <f t="shared" si="185"/>
        <v>99.999999999999986</v>
      </c>
      <c r="Q283" s="41"/>
      <c r="R283" s="30"/>
      <c r="S283" s="30"/>
      <c r="T283" s="30"/>
      <c r="U283" s="30"/>
      <c r="V283" s="31"/>
      <c r="W283" s="31"/>
      <c r="X283" s="31"/>
      <c r="Y283" s="31"/>
    </row>
    <row r="284" spans="1:25" s="2" customFormat="1" ht="16.05" customHeight="1" x14ac:dyDescent="0.2">
      <c r="A284" s="81"/>
      <c r="B284" s="81" t="s">
        <v>65</v>
      </c>
      <c r="C284" s="7" t="s">
        <v>21</v>
      </c>
      <c r="D284" s="66">
        <f>空知1!D253+石狩1!D253+後志1!D253+胆振1!D253+日高1!D253+渡島・檜山1!D253+上川1!D253+留萌1!D253+宗谷1!D253+オホーツク1!D253+十勝1!D253+釧路1!D253+根室1!D253</f>
        <v>0</v>
      </c>
      <c r="E284" s="66">
        <f>空知1!E253+石狩1!E253+後志1!E253+胆振1!E253+日高1!E253+渡島・檜山1!E253+上川1!E253+留萌1!E253+宗谷1!E253+オホーツク1!E253+十勝1!E253+釧路1!E253+根室1!E253</f>
        <v>0</v>
      </c>
      <c r="F284" s="66">
        <f>空知1!F253+石狩1!F253+後志1!F253+胆振1!F253+日高1!F253+渡島・檜山1!F253+上川1!F253+留萌1!F253+宗谷1!F253+オホーツク1!F253+十勝1!F253+釧路1!F253+根室1!F253</f>
        <v>0</v>
      </c>
      <c r="G284" s="66">
        <f>空知1!G253+石狩1!G253+後志1!G253+胆振1!G253+日高1!G253+渡島・檜山1!G253+上川1!G253+留萌1!G253+宗谷1!G253+オホーツク1!G253+十勝1!G253+釧路1!G253+根室1!G253</f>
        <v>0</v>
      </c>
      <c r="H284" s="66">
        <f>空知1!H253+石狩1!H253+後志1!H253+胆振1!H253+日高1!H253+渡島・檜山1!H253+上川1!H253+留萌1!H253+宗谷1!H253+オホーツク1!H253+十勝1!H253+釧路1!H253+根室1!H253</f>
        <v>0</v>
      </c>
      <c r="I284" s="66">
        <f>空知1!I253+石狩1!I253+後志1!I253+胆振1!I253+日高1!I253+渡島・檜山1!I253+上川1!I253+留萌1!I253+宗谷1!I253+オホーツク1!I253+十勝1!I253+釧路1!I253+根室1!I253</f>
        <v>9.3999999999999986</v>
      </c>
      <c r="J284" s="66">
        <f>空知1!J253+石狩1!J253+後志1!J253+胆振1!J253+日高1!J253+渡島・檜山1!J253+上川1!J253+留萌1!J253+宗谷1!J253+オホーツク1!J253+十勝1!J253+釧路1!J253+根室1!J253</f>
        <v>79.2</v>
      </c>
      <c r="K284" s="66">
        <f>空知1!K253+石狩1!K253+後志1!K253+胆振1!K253+日高1!K253+渡島・檜山1!K253+上川1!K253+留萌1!K253+宗谷1!K253+オホーツク1!K253+十勝1!K253+釧路1!K253+根室1!K253</f>
        <v>25.1</v>
      </c>
      <c r="L284" s="66">
        <f>空知1!L253+石狩1!L253+後志1!L253+胆振1!L253+日高1!L253+渡島・檜山1!L253+上川1!L253+留萌1!L253+宗谷1!L253+オホーツク1!L253+十勝1!L253+釧路1!L253+根室1!L253</f>
        <v>6.1</v>
      </c>
      <c r="M284" s="66">
        <f>空知1!M253+石狩1!M253+後志1!M253+胆振1!M253+日高1!M253+渡島・檜山1!M253+上川1!M253+留萌1!M253+宗谷1!M253+オホーツク1!M253+十勝1!M253+釧路1!M253+根室1!M253</f>
        <v>0</v>
      </c>
      <c r="N284" s="66">
        <f>空知1!N253+石狩1!N253+後志1!N253+胆振1!N253+日高1!N253+渡島・檜山1!N253+上川1!N253+留萌1!N253+宗谷1!N253+オホーツク1!N253+十勝1!N253+釧路1!N253+根室1!N253</f>
        <v>0</v>
      </c>
      <c r="O284" s="66">
        <f>空知1!O253+石狩1!O253+後志1!O253+胆振1!O253+日高1!O253+渡島・檜山1!O253+上川1!O253+留萌1!O253+宗谷1!O253+オホーツク1!O253+十勝1!O253+釧路1!O253+根室1!O253</f>
        <v>0</v>
      </c>
      <c r="P284" s="66">
        <f t="shared" si="185"/>
        <v>119.79999999999998</v>
      </c>
      <c r="Q284" s="41"/>
      <c r="R284" s="30"/>
      <c r="S284" s="30"/>
      <c r="T284" s="30"/>
      <c r="U284" s="30"/>
      <c r="V284" s="31"/>
      <c r="W284" s="31"/>
      <c r="X284" s="31"/>
      <c r="Y284" s="31"/>
    </row>
    <row r="285" spans="1:25" s="2" customFormat="1" ht="16.05" customHeight="1" x14ac:dyDescent="0.2">
      <c r="A285" s="81"/>
      <c r="B285" s="81"/>
      <c r="C285" s="10" t="s">
        <v>22</v>
      </c>
      <c r="D285" s="7" t="str">
        <f t="shared" ref="D285:O285" si="236">IF(D284&lt;=0,"",D284/$P284%)</f>
        <v/>
      </c>
      <c r="E285" s="7" t="str">
        <f t="shared" si="236"/>
        <v/>
      </c>
      <c r="F285" s="7" t="str">
        <f t="shared" si="236"/>
        <v/>
      </c>
      <c r="G285" s="7" t="str">
        <f t="shared" si="236"/>
        <v/>
      </c>
      <c r="H285" s="7" t="str">
        <f t="shared" si="236"/>
        <v/>
      </c>
      <c r="I285" s="7">
        <f t="shared" si="236"/>
        <v>7.8464106844741242</v>
      </c>
      <c r="J285" s="7">
        <f t="shared" si="236"/>
        <v>66.110183639399011</v>
      </c>
      <c r="K285" s="7">
        <f t="shared" si="236"/>
        <v>20.951585976627719</v>
      </c>
      <c r="L285" s="7">
        <f t="shared" si="236"/>
        <v>5.0918196994991662</v>
      </c>
      <c r="M285" s="7" t="str">
        <f t="shared" si="236"/>
        <v/>
      </c>
      <c r="N285" s="7" t="str">
        <f t="shared" si="236"/>
        <v/>
      </c>
      <c r="O285" s="7" t="str">
        <f t="shared" si="236"/>
        <v/>
      </c>
      <c r="P285" s="66">
        <f t="shared" si="185"/>
        <v>100.00000000000001</v>
      </c>
      <c r="Q285" s="41"/>
      <c r="R285" s="30"/>
      <c r="S285" s="30"/>
      <c r="T285" s="30"/>
      <c r="U285" s="30"/>
      <c r="V285" s="31"/>
      <c r="W285" s="31"/>
      <c r="X285" s="31"/>
      <c r="Y285" s="31"/>
    </row>
    <row r="286" spans="1:25" s="2" customFormat="1" ht="16.05" customHeight="1" x14ac:dyDescent="0.2">
      <c r="A286" s="81"/>
      <c r="B286" s="81"/>
      <c r="C286" s="7" t="s">
        <v>23</v>
      </c>
      <c r="D286" s="66">
        <f>空知1!D255+石狩1!D255+後志1!D255+胆振1!D255+日高1!D255+渡島・檜山1!D255+上川1!D255+留萌1!D255+宗谷1!D255+オホーツク1!D255+十勝1!D255+釧路1!D255+根室1!D255</f>
        <v>0</v>
      </c>
      <c r="E286" s="66">
        <f>空知1!E255+石狩1!E255+後志1!E255+胆振1!E255+日高1!E255+渡島・檜山1!E255+上川1!E255+留萌1!E255+宗谷1!E255+オホーツク1!E255+十勝1!E255+釧路1!E255+根室1!E255</f>
        <v>0</v>
      </c>
      <c r="F286" s="66">
        <f>空知1!F255+石狩1!F255+後志1!F255+胆振1!F255+日高1!F255+渡島・檜山1!F255+上川1!F255+留萌1!F255+宗谷1!F255+オホーツク1!F255+十勝1!F255+釧路1!F255+根室1!F255</f>
        <v>0</v>
      </c>
      <c r="G286" s="66">
        <f>空知1!G255+石狩1!G255+後志1!G255+胆振1!G255+日高1!G255+渡島・檜山1!G255+上川1!G255+留萌1!G255+宗谷1!G255+オホーツク1!G255+十勝1!G255+釧路1!G255+根室1!G255</f>
        <v>0</v>
      </c>
      <c r="H286" s="66">
        <f>空知1!H255+石狩1!H255+後志1!H255+胆振1!H255+日高1!H255+渡島・檜山1!H255+上川1!H255+留萌1!H255+宗谷1!H255+オホーツク1!H255+十勝1!H255+釧路1!H255+根室1!H255</f>
        <v>0</v>
      </c>
      <c r="I286" s="66">
        <f>空知1!I255+石狩1!I255+後志1!I255+胆振1!I255+日高1!I255+渡島・檜山1!I255+上川1!I255+留萌1!I255+宗谷1!I255+オホーツク1!I255+十勝1!I255+釧路1!I255+根室1!I255</f>
        <v>11.8</v>
      </c>
      <c r="J286" s="66">
        <f>空知1!J255+石狩1!J255+後志1!J255+胆振1!J255+日高1!J255+渡島・檜山1!J255+上川1!J255+留萌1!J255+宗谷1!J255+オホーツク1!J255+十勝1!J255+釧路1!J255+根室1!J255</f>
        <v>58.4</v>
      </c>
      <c r="K286" s="66">
        <f>空知1!K255+石狩1!K255+後志1!K255+胆振1!K255+日高1!K255+渡島・檜山1!K255+上川1!K255+留萌1!K255+宗谷1!K255+オホーツク1!K255+十勝1!K255+釧路1!K255+根室1!K255</f>
        <v>8</v>
      </c>
      <c r="L286" s="66">
        <f>空知1!L255+石狩1!L255+後志1!L255+胆振1!L255+日高1!L255+渡島・檜山1!L255+上川1!L255+留萌1!L255+宗谷1!L255+オホーツク1!L255+十勝1!L255+釧路1!L255+根室1!L255</f>
        <v>0</v>
      </c>
      <c r="M286" s="66">
        <f>空知1!M255+石狩1!M255+後志1!M255+胆振1!M255+日高1!M255+渡島・檜山1!M255+上川1!M255+留萌1!M255+宗谷1!M255+オホーツク1!M255+十勝1!M255+釧路1!M255+根室1!M255</f>
        <v>0</v>
      </c>
      <c r="N286" s="66">
        <f>空知1!N255+石狩1!N255+後志1!N255+胆振1!N255+日高1!N255+渡島・檜山1!N255+上川1!N255+留萌1!N255+宗谷1!N255+オホーツク1!N255+十勝1!N255+釧路1!N255+根室1!N255</f>
        <v>0</v>
      </c>
      <c r="O286" s="66">
        <f>空知1!O255+石狩1!O255+後志1!O255+胆振1!O255+日高1!O255+渡島・檜山1!O255+上川1!O255+留萌1!O255+宗谷1!O255+オホーツク1!O255+十勝1!O255+釧路1!O255+根室1!O255</f>
        <v>0</v>
      </c>
      <c r="P286" s="66">
        <f t="shared" si="185"/>
        <v>78.2</v>
      </c>
      <c r="Q286" s="41"/>
      <c r="R286" s="30"/>
      <c r="S286" s="30"/>
      <c r="T286" s="30"/>
      <c r="U286" s="30"/>
      <c r="V286" s="31"/>
      <c r="W286" s="31"/>
      <c r="X286" s="31"/>
      <c r="Y286" s="31"/>
    </row>
    <row r="287" spans="1:25" s="2" customFormat="1" ht="16.05" customHeight="1" x14ac:dyDescent="0.2">
      <c r="A287" s="81"/>
      <c r="B287" s="81"/>
      <c r="C287" s="10" t="s">
        <v>22</v>
      </c>
      <c r="D287" s="7" t="str">
        <f t="shared" ref="D287:O287" si="237">IF(D286&lt;=0,"",D286/$P286%)</f>
        <v/>
      </c>
      <c r="E287" s="7" t="str">
        <f t="shared" si="237"/>
        <v/>
      </c>
      <c r="F287" s="7" t="str">
        <f t="shared" si="237"/>
        <v/>
      </c>
      <c r="G287" s="7" t="str">
        <f t="shared" si="237"/>
        <v/>
      </c>
      <c r="H287" s="7" t="str">
        <f t="shared" si="237"/>
        <v/>
      </c>
      <c r="I287" s="7">
        <f t="shared" si="237"/>
        <v>15.089514066496164</v>
      </c>
      <c r="J287" s="7">
        <f t="shared" si="237"/>
        <v>74.680306905370841</v>
      </c>
      <c r="K287" s="7">
        <f t="shared" si="237"/>
        <v>10.230179028132993</v>
      </c>
      <c r="L287" s="7" t="str">
        <f t="shared" si="237"/>
        <v/>
      </c>
      <c r="M287" s="7" t="str">
        <f t="shared" si="237"/>
        <v/>
      </c>
      <c r="N287" s="7" t="str">
        <f t="shared" si="237"/>
        <v/>
      </c>
      <c r="O287" s="7" t="str">
        <f t="shared" si="237"/>
        <v/>
      </c>
      <c r="P287" s="66">
        <f t="shared" si="185"/>
        <v>100</v>
      </c>
      <c r="Q287" s="41"/>
      <c r="R287" s="30"/>
      <c r="S287" s="30"/>
      <c r="T287" s="30"/>
      <c r="U287" s="30"/>
      <c r="V287" s="31"/>
      <c r="W287" s="31"/>
      <c r="X287" s="31"/>
      <c r="Y287" s="31"/>
    </row>
    <row r="288" spans="1:25" s="2" customFormat="1" ht="16.05" customHeight="1" x14ac:dyDescent="0.2">
      <c r="A288" s="81"/>
      <c r="B288" s="81"/>
      <c r="C288" s="7" t="s">
        <v>24</v>
      </c>
      <c r="D288" s="66">
        <f>空知1!D257+石狩1!D257+後志1!D257+胆振1!D257+日高1!D257+渡島・檜山1!D257+上川1!D257+留萌1!D257+宗谷1!D257+オホーツク1!D257+十勝1!D257+釧路1!D257+根室1!D257</f>
        <v>0</v>
      </c>
      <c r="E288" s="66">
        <f>空知1!E257+石狩1!E257+後志1!E257+胆振1!E257+日高1!E257+渡島・檜山1!E257+上川1!E257+留萌1!E257+宗谷1!E257+オホーツク1!E257+十勝1!E257+釧路1!E257+根室1!E257</f>
        <v>0</v>
      </c>
      <c r="F288" s="66">
        <f>空知1!F257+石狩1!F257+後志1!F257+胆振1!F257+日高1!F257+渡島・檜山1!F257+上川1!F257+留萌1!F257+宗谷1!F257+オホーツク1!F257+十勝1!F257+釧路1!F257+根室1!F257</f>
        <v>0</v>
      </c>
      <c r="G288" s="66">
        <f>空知1!G257+石狩1!G257+後志1!G257+胆振1!G257+日高1!G257+渡島・檜山1!G257+上川1!G257+留萌1!G257+宗谷1!G257+オホーツク1!G257+十勝1!G257+釧路1!G257+根室1!G257</f>
        <v>0</v>
      </c>
      <c r="H288" s="66">
        <f>空知1!H257+石狩1!H257+後志1!H257+胆振1!H257+日高1!H257+渡島・檜山1!H257+上川1!H257+留萌1!H257+宗谷1!H257+オホーツク1!H257+十勝1!H257+釧路1!H257+根室1!H257</f>
        <v>0</v>
      </c>
      <c r="I288" s="66">
        <f>空知1!I257+石狩1!I257+後志1!I257+胆振1!I257+日高1!I257+渡島・檜山1!I257+上川1!I257+留萌1!I257+宗谷1!I257+オホーツク1!I257+十勝1!I257+釧路1!I257+根室1!I257</f>
        <v>21.2</v>
      </c>
      <c r="J288" s="66">
        <f>空知1!J257+石狩1!J257+後志1!J257+胆振1!J257+日高1!J257+渡島・檜山1!J257+上川1!J257+留萌1!J257+宗谷1!J257+オホーツク1!J257+十勝1!J257+釧路1!J257+根室1!J257</f>
        <v>137.6</v>
      </c>
      <c r="K288" s="66">
        <f>空知1!K257+石狩1!K257+後志1!K257+胆振1!K257+日高1!K257+渡島・檜山1!K257+上川1!K257+留萌1!K257+宗谷1!K257+オホーツク1!K257+十勝1!K257+釧路1!K257+根室1!K257</f>
        <v>33.1</v>
      </c>
      <c r="L288" s="66">
        <f>空知1!L257+石狩1!L257+後志1!L257+胆振1!L257+日高1!L257+渡島・檜山1!L257+上川1!L257+留萌1!L257+宗谷1!L257+オホーツク1!L257+十勝1!L257+釧路1!L257+根室1!L257</f>
        <v>6.1</v>
      </c>
      <c r="M288" s="66">
        <f>空知1!M257+石狩1!M257+後志1!M257+胆振1!M257+日高1!M257+渡島・檜山1!M257+上川1!M257+留萌1!M257+宗谷1!M257+オホーツク1!M257+十勝1!M257+釧路1!M257+根室1!M257</f>
        <v>0</v>
      </c>
      <c r="N288" s="66">
        <f>空知1!N257+石狩1!N257+後志1!N257+胆振1!N257+日高1!N257+渡島・檜山1!N257+上川1!N257+留萌1!N257+宗谷1!N257+オホーツク1!N257+十勝1!N257+釧路1!N257+根室1!N257</f>
        <v>0</v>
      </c>
      <c r="O288" s="66">
        <f>空知1!O257+石狩1!O257+後志1!O257+胆振1!O257+日高1!O257+渡島・檜山1!O257+上川1!O257+留萌1!O257+宗谷1!O257+オホーツク1!O257+十勝1!O257+釧路1!O257+根室1!O257</f>
        <v>0</v>
      </c>
      <c r="P288" s="66">
        <f t="shared" si="185"/>
        <v>197.99999999999997</v>
      </c>
      <c r="Q288" s="41"/>
      <c r="R288" s="30"/>
      <c r="S288" s="30"/>
      <c r="T288" s="30"/>
      <c r="U288" s="30"/>
      <c r="V288" s="31"/>
      <c r="W288" s="31"/>
      <c r="X288" s="31"/>
      <c r="Y288" s="31"/>
    </row>
    <row r="289" spans="1:25" s="2" customFormat="1" ht="16.05" customHeight="1" x14ac:dyDescent="0.2">
      <c r="A289" s="81"/>
      <c r="B289" s="83"/>
      <c r="C289" s="10" t="s">
        <v>22</v>
      </c>
      <c r="D289" s="7" t="str">
        <f t="shared" ref="D289:O289" si="238">IF(D288&lt;=0,"",D288/$P288%)</f>
        <v/>
      </c>
      <c r="E289" s="7" t="str">
        <f t="shared" si="238"/>
        <v/>
      </c>
      <c r="F289" s="7" t="str">
        <f t="shared" si="238"/>
        <v/>
      </c>
      <c r="G289" s="7" t="str">
        <f t="shared" si="238"/>
        <v/>
      </c>
      <c r="H289" s="7" t="str">
        <f t="shared" si="238"/>
        <v/>
      </c>
      <c r="I289" s="7">
        <f t="shared" si="238"/>
        <v>10.707070707070708</v>
      </c>
      <c r="J289" s="7">
        <f t="shared" si="238"/>
        <v>69.494949494949495</v>
      </c>
      <c r="K289" s="7">
        <f t="shared" si="238"/>
        <v>16.71717171717172</v>
      </c>
      <c r="L289" s="7">
        <f t="shared" si="238"/>
        <v>3.0808080808080809</v>
      </c>
      <c r="M289" s="7" t="str">
        <f t="shared" si="238"/>
        <v/>
      </c>
      <c r="N289" s="7" t="str">
        <f t="shared" si="238"/>
        <v/>
      </c>
      <c r="O289" s="7" t="str">
        <f t="shared" si="238"/>
        <v/>
      </c>
      <c r="P289" s="66">
        <f t="shared" si="185"/>
        <v>100.00000000000001</v>
      </c>
      <c r="Q289" s="41"/>
      <c r="R289" s="30"/>
      <c r="S289" s="30"/>
      <c r="T289" s="30"/>
      <c r="U289" s="30"/>
      <c r="V289" s="31"/>
      <c r="W289" s="31"/>
      <c r="X289" s="31"/>
      <c r="Y289" s="31"/>
    </row>
    <row r="290" spans="1:25" s="2" customFormat="1" ht="16.05" customHeight="1" x14ac:dyDescent="0.2">
      <c r="A290" s="81"/>
      <c r="B290" s="81" t="s">
        <v>66</v>
      </c>
      <c r="C290" s="7" t="s">
        <v>21</v>
      </c>
      <c r="D290" s="66">
        <f>空知1!D259+石狩1!D259+後志1!D259+胆振1!D259+日高1!D259+渡島・檜山1!D259+上川1!D259+留萌1!D259+宗谷1!D259+オホーツク1!D259+十勝1!D259+釧路1!D259+根室1!D259</f>
        <v>0</v>
      </c>
      <c r="E290" s="66">
        <f>空知1!E259+石狩1!E259+後志1!E259+胆振1!E259+日高1!E259+渡島・檜山1!E259+上川1!E259+留萌1!E259+宗谷1!E259+オホーツク1!E259+十勝1!E259+釧路1!E259+根室1!E259</f>
        <v>0</v>
      </c>
      <c r="F290" s="66">
        <f>空知1!F259+石狩1!F259+後志1!F259+胆振1!F259+日高1!F259+渡島・檜山1!F259+上川1!F259+留萌1!F259+宗谷1!F259+オホーツク1!F259+十勝1!F259+釧路1!F259+根室1!F259</f>
        <v>0</v>
      </c>
      <c r="G290" s="66">
        <f>空知1!G259+石狩1!G259+後志1!G259+胆振1!G259+日高1!G259+渡島・檜山1!G259+上川1!G259+留萌1!G259+宗谷1!G259+オホーツク1!G259+十勝1!G259+釧路1!G259+根室1!G259</f>
        <v>0</v>
      </c>
      <c r="H290" s="66">
        <f>空知1!H259+石狩1!H259+後志1!H259+胆振1!H259+日高1!H259+渡島・檜山1!H259+上川1!H259+留萌1!H259+宗谷1!H259+オホーツク1!H259+十勝1!H259+釧路1!H259+根室1!H259</f>
        <v>0</v>
      </c>
      <c r="I290" s="66">
        <f>空知1!I259+石狩1!I259+後志1!I259+胆振1!I259+日高1!I259+渡島・檜山1!I259+上川1!I259+留萌1!I259+宗谷1!I259+オホーツク1!I259+十勝1!I259+釧路1!I259+根室1!I259</f>
        <v>3</v>
      </c>
      <c r="J290" s="66">
        <f>空知1!J259+石狩1!J259+後志1!J259+胆振1!J259+日高1!J259+渡島・檜山1!J259+上川1!J259+留萌1!J259+宗谷1!J259+オホーツク1!J259+十勝1!J259+釧路1!J259+根室1!J259</f>
        <v>35.200000000000003</v>
      </c>
      <c r="K290" s="66">
        <f>空知1!K259+石狩1!K259+後志1!K259+胆振1!K259+日高1!K259+渡島・檜山1!K259+上川1!K259+留萌1!K259+宗谷1!K259+オホーツク1!K259+十勝1!K259+釧路1!K259+根室1!K259</f>
        <v>39.6</v>
      </c>
      <c r="L290" s="66">
        <f>空知1!L259+石狩1!L259+後志1!L259+胆振1!L259+日高1!L259+渡島・檜山1!L259+上川1!L259+留萌1!L259+宗谷1!L259+オホーツク1!L259+十勝1!L259+釧路1!L259+根室1!L259</f>
        <v>29.900000000000002</v>
      </c>
      <c r="M290" s="66">
        <f>空知1!M259+石狩1!M259+後志1!M259+胆振1!M259+日高1!M259+渡島・檜山1!M259+上川1!M259+留萌1!M259+宗谷1!M259+オホーツク1!M259+十勝1!M259+釧路1!M259+根室1!M259</f>
        <v>8.7000000000000011</v>
      </c>
      <c r="N290" s="66">
        <f>空知1!N259+石狩1!N259+後志1!N259+胆振1!N259+日高1!N259+渡島・檜山1!N259+上川1!N259+留萌1!N259+宗谷1!N259+オホーツク1!N259+十勝1!N259+釧路1!N259+根室1!N259</f>
        <v>0.4</v>
      </c>
      <c r="O290" s="66">
        <f>空知1!O259+石狩1!O259+後志1!O259+胆振1!O259+日高1!O259+渡島・檜山1!O259+上川1!O259+留萌1!O259+宗谷1!O259+オホーツク1!O259+十勝1!O259+釧路1!O259+根室1!O259</f>
        <v>0</v>
      </c>
      <c r="P290" s="66">
        <f t="shared" si="185"/>
        <v>116.80000000000003</v>
      </c>
      <c r="Q290" s="41"/>
      <c r="R290" s="30"/>
      <c r="S290" s="30"/>
      <c r="T290" s="30"/>
      <c r="U290" s="30"/>
      <c r="V290" s="31"/>
      <c r="W290" s="31"/>
      <c r="X290" s="31"/>
      <c r="Y290" s="31"/>
    </row>
    <row r="291" spans="1:25" s="2" customFormat="1" ht="16.05" customHeight="1" x14ac:dyDescent="0.2">
      <c r="A291" s="81"/>
      <c r="B291" s="81"/>
      <c r="C291" s="10" t="s">
        <v>22</v>
      </c>
      <c r="D291" s="7" t="str">
        <f t="shared" ref="D291:O291" si="239">IF(D290&lt;=0,"",D290/$P290%)</f>
        <v/>
      </c>
      <c r="E291" s="7" t="str">
        <f t="shared" si="239"/>
        <v/>
      </c>
      <c r="F291" s="7" t="str">
        <f t="shared" si="239"/>
        <v/>
      </c>
      <c r="G291" s="7" t="str">
        <f t="shared" si="239"/>
        <v/>
      </c>
      <c r="H291" s="7" t="str">
        <f t="shared" si="239"/>
        <v/>
      </c>
      <c r="I291" s="7">
        <f t="shared" si="239"/>
        <v>2.5684931506849313</v>
      </c>
      <c r="J291" s="7">
        <f t="shared" si="239"/>
        <v>30.136986301369863</v>
      </c>
      <c r="K291" s="7">
        <f t="shared" si="239"/>
        <v>33.904109589041092</v>
      </c>
      <c r="L291" s="7">
        <f t="shared" si="239"/>
        <v>25.599315068493148</v>
      </c>
      <c r="M291" s="7">
        <f t="shared" si="239"/>
        <v>7.4486301369863011</v>
      </c>
      <c r="N291" s="7">
        <f t="shared" si="239"/>
        <v>0.34246575342465752</v>
      </c>
      <c r="O291" s="7" t="str">
        <f t="shared" si="239"/>
        <v/>
      </c>
      <c r="P291" s="66">
        <f t="shared" si="185"/>
        <v>100</v>
      </c>
      <c r="Q291" s="41"/>
      <c r="R291" s="30"/>
      <c r="S291" s="30"/>
      <c r="T291" s="30"/>
      <c r="U291" s="30"/>
      <c r="V291" s="31"/>
      <c r="W291" s="31"/>
      <c r="X291" s="31"/>
      <c r="Y291" s="31"/>
    </row>
    <row r="292" spans="1:25" s="2" customFormat="1" ht="16.05" customHeight="1" x14ac:dyDescent="0.2">
      <c r="A292" s="81"/>
      <c r="B292" s="81"/>
      <c r="C292" s="7" t="s">
        <v>23</v>
      </c>
      <c r="D292" s="66">
        <f>空知1!D261+石狩1!D261+後志1!D261+胆振1!D261+日高1!D261+渡島・檜山1!D261+上川1!D261+留萌1!D261+宗谷1!D261+オホーツク1!D261+十勝1!D261+釧路1!D261+根室1!D261</f>
        <v>0</v>
      </c>
      <c r="E292" s="66">
        <f>空知1!E261+石狩1!E261+後志1!E261+胆振1!E261+日高1!E261+渡島・檜山1!E261+上川1!E261+留萌1!E261+宗谷1!E261+オホーツク1!E261+十勝1!E261+釧路1!E261+根室1!E261</f>
        <v>0</v>
      </c>
      <c r="F292" s="66">
        <f>空知1!F261+石狩1!F261+後志1!F261+胆振1!F261+日高1!F261+渡島・檜山1!F261+上川1!F261+留萌1!F261+宗谷1!F261+オホーツク1!F261+十勝1!F261+釧路1!F261+根室1!F261</f>
        <v>0</v>
      </c>
      <c r="G292" s="66">
        <f>空知1!G261+石狩1!G261+後志1!G261+胆振1!G261+日高1!G261+渡島・檜山1!G261+上川1!G261+留萌1!G261+宗谷1!G261+オホーツク1!G261+十勝1!G261+釧路1!G261+根室1!G261</f>
        <v>0</v>
      </c>
      <c r="H292" s="66">
        <f>空知1!H261+石狩1!H261+後志1!H261+胆振1!H261+日高1!H261+渡島・檜山1!H261+上川1!H261+留萌1!H261+宗谷1!H261+オホーツク1!H261+十勝1!H261+釧路1!H261+根室1!H261</f>
        <v>0</v>
      </c>
      <c r="I292" s="66">
        <f>空知1!I261+石狩1!I261+後志1!I261+胆振1!I261+日高1!I261+渡島・檜山1!I261+上川1!I261+留萌1!I261+宗谷1!I261+オホーツク1!I261+十勝1!I261+釧路1!I261+根室1!I261</f>
        <v>0</v>
      </c>
      <c r="J292" s="66">
        <f>空知1!J261+石狩1!J261+後志1!J261+胆振1!J261+日高1!J261+渡島・檜山1!J261+上川1!J261+留萌1!J261+宗谷1!J261+オホーツク1!J261+十勝1!J261+釧路1!J261+根室1!J261</f>
        <v>0.5</v>
      </c>
      <c r="K292" s="66">
        <f>空知1!K261+石狩1!K261+後志1!K261+胆振1!K261+日高1!K261+渡島・檜山1!K261+上川1!K261+留萌1!K261+宗谷1!K261+オホーツク1!K261+十勝1!K261+釧路1!K261+根室1!K261</f>
        <v>29.6</v>
      </c>
      <c r="L292" s="66">
        <f>空知1!L261+石狩1!L261+後志1!L261+胆振1!L261+日高1!L261+渡島・檜山1!L261+上川1!L261+留萌1!L261+宗谷1!L261+オホーツク1!L261+十勝1!L261+釧路1!L261+根室1!L261</f>
        <v>33.700000000000003</v>
      </c>
      <c r="M292" s="66">
        <f>空知1!M261+石狩1!M261+後志1!M261+胆振1!M261+日高1!M261+渡島・檜山1!M261+上川1!M261+留萌1!M261+宗谷1!M261+オホーツク1!M261+十勝1!M261+釧路1!M261+根室1!M261</f>
        <v>6.6</v>
      </c>
      <c r="N292" s="66">
        <f>空知1!N261+石狩1!N261+後志1!N261+胆振1!N261+日高1!N261+渡島・檜山1!N261+上川1!N261+留萌1!N261+宗谷1!N261+オホーツク1!N261+十勝1!N261+釧路1!N261+根室1!N261</f>
        <v>0</v>
      </c>
      <c r="O292" s="66">
        <f>空知1!O261+石狩1!O261+後志1!O261+胆振1!O261+日高1!O261+渡島・檜山1!O261+上川1!O261+留萌1!O261+宗谷1!O261+オホーツク1!O261+十勝1!O261+釧路1!O261+根室1!O261</f>
        <v>0</v>
      </c>
      <c r="P292" s="66">
        <f t="shared" si="185"/>
        <v>70.400000000000006</v>
      </c>
      <c r="Q292" s="41"/>
      <c r="R292" s="30"/>
      <c r="S292" s="30"/>
      <c r="T292" s="30"/>
      <c r="U292" s="30"/>
      <c r="V292" s="31"/>
      <c r="W292" s="31"/>
      <c r="X292" s="31"/>
      <c r="Y292" s="31"/>
    </row>
    <row r="293" spans="1:25" s="2" customFormat="1" ht="16.05" customHeight="1" x14ac:dyDescent="0.2">
      <c r="A293" s="81"/>
      <c r="B293" s="81"/>
      <c r="C293" s="10" t="s">
        <v>22</v>
      </c>
      <c r="D293" s="7" t="str">
        <f t="shared" ref="D293:O293" si="240">IF(D292&lt;=0,"",D292/$P292%)</f>
        <v/>
      </c>
      <c r="E293" s="7" t="str">
        <f t="shared" si="240"/>
        <v/>
      </c>
      <c r="F293" s="7" t="str">
        <f t="shared" si="240"/>
        <v/>
      </c>
      <c r="G293" s="7" t="str">
        <f t="shared" si="240"/>
        <v/>
      </c>
      <c r="H293" s="7" t="str">
        <f t="shared" si="240"/>
        <v/>
      </c>
      <c r="I293" s="7" t="str">
        <f t="shared" si="240"/>
        <v/>
      </c>
      <c r="J293" s="7">
        <f t="shared" si="240"/>
        <v>0.71022727272727271</v>
      </c>
      <c r="K293" s="7">
        <f t="shared" si="240"/>
        <v>42.045454545454547</v>
      </c>
      <c r="L293" s="7">
        <f t="shared" si="240"/>
        <v>47.86931818181818</v>
      </c>
      <c r="M293" s="7">
        <f t="shared" si="240"/>
        <v>9.3749999999999982</v>
      </c>
      <c r="N293" s="7" t="str">
        <f t="shared" si="240"/>
        <v/>
      </c>
      <c r="O293" s="7" t="str">
        <f t="shared" si="240"/>
        <v/>
      </c>
      <c r="P293" s="66">
        <f t="shared" si="185"/>
        <v>100</v>
      </c>
      <c r="Q293" s="41"/>
      <c r="R293" s="30"/>
      <c r="S293" s="30"/>
      <c r="T293" s="30"/>
      <c r="U293" s="30"/>
      <c r="V293" s="31"/>
      <c r="W293" s="31"/>
      <c r="X293" s="31"/>
      <c r="Y293" s="31"/>
    </row>
    <row r="294" spans="1:25" s="2" customFormat="1" ht="16.05" customHeight="1" x14ac:dyDescent="0.2">
      <c r="A294" s="81"/>
      <c r="B294" s="81"/>
      <c r="C294" s="7" t="s">
        <v>24</v>
      </c>
      <c r="D294" s="66">
        <f>空知1!D263+石狩1!D263+後志1!D263+胆振1!D263+日高1!D263+渡島・檜山1!D263+上川1!D263+留萌1!D263+宗谷1!D263+オホーツク1!D263+十勝1!D263+釧路1!D263+根室1!D263</f>
        <v>0</v>
      </c>
      <c r="E294" s="66">
        <f>空知1!E263+石狩1!E263+後志1!E263+胆振1!E263+日高1!E263+渡島・檜山1!E263+上川1!E263+留萌1!E263+宗谷1!E263+オホーツク1!E263+十勝1!E263+釧路1!E263+根室1!E263</f>
        <v>0</v>
      </c>
      <c r="F294" s="66">
        <f>空知1!F263+石狩1!F263+後志1!F263+胆振1!F263+日高1!F263+渡島・檜山1!F263+上川1!F263+留萌1!F263+宗谷1!F263+オホーツク1!F263+十勝1!F263+釧路1!F263+根室1!F263</f>
        <v>0</v>
      </c>
      <c r="G294" s="66">
        <f>空知1!G263+石狩1!G263+後志1!G263+胆振1!G263+日高1!G263+渡島・檜山1!G263+上川1!G263+留萌1!G263+宗谷1!G263+オホーツク1!G263+十勝1!G263+釧路1!G263+根室1!G263</f>
        <v>0</v>
      </c>
      <c r="H294" s="66">
        <f>空知1!H263+石狩1!H263+後志1!H263+胆振1!H263+日高1!H263+渡島・檜山1!H263+上川1!H263+留萌1!H263+宗谷1!H263+オホーツク1!H263+十勝1!H263+釧路1!H263+根室1!H263</f>
        <v>0</v>
      </c>
      <c r="I294" s="66">
        <f>空知1!I263+石狩1!I263+後志1!I263+胆振1!I263+日高1!I263+渡島・檜山1!I263+上川1!I263+留萌1!I263+宗谷1!I263+オホーツク1!I263+十勝1!I263+釧路1!I263+根室1!I263</f>
        <v>3</v>
      </c>
      <c r="J294" s="66">
        <f>空知1!J263+石狩1!J263+後志1!J263+胆振1!J263+日高1!J263+渡島・檜山1!J263+上川1!J263+留萌1!J263+宗谷1!J263+オホーツク1!J263+十勝1!J263+釧路1!J263+根室1!J263</f>
        <v>35.700000000000003</v>
      </c>
      <c r="K294" s="66">
        <f>空知1!K263+石狩1!K263+後志1!K263+胆振1!K263+日高1!K263+渡島・檜山1!K263+上川1!K263+留萌1!K263+宗谷1!K263+オホーツク1!K263+十勝1!K263+釧路1!K263+根室1!K263</f>
        <v>69.2</v>
      </c>
      <c r="L294" s="66">
        <f>空知1!L263+石狩1!L263+後志1!L263+胆振1!L263+日高1!L263+渡島・檜山1!L263+上川1!L263+留萌1!L263+宗谷1!L263+オホーツク1!L263+十勝1!L263+釧路1!L263+根室1!L263</f>
        <v>63.6</v>
      </c>
      <c r="M294" s="66">
        <f>空知1!M263+石狩1!M263+後志1!M263+胆振1!M263+日高1!M263+渡島・檜山1!M263+上川1!M263+留萌1!M263+宗谷1!M263+オホーツク1!M263+十勝1!M263+釧路1!M263+根室1!M263</f>
        <v>15.3</v>
      </c>
      <c r="N294" s="66">
        <f>空知1!N263+石狩1!N263+後志1!N263+胆振1!N263+日高1!N263+渡島・檜山1!N263+上川1!N263+留萌1!N263+宗谷1!N263+オホーツク1!N263+十勝1!N263+釧路1!N263+根室1!N263</f>
        <v>0.4</v>
      </c>
      <c r="O294" s="66">
        <f>空知1!O263+石狩1!O263+後志1!O263+胆振1!O263+日高1!O263+渡島・檜山1!O263+上川1!O263+留萌1!O263+宗谷1!O263+オホーツク1!O263+十勝1!O263+釧路1!O263+根室1!O263</f>
        <v>0</v>
      </c>
      <c r="P294" s="66">
        <f t="shared" si="185"/>
        <v>187.20000000000002</v>
      </c>
      <c r="Q294" s="41"/>
      <c r="R294" s="30"/>
      <c r="S294" s="30"/>
      <c r="T294" s="30"/>
      <c r="U294" s="30"/>
      <c r="V294" s="31"/>
      <c r="W294" s="31"/>
      <c r="X294" s="31"/>
      <c r="Y294" s="31"/>
    </row>
    <row r="295" spans="1:25" s="2" customFormat="1" ht="16.05" customHeight="1" x14ac:dyDescent="0.2">
      <c r="A295" s="81"/>
      <c r="B295" s="83"/>
      <c r="C295" s="10" t="s">
        <v>22</v>
      </c>
      <c r="D295" s="7" t="str">
        <f t="shared" ref="D295:O295" si="241">IF(D294&lt;=0,"",D294/$P294%)</f>
        <v/>
      </c>
      <c r="E295" s="7" t="str">
        <f t="shared" si="241"/>
        <v/>
      </c>
      <c r="F295" s="7" t="str">
        <f t="shared" si="241"/>
        <v/>
      </c>
      <c r="G295" s="7" t="str">
        <f t="shared" si="241"/>
        <v/>
      </c>
      <c r="H295" s="7" t="str">
        <f t="shared" si="241"/>
        <v/>
      </c>
      <c r="I295" s="7">
        <f t="shared" si="241"/>
        <v>1.6025641025641024</v>
      </c>
      <c r="J295" s="7">
        <f t="shared" si="241"/>
        <v>19.070512820512821</v>
      </c>
      <c r="K295" s="7">
        <f t="shared" si="241"/>
        <v>36.965811965811966</v>
      </c>
      <c r="L295" s="7">
        <f t="shared" si="241"/>
        <v>33.974358974358971</v>
      </c>
      <c r="M295" s="7">
        <f t="shared" si="241"/>
        <v>8.1730769230769234</v>
      </c>
      <c r="N295" s="7">
        <f t="shared" si="241"/>
        <v>0.21367521367521367</v>
      </c>
      <c r="O295" s="7" t="str">
        <f t="shared" si="241"/>
        <v/>
      </c>
      <c r="P295" s="66">
        <f t="shared" si="185"/>
        <v>100</v>
      </c>
      <c r="Q295" s="41"/>
      <c r="R295" s="30"/>
      <c r="S295" s="30"/>
      <c r="T295" s="30"/>
      <c r="U295" s="30"/>
      <c r="V295" s="31"/>
      <c r="W295" s="31"/>
      <c r="X295" s="31"/>
      <c r="Y295" s="31"/>
    </row>
    <row r="296" spans="1:25" s="2" customFormat="1" ht="16.05" customHeight="1" x14ac:dyDescent="0.2">
      <c r="A296" s="81"/>
      <c r="B296" s="81" t="s">
        <v>67</v>
      </c>
      <c r="C296" s="7" t="s">
        <v>21</v>
      </c>
      <c r="D296" s="66">
        <f>空知1!D265+石狩1!D265+後志1!D265+胆振1!D265+日高1!D265+渡島・檜山1!D265+上川1!D265+留萌1!D265+宗谷1!D265+オホーツク1!D265+十勝1!D265+釧路1!D265+根室1!D265</f>
        <v>0</v>
      </c>
      <c r="E296" s="66">
        <f>空知1!E265+石狩1!E265+後志1!E265+胆振1!E265+日高1!E265+渡島・檜山1!E265+上川1!E265+留萌1!E265+宗谷1!E265+オホーツク1!E265+十勝1!E265+釧路1!E265+根室1!E265</f>
        <v>0</v>
      </c>
      <c r="F296" s="66">
        <f>空知1!F265+石狩1!F265+後志1!F265+胆振1!F265+日高1!F265+渡島・檜山1!F265+上川1!F265+留萌1!F265+宗谷1!F265+オホーツク1!F265+十勝1!F265+釧路1!F265+根室1!F265</f>
        <v>0</v>
      </c>
      <c r="G296" s="66">
        <f>空知1!G265+石狩1!G265+後志1!G265+胆振1!G265+日高1!G265+渡島・檜山1!G265+上川1!G265+留萌1!G265+宗谷1!G265+オホーツク1!G265+十勝1!G265+釧路1!G265+根室1!G265</f>
        <v>0</v>
      </c>
      <c r="H296" s="66">
        <f>空知1!H265+石狩1!H265+後志1!H265+胆振1!H265+日高1!H265+渡島・檜山1!H265+上川1!H265+留萌1!H265+宗谷1!H265+オホーツク1!H265+十勝1!H265+釧路1!H265+根室1!H265</f>
        <v>0</v>
      </c>
      <c r="I296" s="66">
        <f>空知1!I265+石狩1!I265+後志1!I265+胆振1!I265+日高1!I265+渡島・檜山1!I265+上川1!I265+留萌1!I265+宗谷1!I265+オホーツク1!I265+十勝1!I265+釧路1!I265+根室1!I265</f>
        <v>0</v>
      </c>
      <c r="J296" s="66">
        <f>空知1!J265+石狩1!J265+後志1!J265+胆振1!J265+日高1!J265+渡島・檜山1!J265+上川1!J265+留萌1!J265+宗谷1!J265+オホーツク1!J265+十勝1!J265+釧路1!J265+根室1!J265</f>
        <v>2.2999999999999998</v>
      </c>
      <c r="K296" s="66">
        <f>空知1!K265+石狩1!K265+後志1!K265+胆振1!K265+日高1!K265+渡島・檜山1!K265+上川1!K265+留萌1!K265+宗谷1!K265+オホーツク1!K265+十勝1!K265+釧路1!K265+根室1!K265</f>
        <v>0.6</v>
      </c>
      <c r="L296" s="66">
        <f>空知1!L265+石狩1!L265+後志1!L265+胆振1!L265+日高1!L265+渡島・檜山1!L265+上川1!L265+留萌1!L265+宗谷1!L265+オホーツク1!L265+十勝1!L265+釧路1!L265+根室1!L265</f>
        <v>0</v>
      </c>
      <c r="M296" s="66">
        <f>空知1!M265+石狩1!M265+後志1!M265+胆振1!M265+日高1!M265+渡島・檜山1!M265+上川1!M265+留萌1!M265+宗谷1!M265+オホーツク1!M265+十勝1!M265+釧路1!M265+根室1!M265</f>
        <v>0</v>
      </c>
      <c r="N296" s="66">
        <f>空知1!N265+石狩1!N265+後志1!N265+胆振1!N265+日高1!N265+渡島・檜山1!N265+上川1!N265+留萌1!N265+宗谷1!N265+オホーツク1!N265+十勝1!N265+釧路1!N265+根室1!N265</f>
        <v>0</v>
      </c>
      <c r="O296" s="66">
        <f>空知1!O265+石狩1!O265+後志1!O265+胆振1!O265+日高1!O265+渡島・檜山1!O265+上川1!O265+留萌1!O265+宗谷1!O265+オホーツク1!O265+十勝1!O265+釧路1!O265+根室1!O265</f>
        <v>0</v>
      </c>
      <c r="P296" s="66">
        <f t="shared" si="185"/>
        <v>2.9</v>
      </c>
      <c r="Q296" s="41"/>
      <c r="R296" s="30"/>
      <c r="S296" s="30"/>
      <c r="T296" s="30"/>
      <c r="U296" s="30"/>
      <c r="V296" s="31"/>
      <c r="W296" s="31"/>
      <c r="X296" s="31"/>
      <c r="Y296" s="31"/>
    </row>
    <row r="297" spans="1:25" s="2" customFormat="1" ht="16.05" customHeight="1" x14ac:dyDescent="0.2">
      <c r="A297" s="81"/>
      <c r="B297" s="81"/>
      <c r="C297" s="10" t="s">
        <v>22</v>
      </c>
      <c r="D297" s="7" t="str">
        <f t="shared" ref="D297:O297" si="242">IF(D296&lt;=0,"",D296/$P296%)</f>
        <v/>
      </c>
      <c r="E297" s="7" t="str">
        <f t="shared" si="242"/>
        <v/>
      </c>
      <c r="F297" s="7" t="str">
        <f t="shared" si="242"/>
        <v/>
      </c>
      <c r="G297" s="7" t="str">
        <f t="shared" si="242"/>
        <v/>
      </c>
      <c r="H297" s="7" t="str">
        <f t="shared" si="242"/>
        <v/>
      </c>
      <c r="I297" s="7" t="str">
        <f t="shared" si="242"/>
        <v/>
      </c>
      <c r="J297" s="7">
        <f t="shared" si="242"/>
        <v>79.310344827586206</v>
      </c>
      <c r="K297" s="7">
        <f t="shared" si="242"/>
        <v>20.689655172413794</v>
      </c>
      <c r="L297" s="7" t="str">
        <f t="shared" si="242"/>
        <v/>
      </c>
      <c r="M297" s="7" t="str">
        <f t="shared" si="242"/>
        <v/>
      </c>
      <c r="N297" s="7" t="str">
        <f t="shared" si="242"/>
        <v/>
      </c>
      <c r="O297" s="7" t="str">
        <f t="shared" si="242"/>
        <v/>
      </c>
      <c r="P297" s="66">
        <f t="shared" si="185"/>
        <v>100</v>
      </c>
      <c r="Q297" s="41"/>
      <c r="R297" s="30"/>
      <c r="S297" s="30"/>
      <c r="T297" s="30"/>
      <c r="U297" s="30"/>
      <c r="V297" s="31"/>
      <c r="W297" s="31"/>
      <c r="X297" s="31"/>
      <c r="Y297" s="31"/>
    </row>
    <row r="298" spans="1:25" s="2" customFormat="1" ht="16.05" customHeight="1" x14ac:dyDescent="0.2">
      <c r="A298" s="81"/>
      <c r="B298" s="81"/>
      <c r="C298" s="7" t="s">
        <v>23</v>
      </c>
      <c r="D298" s="66">
        <f>空知1!D267+石狩1!D267+後志1!D267+胆振1!D267+日高1!D267+渡島・檜山1!D267+上川1!D267+留萌1!D267+宗谷1!D267+オホーツク1!D267+十勝1!D267+釧路1!D267+根室1!D267</f>
        <v>0</v>
      </c>
      <c r="E298" s="66">
        <f>空知1!E267+石狩1!E267+後志1!E267+胆振1!E267+日高1!E267+渡島・檜山1!E267+上川1!E267+留萌1!E267+宗谷1!E267+オホーツク1!E267+十勝1!E267+釧路1!E267+根室1!E267</f>
        <v>0</v>
      </c>
      <c r="F298" s="66">
        <f>空知1!F267+石狩1!F267+後志1!F267+胆振1!F267+日高1!F267+渡島・檜山1!F267+上川1!F267+留萌1!F267+宗谷1!F267+オホーツク1!F267+十勝1!F267+釧路1!F267+根室1!F267</f>
        <v>0</v>
      </c>
      <c r="G298" s="66">
        <f>空知1!G267+石狩1!G267+後志1!G267+胆振1!G267+日高1!G267+渡島・檜山1!G267+上川1!G267+留萌1!G267+宗谷1!G267+オホーツク1!G267+十勝1!G267+釧路1!G267+根室1!G267</f>
        <v>0</v>
      </c>
      <c r="H298" s="66">
        <f>空知1!H267+石狩1!H267+後志1!H267+胆振1!H267+日高1!H267+渡島・檜山1!H267+上川1!H267+留萌1!H267+宗谷1!H267+オホーツク1!H267+十勝1!H267+釧路1!H267+根室1!H267</f>
        <v>0</v>
      </c>
      <c r="I298" s="66">
        <f>空知1!I267+石狩1!I267+後志1!I267+胆振1!I267+日高1!I267+渡島・檜山1!I267+上川1!I267+留萌1!I267+宗谷1!I267+オホーツク1!I267+十勝1!I267+釧路1!I267+根室1!I267</f>
        <v>0</v>
      </c>
      <c r="J298" s="66">
        <f>空知1!J267+石狩1!J267+後志1!J267+胆振1!J267+日高1!J267+渡島・檜山1!J267+上川1!J267+留萌1!J267+宗谷1!J267+オホーツク1!J267+十勝1!J267+釧路1!J267+根室1!J267</f>
        <v>0</v>
      </c>
      <c r="K298" s="66">
        <f>空知1!K267+石狩1!K267+後志1!K267+胆振1!K267+日高1!K267+渡島・檜山1!K267+上川1!K267+留萌1!K267+宗谷1!K267+オホーツク1!K267+十勝1!K267+釧路1!K267+根室1!K267</f>
        <v>0</v>
      </c>
      <c r="L298" s="66">
        <f>空知1!L267+石狩1!L267+後志1!L267+胆振1!L267+日高1!L267+渡島・檜山1!L267+上川1!L267+留萌1!L267+宗谷1!L267+オホーツク1!L267+十勝1!L267+釧路1!L267+根室1!L267</f>
        <v>0</v>
      </c>
      <c r="M298" s="66">
        <f>空知1!M267+石狩1!M267+後志1!M267+胆振1!M267+日高1!M267+渡島・檜山1!M267+上川1!M267+留萌1!M267+宗谷1!M267+オホーツク1!M267+十勝1!M267+釧路1!M267+根室1!M267</f>
        <v>0</v>
      </c>
      <c r="N298" s="66">
        <f>空知1!N267+石狩1!N267+後志1!N267+胆振1!N267+日高1!N267+渡島・檜山1!N267+上川1!N267+留萌1!N267+宗谷1!N267+オホーツク1!N267+十勝1!N267+釧路1!N267+根室1!N267</f>
        <v>0</v>
      </c>
      <c r="O298" s="66">
        <f>空知1!O267+石狩1!O267+後志1!O267+胆振1!O267+日高1!O267+渡島・檜山1!O267+上川1!O267+留萌1!O267+宗谷1!O267+オホーツク1!O267+十勝1!O267+釧路1!O267+根室1!O267</f>
        <v>0</v>
      </c>
      <c r="P298" s="66">
        <f t="shared" si="185"/>
        <v>0</v>
      </c>
      <c r="Q298" s="41"/>
      <c r="R298" s="30"/>
      <c r="S298" s="30"/>
      <c r="T298" s="30"/>
      <c r="U298" s="30"/>
      <c r="V298" s="31"/>
      <c r="W298" s="31"/>
      <c r="X298" s="31"/>
      <c r="Y298" s="31"/>
    </row>
    <row r="299" spans="1:25" s="2" customFormat="1" ht="16.05" customHeight="1" x14ac:dyDescent="0.2">
      <c r="A299" s="81"/>
      <c r="B299" s="81"/>
      <c r="C299" s="10" t="s">
        <v>22</v>
      </c>
      <c r="D299" s="7" t="str">
        <f t="shared" ref="D299:O299" si="243">IF(D298&lt;=0,"",D298/$P298%)</f>
        <v/>
      </c>
      <c r="E299" s="7" t="str">
        <f t="shared" si="243"/>
        <v/>
      </c>
      <c r="F299" s="7" t="str">
        <f t="shared" si="243"/>
        <v/>
      </c>
      <c r="G299" s="7" t="str">
        <f t="shared" si="243"/>
        <v/>
      </c>
      <c r="H299" s="7" t="str">
        <f t="shared" si="243"/>
        <v/>
      </c>
      <c r="I299" s="7" t="str">
        <f t="shared" si="243"/>
        <v/>
      </c>
      <c r="J299" s="7" t="str">
        <f t="shared" si="243"/>
        <v/>
      </c>
      <c r="K299" s="7" t="str">
        <f t="shared" si="243"/>
        <v/>
      </c>
      <c r="L299" s="7" t="str">
        <f t="shared" si="243"/>
        <v/>
      </c>
      <c r="M299" s="7" t="str">
        <f t="shared" si="243"/>
        <v/>
      </c>
      <c r="N299" s="7" t="str">
        <f t="shared" si="243"/>
        <v/>
      </c>
      <c r="O299" s="7" t="str">
        <f t="shared" si="243"/>
        <v/>
      </c>
      <c r="P299" s="66">
        <f t="shared" si="185"/>
        <v>0</v>
      </c>
      <c r="Q299" s="41"/>
      <c r="R299" s="30"/>
      <c r="S299" s="30"/>
      <c r="T299" s="30"/>
      <c r="U299" s="30"/>
      <c r="V299" s="31"/>
      <c r="W299" s="31"/>
      <c r="X299" s="31"/>
      <c r="Y299" s="31"/>
    </row>
    <row r="300" spans="1:25" s="2" customFormat="1" ht="16.05" customHeight="1" x14ac:dyDescent="0.2">
      <c r="A300" s="81"/>
      <c r="B300" s="81"/>
      <c r="C300" s="7" t="s">
        <v>24</v>
      </c>
      <c r="D300" s="66">
        <f>空知1!D269+石狩1!D269+後志1!D269+胆振1!D269+日高1!D269+渡島・檜山1!D269+上川1!D269+留萌1!D269+宗谷1!D269+オホーツク1!D269+十勝1!D269+釧路1!D269+根室1!D269</f>
        <v>0</v>
      </c>
      <c r="E300" s="66">
        <f>空知1!E269+石狩1!E269+後志1!E269+胆振1!E269+日高1!E269+渡島・檜山1!E269+上川1!E269+留萌1!E269+宗谷1!E269+オホーツク1!E269+十勝1!E269+釧路1!E269+根室1!E269</f>
        <v>0</v>
      </c>
      <c r="F300" s="66">
        <f>空知1!F269+石狩1!F269+後志1!F269+胆振1!F269+日高1!F269+渡島・檜山1!F269+上川1!F269+留萌1!F269+宗谷1!F269+オホーツク1!F269+十勝1!F269+釧路1!F269+根室1!F269</f>
        <v>0</v>
      </c>
      <c r="G300" s="66">
        <f>空知1!G269+石狩1!G269+後志1!G269+胆振1!G269+日高1!G269+渡島・檜山1!G269+上川1!G269+留萌1!G269+宗谷1!G269+オホーツク1!G269+十勝1!G269+釧路1!G269+根室1!G269</f>
        <v>0</v>
      </c>
      <c r="H300" s="66">
        <f>空知1!H269+石狩1!H269+後志1!H269+胆振1!H269+日高1!H269+渡島・檜山1!H269+上川1!H269+留萌1!H269+宗谷1!H269+オホーツク1!H269+十勝1!H269+釧路1!H269+根室1!H269</f>
        <v>0</v>
      </c>
      <c r="I300" s="66">
        <f>空知1!I269+石狩1!I269+後志1!I269+胆振1!I269+日高1!I269+渡島・檜山1!I269+上川1!I269+留萌1!I269+宗谷1!I269+オホーツク1!I269+十勝1!I269+釧路1!I269+根室1!I269</f>
        <v>0</v>
      </c>
      <c r="J300" s="66">
        <f>空知1!J269+石狩1!J269+後志1!J269+胆振1!J269+日高1!J269+渡島・檜山1!J269+上川1!J269+留萌1!J269+宗谷1!J269+オホーツク1!J269+十勝1!J269+釧路1!J269+根室1!J269</f>
        <v>2.2999999999999998</v>
      </c>
      <c r="K300" s="66">
        <f>空知1!K269+石狩1!K269+後志1!K269+胆振1!K269+日高1!K269+渡島・檜山1!K269+上川1!K269+留萌1!K269+宗谷1!K269+オホーツク1!K269+十勝1!K269+釧路1!K269+根室1!K269</f>
        <v>0.6</v>
      </c>
      <c r="L300" s="66">
        <f>空知1!L269+石狩1!L269+後志1!L269+胆振1!L269+日高1!L269+渡島・檜山1!L269+上川1!L269+留萌1!L269+宗谷1!L269+オホーツク1!L269+十勝1!L269+釧路1!L269+根室1!L269</f>
        <v>0</v>
      </c>
      <c r="M300" s="66">
        <f>空知1!M269+石狩1!M269+後志1!M269+胆振1!M269+日高1!M269+渡島・檜山1!M269+上川1!M269+留萌1!M269+宗谷1!M269+オホーツク1!M269+十勝1!M269+釧路1!M269+根室1!M269</f>
        <v>0</v>
      </c>
      <c r="N300" s="66">
        <f>空知1!N269+石狩1!N269+後志1!N269+胆振1!N269+日高1!N269+渡島・檜山1!N269+上川1!N269+留萌1!N269+宗谷1!N269+オホーツク1!N269+十勝1!N269+釧路1!N269+根室1!N269</f>
        <v>0</v>
      </c>
      <c r="O300" s="66">
        <f>空知1!O269+石狩1!O269+後志1!O269+胆振1!O269+日高1!O269+渡島・檜山1!O269+上川1!O269+留萌1!O269+宗谷1!O269+オホーツク1!O269+十勝1!O269+釧路1!O269+根室1!O269</f>
        <v>0</v>
      </c>
      <c r="P300" s="66">
        <f t="shared" si="185"/>
        <v>2.9</v>
      </c>
      <c r="Q300" s="41"/>
      <c r="R300" s="30"/>
      <c r="S300" s="30"/>
      <c r="T300" s="30"/>
      <c r="U300" s="30"/>
      <c r="V300" s="31"/>
      <c r="W300" s="31"/>
      <c r="X300" s="31"/>
      <c r="Y300" s="31"/>
    </row>
    <row r="301" spans="1:25" s="2" customFormat="1" ht="16.05" customHeight="1" x14ac:dyDescent="0.2">
      <c r="A301" s="81"/>
      <c r="B301" s="83"/>
      <c r="C301" s="10" t="s">
        <v>22</v>
      </c>
      <c r="D301" s="7" t="str">
        <f t="shared" ref="D301:O301" si="244">IF(D300&lt;=0,"",D300/$P300%)</f>
        <v/>
      </c>
      <c r="E301" s="7" t="str">
        <f t="shared" si="244"/>
        <v/>
      </c>
      <c r="F301" s="7" t="str">
        <f t="shared" si="244"/>
        <v/>
      </c>
      <c r="G301" s="7" t="str">
        <f t="shared" si="244"/>
        <v/>
      </c>
      <c r="H301" s="7" t="str">
        <f t="shared" si="244"/>
        <v/>
      </c>
      <c r="I301" s="7" t="str">
        <f t="shared" si="244"/>
        <v/>
      </c>
      <c r="J301" s="7">
        <f t="shared" si="244"/>
        <v>79.310344827586206</v>
      </c>
      <c r="K301" s="7">
        <f t="shared" si="244"/>
        <v>20.689655172413794</v>
      </c>
      <c r="L301" s="7" t="str">
        <f t="shared" si="244"/>
        <v/>
      </c>
      <c r="M301" s="7" t="str">
        <f t="shared" si="244"/>
        <v/>
      </c>
      <c r="N301" s="7" t="str">
        <f t="shared" si="244"/>
        <v/>
      </c>
      <c r="O301" s="7" t="str">
        <f t="shared" si="244"/>
        <v/>
      </c>
      <c r="P301" s="66">
        <f t="shared" si="185"/>
        <v>100</v>
      </c>
      <c r="Q301" s="41"/>
      <c r="R301" s="30"/>
      <c r="S301" s="30"/>
      <c r="T301" s="30"/>
      <c r="U301" s="30"/>
      <c r="V301" s="31"/>
      <c r="W301" s="31"/>
      <c r="X301" s="31"/>
      <c r="Y301" s="31"/>
    </row>
    <row r="302" spans="1:25" s="2" customFormat="1" ht="16.05" customHeight="1" x14ac:dyDescent="0.2">
      <c r="A302" s="81"/>
      <c r="B302" s="81" t="s">
        <v>68</v>
      </c>
      <c r="C302" s="7" t="s">
        <v>21</v>
      </c>
      <c r="D302" s="66">
        <f>空知1!D271+石狩1!D271+後志1!D271+胆振1!D271+日高1!D271+渡島・檜山1!D271+上川1!D271+留萌1!D271+宗谷1!D271+オホーツク1!D271+十勝1!D271+釧路1!D271+根室1!D271</f>
        <v>0.1</v>
      </c>
      <c r="E302" s="66">
        <f>空知1!E271+石狩1!E271+後志1!E271+胆振1!E271+日高1!E271+渡島・檜山1!E271+上川1!E271+留萌1!E271+宗谷1!E271+オホーツク1!E271+十勝1!E271+釧路1!E271+根室1!E271</f>
        <v>0</v>
      </c>
      <c r="F302" s="66">
        <f>空知1!F271+石狩1!F271+後志1!F271+胆振1!F271+日高1!F271+渡島・檜山1!F271+上川1!F271+留萌1!F271+宗谷1!F271+オホーツク1!F271+十勝1!F271+釧路1!F271+根室1!F271</f>
        <v>0</v>
      </c>
      <c r="G302" s="66">
        <f>空知1!G271+石狩1!G271+後志1!G271+胆振1!G271+日高1!G271+渡島・檜山1!G271+上川1!G271+留萌1!G271+宗谷1!G271+オホーツク1!G271+十勝1!G271+釧路1!G271+根室1!G271</f>
        <v>0</v>
      </c>
      <c r="H302" s="66">
        <f>空知1!H271+石狩1!H271+後志1!H271+胆振1!H271+日高1!H271+渡島・檜山1!H271+上川1!H271+留萌1!H271+宗谷1!H271+オホーツク1!H271+十勝1!H271+釧路1!H271+根室1!H271</f>
        <v>0</v>
      </c>
      <c r="I302" s="66">
        <f>空知1!I271+石狩1!I271+後志1!I271+胆振1!I271+日高1!I271+渡島・檜山1!I271+上川1!I271+留萌1!I271+宗谷1!I271+オホーツク1!I271+十勝1!I271+釧路1!I271+根室1!I271</f>
        <v>0</v>
      </c>
      <c r="J302" s="66">
        <f>空知1!J271+石狩1!J271+後志1!J271+胆振1!J271+日高1!J271+渡島・檜山1!J271+上川1!J271+留萌1!J271+宗谷1!J271+オホーツク1!J271+十勝1!J271+釧路1!J271+根室1!J271</f>
        <v>2.4</v>
      </c>
      <c r="K302" s="66">
        <f>空知1!K271+石狩1!K271+後志1!K271+胆振1!K271+日高1!K271+渡島・檜山1!K271+上川1!K271+留萌1!K271+宗谷1!K271+オホーツク1!K271+十勝1!K271+釧路1!K271+根室1!K271</f>
        <v>0.7</v>
      </c>
      <c r="L302" s="66">
        <f>空知1!L271+石狩1!L271+後志1!L271+胆振1!L271+日高1!L271+渡島・檜山1!L271+上川1!L271+留萌1!L271+宗谷1!L271+オホーツク1!L271+十勝1!L271+釧路1!L271+根室1!L271</f>
        <v>4.2</v>
      </c>
      <c r="M302" s="66">
        <f>空知1!M271+石狩1!M271+後志1!M271+胆振1!M271+日高1!M271+渡島・檜山1!M271+上川1!M271+留萌1!M271+宗谷1!M271+オホーツク1!M271+十勝1!M271+釧路1!M271+根室1!M271</f>
        <v>0</v>
      </c>
      <c r="N302" s="66">
        <f>空知1!N271+石狩1!N271+後志1!N271+胆振1!N271+日高1!N271+渡島・檜山1!N271+上川1!N271+留萌1!N271+宗谷1!N271+オホーツク1!N271+十勝1!N271+釧路1!N271+根室1!N271</f>
        <v>0</v>
      </c>
      <c r="O302" s="66">
        <f>空知1!O271+石狩1!O271+後志1!O271+胆振1!O271+日高1!O271+渡島・檜山1!O271+上川1!O271+留萌1!O271+宗谷1!O271+オホーツク1!O271+十勝1!O271+釧路1!O271+根室1!O271</f>
        <v>0</v>
      </c>
      <c r="P302" s="66">
        <f t="shared" si="185"/>
        <v>7.4</v>
      </c>
      <c r="Q302" s="41"/>
      <c r="R302" s="30"/>
      <c r="S302" s="30"/>
      <c r="T302" s="30"/>
      <c r="U302" s="30"/>
      <c r="V302" s="31"/>
      <c r="W302" s="31"/>
      <c r="X302" s="31"/>
      <c r="Y302" s="31"/>
    </row>
    <row r="303" spans="1:25" s="2" customFormat="1" ht="16.05" customHeight="1" x14ac:dyDescent="0.2">
      <c r="A303" s="81"/>
      <c r="B303" s="81"/>
      <c r="C303" s="10" t="s">
        <v>22</v>
      </c>
      <c r="D303" s="7">
        <f t="shared" ref="D303:O303" si="245">IF(D302&lt;=0,"",D302/$P302%)</f>
        <v>1.3513513513513513</v>
      </c>
      <c r="E303" s="7" t="str">
        <f t="shared" si="245"/>
        <v/>
      </c>
      <c r="F303" s="7" t="str">
        <f t="shared" si="245"/>
        <v/>
      </c>
      <c r="G303" s="7" t="str">
        <f t="shared" si="245"/>
        <v/>
      </c>
      <c r="H303" s="7" t="str">
        <f t="shared" si="245"/>
        <v/>
      </c>
      <c r="I303" s="7" t="str">
        <f t="shared" si="245"/>
        <v/>
      </c>
      <c r="J303" s="7">
        <f t="shared" si="245"/>
        <v>32.432432432432428</v>
      </c>
      <c r="K303" s="7">
        <f t="shared" si="245"/>
        <v>9.4594594594594579</v>
      </c>
      <c r="L303" s="7">
        <f t="shared" si="245"/>
        <v>56.756756756756751</v>
      </c>
      <c r="M303" s="7" t="str">
        <f t="shared" si="245"/>
        <v/>
      </c>
      <c r="N303" s="7" t="str">
        <f t="shared" si="245"/>
        <v/>
      </c>
      <c r="O303" s="7" t="str">
        <f t="shared" si="245"/>
        <v/>
      </c>
      <c r="P303" s="66">
        <f t="shared" si="185"/>
        <v>100</v>
      </c>
      <c r="Q303" s="41"/>
      <c r="R303" s="30"/>
      <c r="S303" s="30"/>
      <c r="T303" s="30"/>
      <c r="U303" s="30"/>
      <c r="V303" s="31"/>
      <c r="W303" s="31"/>
      <c r="X303" s="31"/>
      <c r="Y303" s="31"/>
    </row>
    <row r="304" spans="1:25" s="2" customFormat="1" ht="16.05" customHeight="1" x14ac:dyDescent="0.2">
      <c r="A304" s="81"/>
      <c r="B304" s="81"/>
      <c r="C304" s="7" t="s">
        <v>23</v>
      </c>
      <c r="D304" s="66">
        <f>空知1!D273+石狩1!D273+後志1!D273+胆振1!D273+日高1!D273+渡島・檜山1!D273+上川1!D273+留萌1!D273+宗谷1!D273+オホーツク1!D273+十勝1!D273+釧路1!D273+根室1!D273</f>
        <v>0</v>
      </c>
      <c r="E304" s="66">
        <f>空知1!E273+石狩1!E273+後志1!E273+胆振1!E273+日高1!E273+渡島・檜山1!E273+上川1!E273+留萌1!E273+宗谷1!E273+オホーツク1!E273+十勝1!E273+釧路1!E273+根室1!E273</f>
        <v>0</v>
      </c>
      <c r="F304" s="66">
        <f>空知1!F273+石狩1!F273+後志1!F273+胆振1!F273+日高1!F273+渡島・檜山1!F273+上川1!F273+留萌1!F273+宗谷1!F273+オホーツク1!F273+十勝1!F273+釧路1!F273+根室1!F273</f>
        <v>0</v>
      </c>
      <c r="G304" s="66">
        <f>空知1!G273+石狩1!G273+後志1!G273+胆振1!G273+日高1!G273+渡島・檜山1!G273+上川1!G273+留萌1!G273+宗谷1!G273+オホーツク1!G273+十勝1!G273+釧路1!G273+根室1!G273</f>
        <v>0</v>
      </c>
      <c r="H304" s="66">
        <f>空知1!H273+石狩1!H273+後志1!H273+胆振1!H273+日高1!H273+渡島・檜山1!H273+上川1!H273+留萌1!H273+宗谷1!H273+オホーツク1!H273+十勝1!H273+釧路1!H273+根室1!H273</f>
        <v>0</v>
      </c>
      <c r="I304" s="66">
        <f>空知1!I273+石狩1!I273+後志1!I273+胆振1!I273+日高1!I273+渡島・檜山1!I273+上川1!I273+留萌1!I273+宗谷1!I273+オホーツク1!I273+十勝1!I273+釧路1!I273+根室1!I273</f>
        <v>0</v>
      </c>
      <c r="J304" s="66">
        <f>空知1!J273+石狩1!J273+後志1!J273+胆振1!J273+日高1!J273+渡島・檜山1!J273+上川1!J273+留萌1!J273+宗谷1!J273+オホーツク1!J273+十勝1!J273+釧路1!J273+根室1!J273</f>
        <v>0.4</v>
      </c>
      <c r="K304" s="66">
        <f>空知1!K273+石狩1!K273+後志1!K273+胆振1!K273+日高1!K273+渡島・檜山1!K273+上川1!K273+留萌1!K273+宗谷1!K273+オホーツク1!K273+十勝1!K273+釧路1!K273+根室1!K273</f>
        <v>0</v>
      </c>
      <c r="L304" s="66">
        <f>空知1!L273+石狩1!L273+後志1!L273+胆振1!L273+日高1!L273+渡島・檜山1!L273+上川1!L273+留萌1!L273+宗谷1!L273+オホーツク1!L273+十勝1!L273+釧路1!L273+根室1!L273</f>
        <v>0</v>
      </c>
      <c r="M304" s="66">
        <f>空知1!M273+石狩1!M273+後志1!M273+胆振1!M273+日高1!M273+渡島・檜山1!M273+上川1!M273+留萌1!M273+宗谷1!M273+オホーツク1!M273+十勝1!M273+釧路1!M273+根室1!M273</f>
        <v>0</v>
      </c>
      <c r="N304" s="66">
        <f>空知1!N273+石狩1!N273+後志1!N273+胆振1!N273+日高1!N273+渡島・檜山1!N273+上川1!N273+留萌1!N273+宗谷1!N273+オホーツク1!N273+十勝1!N273+釧路1!N273+根室1!N273</f>
        <v>0</v>
      </c>
      <c r="O304" s="66">
        <f>空知1!O273+石狩1!O273+後志1!O273+胆振1!O273+日高1!O273+渡島・檜山1!O273+上川1!O273+留萌1!O273+宗谷1!O273+オホーツク1!O273+十勝1!O273+釧路1!O273+根室1!O273</f>
        <v>0</v>
      </c>
      <c r="P304" s="66">
        <f t="shared" si="185"/>
        <v>0.4</v>
      </c>
      <c r="Q304" s="41"/>
      <c r="R304" s="30"/>
      <c r="S304" s="30"/>
      <c r="T304" s="30"/>
      <c r="U304" s="30"/>
      <c r="V304" s="31"/>
      <c r="W304" s="31"/>
      <c r="X304" s="31"/>
      <c r="Y304" s="31"/>
    </row>
    <row r="305" spans="1:25" s="2" customFormat="1" ht="16.05" customHeight="1" x14ac:dyDescent="0.2">
      <c r="A305" s="81"/>
      <c r="B305" s="81"/>
      <c r="C305" s="10" t="s">
        <v>22</v>
      </c>
      <c r="D305" s="7" t="str">
        <f t="shared" ref="D305:O305" si="246">IF(D304&lt;=0,"",D304/$P304%)</f>
        <v/>
      </c>
      <c r="E305" s="7" t="str">
        <f t="shared" si="246"/>
        <v/>
      </c>
      <c r="F305" s="7" t="str">
        <f t="shared" si="246"/>
        <v/>
      </c>
      <c r="G305" s="7" t="str">
        <f t="shared" si="246"/>
        <v/>
      </c>
      <c r="H305" s="7" t="str">
        <f t="shared" si="246"/>
        <v/>
      </c>
      <c r="I305" s="7" t="str">
        <f t="shared" si="246"/>
        <v/>
      </c>
      <c r="J305" s="7">
        <f t="shared" si="246"/>
        <v>100</v>
      </c>
      <c r="K305" s="7" t="str">
        <f t="shared" si="246"/>
        <v/>
      </c>
      <c r="L305" s="7" t="str">
        <f t="shared" si="246"/>
        <v/>
      </c>
      <c r="M305" s="7" t="str">
        <f t="shared" si="246"/>
        <v/>
      </c>
      <c r="N305" s="7" t="str">
        <f t="shared" si="246"/>
        <v/>
      </c>
      <c r="O305" s="7" t="str">
        <f t="shared" si="246"/>
        <v/>
      </c>
      <c r="P305" s="66">
        <f t="shared" si="185"/>
        <v>100</v>
      </c>
      <c r="Q305" s="41"/>
      <c r="R305" s="30"/>
      <c r="S305" s="30"/>
      <c r="T305" s="30"/>
      <c r="U305" s="30"/>
      <c r="V305" s="31"/>
      <c r="W305" s="31"/>
      <c r="X305" s="31"/>
      <c r="Y305" s="31"/>
    </row>
    <row r="306" spans="1:25" s="2" customFormat="1" ht="16.05" customHeight="1" x14ac:dyDescent="0.2">
      <c r="A306" s="81"/>
      <c r="B306" s="81"/>
      <c r="C306" s="7" t="s">
        <v>24</v>
      </c>
      <c r="D306" s="66">
        <f>空知1!D275+石狩1!D275+後志1!D275+胆振1!D275+日高1!D275+渡島・檜山1!D275+上川1!D275+留萌1!D275+宗谷1!D275+オホーツク1!D275+十勝1!D275+釧路1!D275+根室1!D275</f>
        <v>0.1</v>
      </c>
      <c r="E306" s="66">
        <f>空知1!E275+石狩1!E275+後志1!E275+胆振1!E275+日高1!E275+渡島・檜山1!E275+上川1!E275+留萌1!E275+宗谷1!E275+オホーツク1!E275+十勝1!E275+釧路1!E275+根室1!E275</f>
        <v>0</v>
      </c>
      <c r="F306" s="66">
        <f>空知1!F275+石狩1!F275+後志1!F275+胆振1!F275+日高1!F275+渡島・檜山1!F275+上川1!F275+留萌1!F275+宗谷1!F275+オホーツク1!F275+十勝1!F275+釧路1!F275+根室1!F275</f>
        <v>0</v>
      </c>
      <c r="G306" s="66">
        <f>空知1!G275+石狩1!G275+後志1!G275+胆振1!G275+日高1!G275+渡島・檜山1!G275+上川1!G275+留萌1!G275+宗谷1!G275+オホーツク1!G275+十勝1!G275+釧路1!G275+根室1!G275</f>
        <v>0</v>
      </c>
      <c r="H306" s="66">
        <f>空知1!H275+石狩1!H275+後志1!H275+胆振1!H275+日高1!H275+渡島・檜山1!H275+上川1!H275+留萌1!H275+宗谷1!H275+オホーツク1!H275+十勝1!H275+釧路1!H275+根室1!H275</f>
        <v>0</v>
      </c>
      <c r="I306" s="66">
        <f>空知1!I275+石狩1!I275+後志1!I275+胆振1!I275+日高1!I275+渡島・檜山1!I275+上川1!I275+留萌1!I275+宗谷1!I275+オホーツク1!I275+十勝1!I275+釧路1!I275+根室1!I275</f>
        <v>0</v>
      </c>
      <c r="J306" s="66">
        <f>空知1!J275+石狩1!J275+後志1!J275+胆振1!J275+日高1!J275+渡島・檜山1!J275+上川1!J275+留萌1!J275+宗谷1!J275+オホーツク1!J275+十勝1!J275+釧路1!J275+根室1!J275</f>
        <v>2.8</v>
      </c>
      <c r="K306" s="66">
        <f>空知1!K275+石狩1!K275+後志1!K275+胆振1!K275+日高1!K275+渡島・檜山1!K275+上川1!K275+留萌1!K275+宗谷1!K275+オホーツク1!K275+十勝1!K275+釧路1!K275+根室1!K275</f>
        <v>0.7</v>
      </c>
      <c r="L306" s="66">
        <f>空知1!L275+石狩1!L275+後志1!L275+胆振1!L275+日高1!L275+渡島・檜山1!L275+上川1!L275+留萌1!L275+宗谷1!L275+オホーツク1!L275+十勝1!L275+釧路1!L275+根室1!L275</f>
        <v>4.2</v>
      </c>
      <c r="M306" s="66">
        <f>空知1!M275+石狩1!M275+後志1!M275+胆振1!M275+日高1!M275+渡島・檜山1!M275+上川1!M275+留萌1!M275+宗谷1!M275+オホーツク1!M275+十勝1!M275+釧路1!M275+根室1!M275</f>
        <v>0</v>
      </c>
      <c r="N306" s="66">
        <f>空知1!N275+石狩1!N275+後志1!N275+胆振1!N275+日高1!N275+渡島・檜山1!N275+上川1!N275+留萌1!N275+宗谷1!N275+オホーツク1!N275+十勝1!N275+釧路1!N275+根室1!N275</f>
        <v>0</v>
      </c>
      <c r="O306" s="66">
        <f>空知1!O275+石狩1!O275+後志1!O275+胆振1!O275+日高1!O275+渡島・檜山1!O275+上川1!O275+留萌1!O275+宗谷1!O275+オホーツク1!O275+十勝1!O275+釧路1!O275+根室1!O275</f>
        <v>0</v>
      </c>
      <c r="P306" s="66">
        <f t="shared" si="185"/>
        <v>7.8</v>
      </c>
      <c r="Q306" s="41"/>
      <c r="R306" s="30"/>
      <c r="S306" s="30"/>
      <c r="T306" s="30"/>
      <c r="U306" s="30"/>
      <c r="V306" s="31"/>
      <c r="W306" s="31"/>
      <c r="X306" s="31"/>
      <c r="Y306" s="31"/>
    </row>
    <row r="307" spans="1:25" s="2" customFormat="1" ht="16.05" customHeight="1" x14ac:dyDescent="0.2">
      <c r="A307" s="81"/>
      <c r="B307" s="83"/>
      <c r="C307" s="10" t="s">
        <v>22</v>
      </c>
      <c r="D307" s="7">
        <f t="shared" ref="D307:O307" si="247">IF(D306&lt;=0,"",D306/$P306%)</f>
        <v>1.2820512820512822</v>
      </c>
      <c r="E307" s="7" t="str">
        <f t="shared" si="247"/>
        <v/>
      </c>
      <c r="F307" s="7" t="str">
        <f t="shared" si="247"/>
        <v/>
      </c>
      <c r="G307" s="7" t="str">
        <f t="shared" si="247"/>
        <v/>
      </c>
      <c r="H307" s="7" t="str">
        <f t="shared" si="247"/>
        <v/>
      </c>
      <c r="I307" s="7" t="str">
        <f t="shared" si="247"/>
        <v/>
      </c>
      <c r="J307" s="7">
        <f t="shared" si="247"/>
        <v>35.897435897435898</v>
      </c>
      <c r="K307" s="7">
        <f t="shared" si="247"/>
        <v>8.9743589743589745</v>
      </c>
      <c r="L307" s="7">
        <f t="shared" si="247"/>
        <v>53.846153846153847</v>
      </c>
      <c r="M307" s="7" t="str">
        <f t="shared" si="247"/>
        <v/>
      </c>
      <c r="N307" s="7" t="str">
        <f t="shared" si="247"/>
        <v/>
      </c>
      <c r="O307" s="7" t="str">
        <f t="shared" si="247"/>
        <v/>
      </c>
      <c r="P307" s="66">
        <f t="shared" si="185"/>
        <v>100</v>
      </c>
      <c r="Q307" s="41"/>
      <c r="R307" s="30"/>
      <c r="S307" s="30"/>
      <c r="T307" s="30"/>
      <c r="U307" s="30"/>
      <c r="V307" s="31"/>
      <c r="W307" s="31"/>
      <c r="X307" s="31"/>
      <c r="Y307" s="31"/>
    </row>
    <row r="308" spans="1:25" s="2" customFormat="1" ht="16.05" customHeight="1" x14ac:dyDescent="0.2">
      <c r="A308" s="81"/>
      <c r="B308" s="81" t="s">
        <v>69</v>
      </c>
      <c r="C308" s="7" t="s">
        <v>21</v>
      </c>
      <c r="D308" s="66">
        <f>空知1!D277+石狩1!D277+後志1!D277+胆振1!D277+日高1!D277+渡島・檜山1!D277+上川1!D277+留萌1!D277+宗谷1!D277+オホーツク1!D277+十勝1!D277+釧路1!D277+根室1!D277</f>
        <v>0</v>
      </c>
      <c r="E308" s="66">
        <f>空知1!E277+石狩1!E277+後志1!E277+胆振1!E277+日高1!E277+渡島・檜山1!E277+上川1!E277+留萌1!E277+宗谷1!E277+オホーツク1!E277+十勝1!E277+釧路1!E277+根室1!E277</f>
        <v>0</v>
      </c>
      <c r="F308" s="66">
        <f>空知1!F277+石狩1!F277+後志1!F277+胆振1!F277+日高1!F277+渡島・檜山1!F277+上川1!F277+留萌1!F277+宗谷1!F277+オホーツク1!F277+十勝1!F277+釧路1!F277+根室1!F277</f>
        <v>0</v>
      </c>
      <c r="G308" s="66">
        <f>空知1!G277+石狩1!G277+後志1!G277+胆振1!G277+日高1!G277+渡島・檜山1!G277+上川1!G277+留萌1!G277+宗谷1!G277+オホーツク1!G277+十勝1!G277+釧路1!G277+根室1!G277</f>
        <v>0</v>
      </c>
      <c r="H308" s="66">
        <f>空知1!H277+石狩1!H277+後志1!H277+胆振1!H277+日高1!H277+渡島・檜山1!H277+上川1!H277+留萌1!H277+宗谷1!H277+オホーツク1!H277+十勝1!H277+釧路1!H277+根室1!H277</f>
        <v>0</v>
      </c>
      <c r="I308" s="66">
        <f>空知1!I277+石狩1!I277+後志1!I277+胆振1!I277+日高1!I277+渡島・檜山1!I277+上川1!I277+留萌1!I277+宗谷1!I277+オホーツク1!I277+十勝1!I277+釧路1!I277+根室1!I277</f>
        <v>1.6</v>
      </c>
      <c r="J308" s="66">
        <f>空知1!J277+石狩1!J277+後志1!J277+胆振1!J277+日高1!J277+渡島・檜山1!J277+上川1!J277+留萌1!J277+宗谷1!J277+オホーツク1!J277+十勝1!J277+釧路1!J277+根室1!J277</f>
        <v>8.1999999999999993</v>
      </c>
      <c r="K308" s="66">
        <f>空知1!K277+石狩1!K277+後志1!K277+胆振1!K277+日高1!K277+渡島・檜山1!K277+上川1!K277+留萌1!K277+宗谷1!K277+オホーツク1!K277+十勝1!K277+釧路1!K277+根室1!K277</f>
        <v>0.2</v>
      </c>
      <c r="L308" s="66">
        <f>空知1!L277+石狩1!L277+後志1!L277+胆振1!L277+日高1!L277+渡島・檜山1!L277+上川1!L277+留萌1!L277+宗谷1!L277+オホーツク1!L277+十勝1!L277+釧路1!L277+根室1!L277</f>
        <v>0.2</v>
      </c>
      <c r="M308" s="66">
        <f>空知1!M277+石狩1!M277+後志1!M277+胆振1!M277+日高1!M277+渡島・檜山1!M277+上川1!M277+留萌1!M277+宗谷1!M277+オホーツク1!M277+十勝1!M277+釧路1!M277+根室1!M277</f>
        <v>0</v>
      </c>
      <c r="N308" s="66">
        <f>空知1!N277+石狩1!N277+後志1!N277+胆振1!N277+日高1!N277+渡島・檜山1!N277+上川1!N277+留萌1!N277+宗谷1!N277+オホーツク1!N277+十勝1!N277+釧路1!N277+根室1!N277</f>
        <v>0</v>
      </c>
      <c r="O308" s="66">
        <f>空知1!O277+石狩1!O277+後志1!O277+胆振1!O277+日高1!O277+渡島・檜山1!O277+上川1!O277+留萌1!O277+宗谷1!O277+オホーツク1!O277+十勝1!O277+釧路1!O277+根室1!O277</f>
        <v>0</v>
      </c>
      <c r="P308" s="66">
        <f>SUM(D308:O308)</f>
        <v>10.199999999999998</v>
      </c>
      <c r="Q308" s="41"/>
      <c r="R308" s="30"/>
      <c r="S308" s="32"/>
      <c r="T308" s="30"/>
      <c r="U308" s="30"/>
      <c r="V308" s="31"/>
      <c r="W308" s="31"/>
      <c r="X308" s="31"/>
      <c r="Y308" s="31"/>
    </row>
    <row r="309" spans="1:25" s="2" customFormat="1" ht="16.05" customHeight="1" x14ac:dyDescent="0.2">
      <c r="A309" s="81"/>
      <c r="B309" s="81"/>
      <c r="C309" s="10" t="s">
        <v>22</v>
      </c>
      <c r="D309" s="7" t="str">
        <f t="shared" ref="D309:O309" si="248">IF(D308&lt;=0,"",D308/$P308%)</f>
        <v/>
      </c>
      <c r="E309" s="7" t="str">
        <f t="shared" si="248"/>
        <v/>
      </c>
      <c r="F309" s="7" t="str">
        <f t="shared" si="248"/>
        <v/>
      </c>
      <c r="G309" s="7" t="str">
        <f t="shared" si="248"/>
        <v/>
      </c>
      <c r="H309" s="7" t="str">
        <f t="shared" si="248"/>
        <v/>
      </c>
      <c r="I309" s="7">
        <f t="shared" si="248"/>
        <v>15.686274509803926</v>
      </c>
      <c r="J309" s="7">
        <f t="shared" si="248"/>
        <v>80.392156862745111</v>
      </c>
      <c r="K309" s="7">
        <f t="shared" si="248"/>
        <v>1.9607843137254908</v>
      </c>
      <c r="L309" s="7">
        <f t="shared" si="248"/>
        <v>1.9607843137254908</v>
      </c>
      <c r="M309" s="7" t="str">
        <f t="shared" si="248"/>
        <v/>
      </c>
      <c r="N309" s="7" t="str">
        <f t="shared" si="248"/>
        <v/>
      </c>
      <c r="O309" s="7" t="str">
        <f t="shared" si="248"/>
        <v/>
      </c>
      <c r="P309" s="66">
        <f t="shared" si="185"/>
        <v>100.00000000000003</v>
      </c>
      <c r="Q309" s="41"/>
      <c r="R309" s="30"/>
      <c r="S309" s="30"/>
      <c r="T309" s="30"/>
      <c r="U309" s="30"/>
      <c r="V309" s="31"/>
      <c r="W309" s="31"/>
      <c r="X309" s="31"/>
      <c r="Y309" s="31"/>
    </row>
    <row r="310" spans="1:25" s="2" customFormat="1" ht="16.05" customHeight="1" x14ac:dyDescent="0.2">
      <c r="A310" s="81"/>
      <c r="B310" s="81"/>
      <c r="C310" s="7" t="s">
        <v>23</v>
      </c>
      <c r="D310" s="66">
        <f>空知1!D279+石狩1!D279+後志1!D279+胆振1!D279+日高1!D279+渡島・檜山1!D279+上川1!D279+留萌1!D279+宗谷1!D279+オホーツク1!D279+十勝1!D279+釧路1!D279+根室1!D279</f>
        <v>0</v>
      </c>
      <c r="E310" s="66">
        <f>空知1!E279+石狩1!E279+後志1!E279+胆振1!E279+日高1!E279+渡島・檜山1!E279+上川1!E279+留萌1!E279+宗谷1!E279+オホーツク1!E279+十勝1!E279+釧路1!E279+根室1!E279</f>
        <v>0</v>
      </c>
      <c r="F310" s="66">
        <f>空知1!F279+石狩1!F279+後志1!F279+胆振1!F279+日高1!F279+渡島・檜山1!F279+上川1!F279+留萌1!F279+宗谷1!F279+オホーツク1!F279+十勝1!F279+釧路1!F279+根室1!F279</f>
        <v>0</v>
      </c>
      <c r="G310" s="66">
        <f>空知1!G279+石狩1!G279+後志1!G279+胆振1!G279+日高1!G279+渡島・檜山1!G279+上川1!G279+留萌1!G279+宗谷1!G279+オホーツク1!G279+十勝1!G279+釧路1!G279+根室1!G279</f>
        <v>0</v>
      </c>
      <c r="H310" s="66">
        <f>空知1!H279+石狩1!H279+後志1!H279+胆振1!H279+日高1!H279+渡島・檜山1!H279+上川1!H279+留萌1!H279+宗谷1!H279+オホーツク1!H279+十勝1!H279+釧路1!H279+根室1!H279</f>
        <v>0</v>
      </c>
      <c r="I310" s="66">
        <f>空知1!I279+石狩1!I279+後志1!I279+胆振1!I279+日高1!I279+渡島・檜山1!I279+上川1!I279+留萌1!I279+宗谷1!I279+オホーツク1!I279+十勝1!I279+釧路1!I279+根室1!I279</f>
        <v>0</v>
      </c>
      <c r="J310" s="66">
        <f>空知1!J279+石狩1!J279+後志1!J279+胆振1!J279+日高1!J279+渡島・檜山1!J279+上川1!J279+留萌1!J279+宗谷1!J279+オホーツク1!J279+十勝1!J279+釧路1!J279+根室1!J279</f>
        <v>0</v>
      </c>
      <c r="K310" s="66">
        <f>空知1!K279+石狩1!K279+後志1!K279+胆振1!K279+日高1!K279+渡島・檜山1!K279+上川1!K279+留萌1!K279+宗谷1!K279+オホーツク1!K279+十勝1!K279+釧路1!K279+根室1!K279</f>
        <v>0</v>
      </c>
      <c r="L310" s="66">
        <f>空知1!L279+石狩1!L279+後志1!L279+胆振1!L279+日高1!L279+渡島・檜山1!L279+上川1!L279+留萌1!L279+宗谷1!L279+オホーツク1!L279+十勝1!L279+釧路1!L279+根室1!L279</f>
        <v>0</v>
      </c>
      <c r="M310" s="66">
        <f>空知1!M279+石狩1!M279+後志1!M279+胆振1!M279+日高1!M279+渡島・檜山1!M279+上川1!M279+留萌1!M279+宗谷1!M279+オホーツク1!M279+十勝1!M279+釧路1!M279+根室1!M279</f>
        <v>0</v>
      </c>
      <c r="N310" s="66">
        <f>空知1!N279+石狩1!N279+後志1!N279+胆振1!N279+日高1!N279+渡島・檜山1!N279+上川1!N279+留萌1!N279+宗谷1!N279+オホーツク1!N279+十勝1!N279+釧路1!N279+根室1!N279</f>
        <v>0</v>
      </c>
      <c r="O310" s="66">
        <f>空知1!O279+石狩1!O279+後志1!O279+胆振1!O279+日高1!O279+渡島・檜山1!O279+上川1!O279+留萌1!O279+宗谷1!O279+オホーツク1!O279+十勝1!O279+釧路1!O279+根室1!O279</f>
        <v>0</v>
      </c>
      <c r="P310" s="66">
        <f t="shared" si="185"/>
        <v>0</v>
      </c>
      <c r="Q310" s="41"/>
      <c r="R310" s="30"/>
      <c r="S310" s="30"/>
      <c r="T310" s="30"/>
      <c r="U310" s="30"/>
      <c r="V310" s="31"/>
      <c r="W310" s="31"/>
      <c r="X310" s="31"/>
      <c r="Y310" s="31"/>
    </row>
    <row r="311" spans="1:25" s="2" customFormat="1" ht="16.05" customHeight="1" x14ac:dyDescent="0.2">
      <c r="A311" s="81"/>
      <c r="B311" s="81"/>
      <c r="C311" s="10" t="s">
        <v>22</v>
      </c>
      <c r="D311" s="7" t="str">
        <f t="shared" ref="D311:O311" si="249">IF(D310&lt;=0,"",D310/$P310%)</f>
        <v/>
      </c>
      <c r="E311" s="7" t="str">
        <f t="shared" si="249"/>
        <v/>
      </c>
      <c r="F311" s="7" t="str">
        <f t="shared" si="249"/>
        <v/>
      </c>
      <c r="G311" s="7" t="str">
        <f t="shared" si="249"/>
        <v/>
      </c>
      <c r="H311" s="7" t="str">
        <f t="shared" si="249"/>
        <v/>
      </c>
      <c r="I311" s="7" t="str">
        <f t="shared" si="249"/>
        <v/>
      </c>
      <c r="J311" s="7" t="str">
        <f t="shared" si="249"/>
        <v/>
      </c>
      <c r="K311" s="7" t="str">
        <f t="shared" si="249"/>
        <v/>
      </c>
      <c r="L311" s="7" t="str">
        <f t="shared" si="249"/>
        <v/>
      </c>
      <c r="M311" s="7" t="str">
        <f t="shared" si="249"/>
        <v/>
      </c>
      <c r="N311" s="7" t="str">
        <f t="shared" si="249"/>
        <v/>
      </c>
      <c r="O311" s="7" t="str">
        <f t="shared" si="249"/>
        <v/>
      </c>
      <c r="P311" s="66">
        <f t="shared" si="185"/>
        <v>0</v>
      </c>
      <c r="Q311" s="41"/>
      <c r="R311" s="30"/>
      <c r="S311" s="30"/>
      <c r="T311" s="30"/>
      <c r="U311" s="30"/>
      <c r="V311" s="31"/>
      <c r="W311" s="31"/>
      <c r="X311" s="31"/>
      <c r="Y311" s="31"/>
    </row>
    <row r="312" spans="1:25" s="2" customFormat="1" ht="16.05" customHeight="1" x14ac:dyDescent="0.2">
      <c r="A312" s="81"/>
      <c r="B312" s="81"/>
      <c r="C312" s="7" t="s">
        <v>24</v>
      </c>
      <c r="D312" s="66">
        <f>空知1!D281+石狩1!D281+後志1!D281+胆振1!D281+日高1!D281+渡島・檜山1!D281+上川1!D281+留萌1!D281+宗谷1!D281+オホーツク1!D281+十勝1!D281+釧路1!D281+根室1!D281</f>
        <v>0</v>
      </c>
      <c r="E312" s="66">
        <f>空知1!E281+石狩1!E281+後志1!E281+胆振1!E281+日高1!E281+渡島・檜山1!E281+上川1!E281+留萌1!E281+宗谷1!E281+オホーツク1!E281+十勝1!E281+釧路1!E281+根室1!E281</f>
        <v>0</v>
      </c>
      <c r="F312" s="66">
        <f>空知1!F281+石狩1!F281+後志1!F281+胆振1!F281+日高1!F281+渡島・檜山1!F281+上川1!F281+留萌1!F281+宗谷1!F281+オホーツク1!F281+十勝1!F281+釧路1!F281+根室1!F281</f>
        <v>0</v>
      </c>
      <c r="G312" s="66">
        <f>空知1!G281+石狩1!G281+後志1!G281+胆振1!G281+日高1!G281+渡島・檜山1!G281+上川1!G281+留萌1!G281+宗谷1!G281+オホーツク1!G281+十勝1!G281+釧路1!G281+根室1!G281</f>
        <v>0</v>
      </c>
      <c r="H312" s="66">
        <f>空知1!H281+石狩1!H281+後志1!H281+胆振1!H281+日高1!H281+渡島・檜山1!H281+上川1!H281+留萌1!H281+宗谷1!H281+オホーツク1!H281+十勝1!H281+釧路1!H281+根室1!H281</f>
        <v>0</v>
      </c>
      <c r="I312" s="66">
        <f>空知1!I281+石狩1!I281+後志1!I281+胆振1!I281+日高1!I281+渡島・檜山1!I281+上川1!I281+留萌1!I281+宗谷1!I281+オホーツク1!I281+十勝1!I281+釧路1!I281+根室1!I281</f>
        <v>1.6</v>
      </c>
      <c r="J312" s="66">
        <f>空知1!J281+石狩1!J281+後志1!J281+胆振1!J281+日高1!J281+渡島・檜山1!J281+上川1!J281+留萌1!J281+宗谷1!J281+オホーツク1!J281+十勝1!J281+釧路1!J281+根室1!J281</f>
        <v>8.1999999999999993</v>
      </c>
      <c r="K312" s="66">
        <f>空知1!K281+石狩1!K281+後志1!K281+胆振1!K281+日高1!K281+渡島・檜山1!K281+上川1!K281+留萌1!K281+宗谷1!K281+オホーツク1!K281+十勝1!K281+釧路1!K281+根室1!K281</f>
        <v>0.2</v>
      </c>
      <c r="L312" s="66">
        <f>空知1!L281+石狩1!L281+後志1!L281+胆振1!L281+日高1!L281+渡島・檜山1!L281+上川1!L281+留萌1!L281+宗谷1!L281+オホーツク1!L281+十勝1!L281+釧路1!L281+根室1!L281</f>
        <v>0.2</v>
      </c>
      <c r="M312" s="66">
        <f>空知1!M281+石狩1!M281+後志1!M281+胆振1!M281+日高1!M281+渡島・檜山1!M281+上川1!M281+留萌1!M281+宗谷1!M281+オホーツク1!M281+十勝1!M281+釧路1!M281+根室1!M281</f>
        <v>0</v>
      </c>
      <c r="N312" s="66">
        <f>空知1!N281+石狩1!N281+後志1!N281+胆振1!N281+日高1!N281+渡島・檜山1!N281+上川1!N281+留萌1!N281+宗谷1!N281+オホーツク1!N281+十勝1!N281+釧路1!N281+根室1!N281</f>
        <v>0</v>
      </c>
      <c r="O312" s="66">
        <f>空知1!O281+石狩1!O281+後志1!O281+胆振1!O281+日高1!O281+渡島・檜山1!O281+上川1!O281+留萌1!O281+宗谷1!O281+オホーツク1!O281+十勝1!O281+釧路1!O281+根室1!O281</f>
        <v>0</v>
      </c>
      <c r="P312" s="66">
        <f t="shared" si="185"/>
        <v>10.199999999999998</v>
      </c>
      <c r="Q312" s="41"/>
      <c r="R312" s="30"/>
      <c r="S312" s="30"/>
      <c r="T312" s="30"/>
      <c r="U312" s="30"/>
      <c r="V312" s="31"/>
      <c r="W312" s="31"/>
      <c r="X312" s="31"/>
      <c r="Y312" s="31"/>
    </row>
    <row r="313" spans="1:25" s="2" customFormat="1" ht="16.05" customHeight="1" x14ac:dyDescent="0.2">
      <c r="A313" s="81"/>
      <c r="B313" s="83"/>
      <c r="C313" s="10" t="s">
        <v>22</v>
      </c>
      <c r="D313" s="7" t="str">
        <f t="shared" ref="D313:O313" si="250">IF(D312&lt;=0,"",D312/$P312%)</f>
        <v/>
      </c>
      <c r="E313" s="7" t="str">
        <f t="shared" si="250"/>
        <v/>
      </c>
      <c r="F313" s="7" t="str">
        <f t="shared" si="250"/>
        <v/>
      </c>
      <c r="G313" s="7" t="str">
        <f t="shared" si="250"/>
        <v/>
      </c>
      <c r="H313" s="7" t="str">
        <f t="shared" si="250"/>
        <v/>
      </c>
      <c r="I313" s="7">
        <f t="shared" si="250"/>
        <v>15.686274509803926</v>
      </c>
      <c r="J313" s="7">
        <f t="shared" si="250"/>
        <v>80.392156862745111</v>
      </c>
      <c r="K313" s="7">
        <f t="shared" si="250"/>
        <v>1.9607843137254908</v>
      </c>
      <c r="L313" s="7">
        <f t="shared" si="250"/>
        <v>1.9607843137254908</v>
      </c>
      <c r="M313" s="7" t="str">
        <f t="shared" si="250"/>
        <v/>
      </c>
      <c r="N313" s="7" t="str">
        <f t="shared" si="250"/>
        <v/>
      </c>
      <c r="O313" s="7" t="str">
        <f t="shared" si="250"/>
        <v/>
      </c>
      <c r="P313" s="66">
        <f t="shared" si="185"/>
        <v>100.00000000000003</v>
      </c>
      <c r="Q313" s="41"/>
      <c r="R313" s="30"/>
      <c r="S313" s="30"/>
      <c r="T313" s="30"/>
      <c r="U313" s="30"/>
      <c r="V313" s="31"/>
      <c r="W313" s="31"/>
      <c r="X313" s="31"/>
      <c r="Y313" s="31"/>
    </row>
    <row r="314" spans="1:25" s="2" customFormat="1" ht="16.05" customHeight="1" x14ac:dyDescent="0.2">
      <c r="A314" s="81"/>
      <c r="B314" s="81" t="s">
        <v>70</v>
      </c>
      <c r="C314" s="7" t="s">
        <v>21</v>
      </c>
      <c r="D314" s="66">
        <f>空知1!D283+石狩1!D283+後志1!D283+胆振1!D283+日高1!D283+渡島・檜山1!D283+上川1!D283+留萌1!D283+宗谷1!D283+オホーツク1!D283+十勝1!D283+釧路1!D283+根室1!D283</f>
        <v>0</v>
      </c>
      <c r="E314" s="66">
        <f>空知1!E283+石狩1!E283+後志1!E283+胆振1!E283+日高1!E283+渡島・檜山1!E283+上川1!E283+留萌1!E283+宗谷1!E283+オホーツク1!E283+十勝1!E283+釧路1!E283+根室1!E283</f>
        <v>0</v>
      </c>
      <c r="F314" s="66">
        <f>空知1!F283+石狩1!F283+後志1!F283+胆振1!F283+日高1!F283+渡島・檜山1!F283+上川1!F283+留萌1!F283+宗谷1!F283+オホーツク1!F283+十勝1!F283+釧路1!F283+根室1!F283</f>
        <v>0</v>
      </c>
      <c r="G314" s="66">
        <f>空知1!G283+石狩1!G283+後志1!G283+胆振1!G283+日高1!G283+渡島・檜山1!G283+上川1!G283+留萌1!G283+宗谷1!G283+オホーツク1!G283+十勝1!G283+釧路1!G283+根室1!G283</f>
        <v>0</v>
      </c>
      <c r="H314" s="66">
        <f>空知1!H283+石狩1!H283+後志1!H283+胆振1!H283+日高1!H283+渡島・檜山1!H283+上川1!H283+留萌1!H283+宗谷1!H283+オホーツク1!H283+十勝1!H283+釧路1!H283+根室1!H283</f>
        <v>0</v>
      </c>
      <c r="I314" s="66">
        <f>空知1!I283+石狩1!I283+後志1!I283+胆振1!I283+日高1!I283+渡島・檜山1!I283+上川1!I283+留萌1!I283+宗谷1!I283+オホーツク1!I283+十勝1!I283+釧路1!I283+根室1!I283</f>
        <v>0</v>
      </c>
      <c r="J314" s="66">
        <f>空知1!J283+石狩1!J283+後志1!J283+胆振1!J283+日高1!J283+渡島・檜山1!J283+上川1!J283+留萌1!J283+宗谷1!J283+オホーツク1!J283+十勝1!J283+釧路1!J283+根室1!J283</f>
        <v>0</v>
      </c>
      <c r="K314" s="66">
        <f>空知1!K283+石狩1!K283+後志1!K283+胆振1!K283+日高1!K283+渡島・檜山1!K283+上川1!K283+留萌1!K283+宗谷1!K283+オホーツク1!K283+十勝1!K283+釧路1!K283+根室1!K283</f>
        <v>0.9</v>
      </c>
      <c r="L314" s="66">
        <f>空知1!L283+石狩1!L283+後志1!L283+胆振1!L283+日高1!L283+渡島・檜山1!L283+上川1!L283+留萌1!L283+宗谷1!L283+オホーツク1!L283+十勝1!L283+釧路1!L283+根室1!L283</f>
        <v>0.2</v>
      </c>
      <c r="M314" s="66">
        <f>空知1!M283+石狩1!M283+後志1!M283+胆振1!M283+日高1!M283+渡島・檜山1!M283+上川1!M283+留萌1!M283+宗谷1!M283+オホーツク1!M283+十勝1!M283+釧路1!M283+根室1!M283</f>
        <v>0</v>
      </c>
      <c r="N314" s="66">
        <f>空知1!N283+石狩1!N283+後志1!N283+胆振1!N283+日高1!N283+渡島・檜山1!N283+上川1!N283+留萌1!N283+宗谷1!N283+オホーツク1!N283+十勝1!N283+釧路1!N283+根室1!N283</f>
        <v>0</v>
      </c>
      <c r="O314" s="66">
        <f>空知1!O283+石狩1!O283+後志1!O283+胆振1!O283+日高1!O283+渡島・檜山1!O283+上川1!O283+留萌1!O283+宗谷1!O283+オホーツク1!O283+十勝1!O283+釧路1!O283+根室1!O283</f>
        <v>0</v>
      </c>
      <c r="P314" s="66">
        <f t="shared" si="185"/>
        <v>1.1000000000000001</v>
      </c>
      <c r="Q314" s="41"/>
      <c r="R314" s="30"/>
      <c r="S314" s="30"/>
      <c r="T314" s="30"/>
      <c r="U314" s="30"/>
      <c r="V314" s="31"/>
      <c r="W314" s="31"/>
      <c r="X314" s="31"/>
      <c r="Y314" s="31"/>
    </row>
    <row r="315" spans="1:25" s="2" customFormat="1" ht="16.05" customHeight="1" x14ac:dyDescent="0.2">
      <c r="A315" s="81"/>
      <c r="B315" s="81"/>
      <c r="C315" s="10" t="s">
        <v>22</v>
      </c>
      <c r="D315" s="7" t="str">
        <f t="shared" ref="D315:O315" si="251">IF(D314&lt;=0,"",D314/$P314%)</f>
        <v/>
      </c>
      <c r="E315" s="7" t="str">
        <f t="shared" si="251"/>
        <v/>
      </c>
      <c r="F315" s="7" t="str">
        <f t="shared" si="251"/>
        <v/>
      </c>
      <c r="G315" s="7" t="str">
        <f t="shared" si="251"/>
        <v/>
      </c>
      <c r="H315" s="7" t="str">
        <f t="shared" si="251"/>
        <v/>
      </c>
      <c r="I315" s="7" t="str">
        <f t="shared" si="251"/>
        <v/>
      </c>
      <c r="J315" s="7" t="str">
        <f t="shared" si="251"/>
        <v/>
      </c>
      <c r="K315" s="7">
        <f t="shared" si="251"/>
        <v>81.818181818181813</v>
      </c>
      <c r="L315" s="7">
        <f t="shared" si="251"/>
        <v>18.18181818181818</v>
      </c>
      <c r="M315" s="7" t="str">
        <f t="shared" si="251"/>
        <v/>
      </c>
      <c r="N315" s="7" t="str">
        <f t="shared" si="251"/>
        <v/>
      </c>
      <c r="O315" s="7" t="str">
        <f t="shared" si="251"/>
        <v/>
      </c>
      <c r="P315" s="66">
        <f t="shared" si="185"/>
        <v>100</v>
      </c>
      <c r="Q315" s="41"/>
      <c r="R315" s="30"/>
      <c r="S315" s="30"/>
      <c r="T315" s="30"/>
      <c r="U315" s="30"/>
      <c r="V315" s="31"/>
      <c r="W315" s="31"/>
      <c r="X315" s="31"/>
      <c r="Y315" s="31"/>
    </row>
    <row r="316" spans="1:25" s="2" customFormat="1" ht="16.05" customHeight="1" x14ac:dyDescent="0.2">
      <c r="A316" s="81"/>
      <c r="B316" s="81"/>
      <c r="C316" s="7" t="s">
        <v>23</v>
      </c>
      <c r="D316" s="66">
        <f>空知1!D285+石狩1!D285+後志1!D285+胆振1!D285+日高1!D285+渡島・檜山1!D285+上川1!D285+留萌1!D285+宗谷1!D285+オホーツク1!D285+十勝1!D285+釧路1!D285+根室1!D285</f>
        <v>0</v>
      </c>
      <c r="E316" s="66">
        <f>空知1!E285+石狩1!E285+後志1!E285+胆振1!E285+日高1!E285+渡島・檜山1!E285+上川1!E285+留萌1!E285+宗谷1!E285+オホーツク1!E285+十勝1!E285+釧路1!E285+根室1!E285</f>
        <v>0</v>
      </c>
      <c r="F316" s="66">
        <f>空知1!F285+石狩1!F285+後志1!F285+胆振1!F285+日高1!F285+渡島・檜山1!F285+上川1!F285+留萌1!F285+宗谷1!F285+オホーツク1!F285+十勝1!F285+釧路1!F285+根室1!F285</f>
        <v>0</v>
      </c>
      <c r="G316" s="66">
        <f>空知1!G285+石狩1!G285+後志1!G285+胆振1!G285+日高1!G285+渡島・檜山1!G285+上川1!G285+留萌1!G285+宗谷1!G285+オホーツク1!G285+十勝1!G285+釧路1!G285+根室1!G285</f>
        <v>0</v>
      </c>
      <c r="H316" s="66">
        <f>空知1!H285+石狩1!H285+後志1!H285+胆振1!H285+日高1!H285+渡島・檜山1!H285+上川1!H285+留萌1!H285+宗谷1!H285+オホーツク1!H285+十勝1!H285+釧路1!H285+根室1!H285</f>
        <v>0</v>
      </c>
      <c r="I316" s="66">
        <f>空知1!I285+石狩1!I285+後志1!I285+胆振1!I285+日高1!I285+渡島・檜山1!I285+上川1!I285+留萌1!I285+宗谷1!I285+オホーツク1!I285+十勝1!I285+釧路1!I285+根室1!I285</f>
        <v>0</v>
      </c>
      <c r="J316" s="66">
        <f>空知1!J285+石狩1!J285+後志1!J285+胆振1!J285+日高1!J285+渡島・檜山1!J285+上川1!J285+留萌1!J285+宗谷1!J285+オホーツク1!J285+十勝1!J285+釧路1!J285+根室1!J285</f>
        <v>0</v>
      </c>
      <c r="K316" s="66">
        <f>空知1!K285+石狩1!K285+後志1!K285+胆振1!K285+日高1!K285+渡島・檜山1!K285+上川1!K285+留萌1!K285+宗谷1!K285+オホーツク1!K285+十勝1!K285+釧路1!K285+根室1!K285</f>
        <v>0</v>
      </c>
      <c r="L316" s="66">
        <f>空知1!L285+石狩1!L285+後志1!L285+胆振1!L285+日高1!L285+渡島・檜山1!L285+上川1!L285+留萌1!L285+宗谷1!L285+オホーツク1!L285+十勝1!L285+釧路1!L285+根室1!L285</f>
        <v>0</v>
      </c>
      <c r="M316" s="66">
        <f>空知1!M285+石狩1!M285+後志1!M285+胆振1!M285+日高1!M285+渡島・檜山1!M285+上川1!M285+留萌1!M285+宗谷1!M285+オホーツク1!M285+十勝1!M285+釧路1!M285+根室1!M285</f>
        <v>0</v>
      </c>
      <c r="N316" s="66">
        <f>空知1!N285+石狩1!N285+後志1!N285+胆振1!N285+日高1!N285+渡島・檜山1!N285+上川1!N285+留萌1!N285+宗谷1!N285+オホーツク1!N285+十勝1!N285+釧路1!N285+根室1!N285</f>
        <v>0</v>
      </c>
      <c r="O316" s="66">
        <f>空知1!O285+石狩1!O285+後志1!O285+胆振1!O285+日高1!O285+渡島・檜山1!O285+上川1!O285+留萌1!O285+宗谷1!O285+オホーツク1!O285+十勝1!O285+釧路1!O285+根室1!O285</f>
        <v>0</v>
      </c>
      <c r="P316" s="66">
        <f t="shared" si="185"/>
        <v>0</v>
      </c>
      <c r="Q316" s="41"/>
      <c r="R316" s="30"/>
      <c r="S316" s="30"/>
      <c r="T316" s="30"/>
      <c r="U316" s="30"/>
      <c r="V316" s="31"/>
      <c r="W316" s="31"/>
      <c r="X316" s="31"/>
      <c r="Y316" s="31"/>
    </row>
    <row r="317" spans="1:25" s="2" customFormat="1" ht="16.05" customHeight="1" x14ac:dyDescent="0.2">
      <c r="A317" s="81"/>
      <c r="B317" s="81"/>
      <c r="C317" s="10" t="s">
        <v>22</v>
      </c>
      <c r="D317" s="7" t="str">
        <f t="shared" ref="D317:O317" si="252">IF(D316&lt;=0,"",D316/$P316%)</f>
        <v/>
      </c>
      <c r="E317" s="7" t="str">
        <f t="shared" si="252"/>
        <v/>
      </c>
      <c r="F317" s="7" t="str">
        <f t="shared" si="252"/>
        <v/>
      </c>
      <c r="G317" s="7" t="str">
        <f t="shared" si="252"/>
        <v/>
      </c>
      <c r="H317" s="7" t="str">
        <f t="shared" si="252"/>
        <v/>
      </c>
      <c r="I317" s="7" t="str">
        <f t="shared" si="252"/>
        <v/>
      </c>
      <c r="J317" s="7" t="str">
        <f t="shared" si="252"/>
        <v/>
      </c>
      <c r="K317" s="7" t="str">
        <f t="shared" si="252"/>
        <v/>
      </c>
      <c r="L317" s="7" t="str">
        <f t="shared" si="252"/>
        <v/>
      </c>
      <c r="M317" s="7" t="str">
        <f t="shared" si="252"/>
        <v/>
      </c>
      <c r="N317" s="7" t="str">
        <f t="shared" si="252"/>
        <v/>
      </c>
      <c r="O317" s="7" t="str">
        <f t="shared" si="252"/>
        <v/>
      </c>
      <c r="P317" s="66">
        <f t="shared" si="185"/>
        <v>0</v>
      </c>
      <c r="Q317" s="41"/>
      <c r="R317" s="30"/>
      <c r="S317" s="30"/>
      <c r="T317" s="30"/>
      <c r="U317" s="30"/>
      <c r="V317" s="31"/>
      <c r="W317" s="31"/>
      <c r="X317" s="31"/>
      <c r="Y317" s="31"/>
    </row>
    <row r="318" spans="1:25" s="2" customFormat="1" ht="16.05" customHeight="1" x14ac:dyDescent="0.2">
      <c r="A318" s="81"/>
      <c r="B318" s="81"/>
      <c r="C318" s="7" t="s">
        <v>24</v>
      </c>
      <c r="D318" s="66">
        <f>空知1!D287+石狩1!D287+後志1!D287+胆振1!D287+日高1!D287+渡島・檜山1!D287+上川1!D287+留萌1!D287+宗谷1!D287+オホーツク1!D287+十勝1!D287+釧路1!D287+根室1!D287</f>
        <v>0</v>
      </c>
      <c r="E318" s="66">
        <f>空知1!E287+石狩1!E287+後志1!E287+胆振1!E287+日高1!E287+渡島・檜山1!E287+上川1!E287+留萌1!E287+宗谷1!E287+オホーツク1!E287+十勝1!E287+釧路1!E287+根室1!E287</f>
        <v>0</v>
      </c>
      <c r="F318" s="66">
        <f>空知1!F287+石狩1!F287+後志1!F287+胆振1!F287+日高1!F287+渡島・檜山1!F287+上川1!F287+留萌1!F287+宗谷1!F287+オホーツク1!F287+十勝1!F287+釧路1!F287+根室1!F287</f>
        <v>0</v>
      </c>
      <c r="G318" s="66">
        <f>空知1!G287+石狩1!G287+後志1!G287+胆振1!G287+日高1!G287+渡島・檜山1!G287+上川1!G287+留萌1!G287+宗谷1!G287+オホーツク1!G287+十勝1!G287+釧路1!G287+根室1!G287</f>
        <v>0</v>
      </c>
      <c r="H318" s="66">
        <f>空知1!H287+石狩1!H287+後志1!H287+胆振1!H287+日高1!H287+渡島・檜山1!H287+上川1!H287+留萌1!H287+宗谷1!H287+オホーツク1!H287+十勝1!H287+釧路1!H287+根室1!H287</f>
        <v>0</v>
      </c>
      <c r="I318" s="66">
        <f>空知1!I287+石狩1!I287+後志1!I287+胆振1!I287+日高1!I287+渡島・檜山1!I287+上川1!I287+留萌1!I287+宗谷1!I287+オホーツク1!I287+十勝1!I287+釧路1!I287+根室1!I287</f>
        <v>0</v>
      </c>
      <c r="J318" s="66">
        <f>空知1!J287+石狩1!J287+後志1!J287+胆振1!J287+日高1!J287+渡島・檜山1!J287+上川1!J287+留萌1!J287+宗谷1!J287+オホーツク1!J287+十勝1!J287+釧路1!J287+根室1!J287</f>
        <v>0</v>
      </c>
      <c r="K318" s="66">
        <f>空知1!K287+石狩1!K287+後志1!K287+胆振1!K287+日高1!K287+渡島・檜山1!K287+上川1!K287+留萌1!K287+宗谷1!K287+オホーツク1!K287+十勝1!K287+釧路1!K287+根室1!K287</f>
        <v>0.9</v>
      </c>
      <c r="L318" s="66">
        <f>空知1!L287+石狩1!L287+後志1!L287+胆振1!L287+日高1!L287+渡島・檜山1!L287+上川1!L287+留萌1!L287+宗谷1!L287+オホーツク1!L287+十勝1!L287+釧路1!L287+根室1!L287</f>
        <v>0.2</v>
      </c>
      <c r="M318" s="66">
        <f>空知1!M287+石狩1!M287+後志1!M287+胆振1!M287+日高1!M287+渡島・檜山1!M287+上川1!M287+留萌1!M287+宗谷1!M287+オホーツク1!M287+十勝1!M287+釧路1!M287+根室1!M287</f>
        <v>0</v>
      </c>
      <c r="N318" s="66">
        <f>空知1!N287+石狩1!N287+後志1!N287+胆振1!N287+日高1!N287+渡島・檜山1!N287+上川1!N287+留萌1!N287+宗谷1!N287+オホーツク1!N287+十勝1!N287+釧路1!N287+根室1!N287</f>
        <v>0</v>
      </c>
      <c r="O318" s="66">
        <f>空知1!O287+石狩1!O287+後志1!O287+胆振1!O287+日高1!O287+渡島・檜山1!O287+上川1!O287+留萌1!O287+宗谷1!O287+オホーツク1!O287+十勝1!O287+釧路1!O287+根室1!O287</f>
        <v>0</v>
      </c>
      <c r="P318" s="66">
        <f t="shared" si="185"/>
        <v>1.1000000000000001</v>
      </c>
      <c r="Q318" s="41"/>
      <c r="R318" s="30"/>
      <c r="S318" s="30"/>
      <c r="T318" s="30"/>
      <c r="U318" s="30"/>
      <c r="V318" s="31"/>
      <c r="W318" s="31"/>
      <c r="X318" s="31"/>
      <c r="Y318" s="31"/>
    </row>
    <row r="319" spans="1:25" s="2" customFormat="1" ht="16.05" customHeight="1" x14ac:dyDescent="0.2">
      <c r="A319" s="81"/>
      <c r="B319" s="83"/>
      <c r="C319" s="10" t="s">
        <v>22</v>
      </c>
      <c r="D319" s="7" t="str">
        <f t="shared" ref="D319:O319" si="253">IF(D318&lt;=0,"",D318/$P318%)</f>
        <v/>
      </c>
      <c r="E319" s="7" t="str">
        <f t="shared" si="253"/>
        <v/>
      </c>
      <c r="F319" s="7" t="str">
        <f t="shared" si="253"/>
        <v/>
      </c>
      <c r="G319" s="7" t="str">
        <f t="shared" si="253"/>
        <v/>
      </c>
      <c r="H319" s="7" t="str">
        <f t="shared" si="253"/>
        <v/>
      </c>
      <c r="I319" s="7" t="str">
        <f t="shared" si="253"/>
        <v/>
      </c>
      <c r="J319" s="7" t="str">
        <f t="shared" si="253"/>
        <v/>
      </c>
      <c r="K319" s="7">
        <f t="shared" si="253"/>
        <v>81.818181818181813</v>
      </c>
      <c r="L319" s="7">
        <f t="shared" si="253"/>
        <v>18.18181818181818</v>
      </c>
      <c r="M319" s="7" t="str">
        <f t="shared" si="253"/>
        <v/>
      </c>
      <c r="N319" s="7" t="str">
        <f t="shared" si="253"/>
        <v/>
      </c>
      <c r="O319" s="7" t="str">
        <f t="shared" si="253"/>
        <v/>
      </c>
      <c r="P319" s="66">
        <f t="shared" si="185"/>
        <v>100</v>
      </c>
      <c r="Q319" s="41"/>
      <c r="R319" s="30"/>
      <c r="S319" s="30"/>
      <c r="T319" s="30"/>
      <c r="U319" s="30"/>
      <c r="V319" s="31"/>
      <c r="W319" s="31"/>
      <c r="X319" s="31"/>
      <c r="Y319" s="31"/>
    </row>
    <row r="320" spans="1:25" s="2" customFormat="1" ht="16.05" customHeight="1" x14ac:dyDescent="0.2">
      <c r="A320" s="81"/>
      <c r="B320" s="81" t="s">
        <v>71</v>
      </c>
      <c r="C320" s="7" t="s">
        <v>21</v>
      </c>
      <c r="D320" s="66">
        <f>空知1!D289+石狩1!D289+後志1!D289+胆振1!D289+日高1!D289+渡島・檜山1!D289+上川1!D289+留萌1!D289+宗谷1!D289+オホーツク1!D289+十勝1!D289+釧路1!D289+根室1!D289</f>
        <v>0</v>
      </c>
      <c r="E320" s="66">
        <f>空知1!E289+石狩1!E289+後志1!E289+胆振1!E289+日高1!E289+渡島・檜山1!E289+上川1!E289+留萌1!E289+宗谷1!E289+オホーツク1!E289+十勝1!E289+釧路1!E289+根室1!E289</f>
        <v>0</v>
      </c>
      <c r="F320" s="66">
        <f>空知1!F289+石狩1!F289+後志1!F289+胆振1!F289+日高1!F289+渡島・檜山1!F289+上川1!F289+留萌1!F289+宗谷1!F289+オホーツク1!F289+十勝1!F289+釧路1!F289+根室1!F289</f>
        <v>0</v>
      </c>
      <c r="G320" s="66">
        <f>空知1!G289+石狩1!G289+後志1!G289+胆振1!G289+日高1!G289+渡島・檜山1!G289+上川1!G289+留萌1!G289+宗谷1!G289+オホーツク1!G289+十勝1!G289+釧路1!G289+根室1!G289</f>
        <v>0</v>
      </c>
      <c r="H320" s="66">
        <f>空知1!H289+石狩1!H289+後志1!H289+胆振1!H289+日高1!H289+渡島・檜山1!H289+上川1!H289+留萌1!H289+宗谷1!H289+オホーツク1!H289+十勝1!H289+釧路1!H289+根室1!H289</f>
        <v>0</v>
      </c>
      <c r="I320" s="66">
        <f>空知1!I289+石狩1!I289+後志1!I289+胆振1!I289+日高1!I289+渡島・檜山1!I289+上川1!I289+留萌1!I289+宗谷1!I289+オホーツク1!I289+十勝1!I289+釧路1!I289+根室1!I289</f>
        <v>0</v>
      </c>
      <c r="J320" s="66">
        <f>空知1!J289+石狩1!J289+後志1!J289+胆振1!J289+日高1!J289+渡島・檜山1!J289+上川1!J289+留萌1!J289+宗谷1!J289+オホーツク1!J289+十勝1!J289+釧路1!J289+根室1!J289</f>
        <v>0</v>
      </c>
      <c r="K320" s="66">
        <f>空知1!K289+石狩1!K289+後志1!K289+胆振1!K289+日高1!K289+渡島・檜山1!K289+上川1!K289+留萌1!K289+宗谷1!K289+オホーツク1!K289+十勝1!K289+釧路1!K289+根室1!K289</f>
        <v>0</v>
      </c>
      <c r="L320" s="66">
        <f>空知1!L289+石狩1!L289+後志1!L289+胆振1!L289+日高1!L289+渡島・檜山1!L289+上川1!L289+留萌1!L289+宗谷1!L289+オホーツク1!L289+十勝1!L289+釧路1!L289+根室1!L289</f>
        <v>0</v>
      </c>
      <c r="M320" s="66">
        <f>空知1!M289+石狩1!M289+後志1!M289+胆振1!M289+日高1!M289+渡島・檜山1!M289+上川1!M289+留萌1!M289+宗谷1!M289+オホーツク1!M289+十勝1!M289+釧路1!M289+根室1!M289</f>
        <v>0</v>
      </c>
      <c r="N320" s="66">
        <f>空知1!N289+石狩1!N289+後志1!N289+胆振1!N289+日高1!N289+渡島・檜山1!N289+上川1!N289+留萌1!N289+宗谷1!N289+オホーツク1!N289+十勝1!N289+釧路1!N289+根室1!N289</f>
        <v>0</v>
      </c>
      <c r="O320" s="66">
        <f>空知1!O289+石狩1!O289+後志1!O289+胆振1!O289+日高1!O289+渡島・檜山1!O289+上川1!O289+留萌1!O289+宗谷1!O289+オホーツク1!O289+十勝1!O289+釧路1!O289+根室1!O289</f>
        <v>0</v>
      </c>
      <c r="P320" s="66">
        <f t="shared" si="185"/>
        <v>0</v>
      </c>
      <c r="Q320" s="41"/>
      <c r="R320" s="30"/>
      <c r="S320" s="30"/>
      <c r="T320" s="30"/>
      <c r="U320" s="30"/>
      <c r="V320" s="31"/>
      <c r="W320" s="31"/>
      <c r="X320" s="31"/>
      <c r="Y320" s="31"/>
    </row>
    <row r="321" spans="1:25" s="2" customFormat="1" ht="16.05" customHeight="1" x14ac:dyDescent="0.2">
      <c r="A321" s="81"/>
      <c r="B321" s="81"/>
      <c r="C321" s="10" t="s">
        <v>22</v>
      </c>
      <c r="D321" s="7" t="str">
        <f t="shared" ref="D321:O321" si="254">IF(D320&lt;=0,"",D320/$P320%)</f>
        <v/>
      </c>
      <c r="E321" s="7" t="str">
        <f t="shared" si="254"/>
        <v/>
      </c>
      <c r="F321" s="7" t="str">
        <f t="shared" si="254"/>
        <v/>
      </c>
      <c r="G321" s="7" t="str">
        <f t="shared" si="254"/>
        <v/>
      </c>
      <c r="H321" s="7" t="str">
        <f t="shared" si="254"/>
        <v/>
      </c>
      <c r="I321" s="7" t="str">
        <f t="shared" si="254"/>
        <v/>
      </c>
      <c r="J321" s="7" t="str">
        <f t="shared" si="254"/>
        <v/>
      </c>
      <c r="K321" s="7" t="str">
        <f t="shared" si="254"/>
        <v/>
      </c>
      <c r="L321" s="7" t="str">
        <f t="shared" si="254"/>
        <v/>
      </c>
      <c r="M321" s="7" t="str">
        <f t="shared" si="254"/>
        <v/>
      </c>
      <c r="N321" s="7" t="str">
        <f t="shared" si="254"/>
        <v/>
      </c>
      <c r="O321" s="7" t="str">
        <f t="shared" si="254"/>
        <v/>
      </c>
      <c r="P321" s="66">
        <f t="shared" si="185"/>
        <v>0</v>
      </c>
      <c r="Q321" s="41"/>
      <c r="R321" s="30"/>
      <c r="S321" s="30"/>
      <c r="T321" s="30"/>
      <c r="U321" s="30"/>
      <c r="V321" s="31"/>
      <c r="W321" s="31"/>
      <c r="X321" s="31"/>
      <c r="Y321" s="31"/>
    </row>
    <row r="322" spans="1:25" s="2" customFormat="1" ht="16.05" customHeight="1" x14ac:dyDescent="0.2">
      <c r="A322" s="81"/>
      <c r="B322" s="81"/>
      <c r="C322" s="7" t="s">
        <v>23</v>
      </c>
      <c r="D322" s="66">
        <f>空知1!D291+石狩1!D291+後志1!D291+胆振1!D291+日高1!D291+渡島・檜山1!D291+上川1!D291+留萌1!D291+宗谷1!D291+オホーツク1!D291+十勝1!D291+釧路1!D291+根室1!D291</f>
        <v>0</v>
      </c>
      <c r="E322" s="66">
        <f>空知1!E291+石狩1!E291+後志1!E291+胆振1!E291+日高1!E291+渡島・檜山1!E291+上川1!E291+留萌1!E291+宗谷1!E291+オホーツク1!E291+十勝1!E291+釧路1!E291+根室1!E291</f>
        <v>0</v>
      </c>
      <c r="F322" s="66">
        <f>空知1!F291+石狩1!F291+後志1!F291+胆振1!F291+日高1!F291+渡島・檜山1!F291+上川1!F291+留萌1!F291+宗谷1!F291+オホーツク1!F291+十勝1!F291+釧路1!F291+根室1!F291</f>
        <v>0</v>
      </c>
      <c r="G322" s="66">
        <f>空知1!G291+石狩1!G291+後志1!G291+胆振1!G291+日高1!G291+渡島・檜山1!G291+上川1!G291+留萌1!G291+宗谷1!G291+オホーツク1!G291+十勝1!G291+釧路1!G291+根室1!G291</f>
        <v>0</v>
      </c>
      <c r="H322" s="66">
        <f>空知1!H291+石狩1!H291+後志1!H291+胆振1!H291+日高1!H291+渡島・檜山1!H291+上川1!H291+留萌1!H291+宗谷1!H291+オホーツク1!H291+十勝1!H291+釧路1!H291+根室1!H291</f>
        <v>0</v>
      </c>
      <c r="I322" s="66">
        <f>空知1!I291+石狩1!I291+後志1!I291+胆振1!I291+日高1!I291+渡島・檜山1!I291+上川1!I291+留萌1!I291+宗谷1!I291+オホーツク1!I291+十勝1!I291+釧路1!I291+根室1!I291</f>
        <v>0</v>
      </c>
      <c r="J322" s="66">
        <f>空知1!J291+石狩1!J291+後志1!J291+胆振1!J291+日高1!J291+渡島・檜山1!J291+上川1!J291+留萌1!J291+宗谷1!J291+オホーツク1!J291+十勝1!J291+釧路1!J291+根室1!J291</f>
        <v>0</v>
      </c>
      <c r="K322" s="66">
        <f>空知1!K291+石狩1!K291+後志1!K291+胆振1!K291+日高1!K291+渡島・檜山1!K291+上川1!K291+留萌1!K291+宗谷1!K291+オホーツク1!K291+十勝1!K291+釧路1!K291+根室1!K291</f>
        <v>0</v>
      </c>
      <c r="L322" s="66">
        <f>空知1!L291+石狩1!L291+後志1!L291+胆振1!L291+日高1!L291+渡島・檜山1!L291+上川1!L291+留萌1!L291+宗谷1!L291+オホーツク1!L291+十勝1!L291+釧路1!L291+根室1!L291</f>
        <v>0</v>
      </c>
      <c r="M322" s="66">
        <f>空知1!M291+石狩1!M291+後志1!M291+胆振1!M291+日高1!M291+渡島・檜山1!M291+上川1!M291+留萌1!M291+宗谷1!M291+オホーツク1!M291+十勝1!M291+釧路1!M291+根室1!M291</f>
        <v>0</v>
      </c>
      <c r="N322" s="66">
        <f>空知1!N291+石狩1!N291+後志1!N291+胆振1!N291+日高1!N291+渡島・檜山1!N291+上川1!N291+留萌1!N291+宗谷1!N291+オホーツク1!N291+十勝1!N291+釧路1!N291+根室1!N291</f>
        <v>0</v>
      </c>
      <c r="O322" s="66">
        <f>空知1!O291+石狩1!O291+後志1!O291+胆振1!O291+日高1!O291+渡島・檜山1!O291+上川1!O291+留萌1!O291+宗谷1!O291+オホーツク1!O291+十勝1!O291+釧路1!O291+根室1!O291</f>
        <v>0</v>
      </c>
      <c r="P322" s="66">
        <f t="shared" si="185"/>
        <v>0</v>
      </c>
      <c r="Q322" s="41"/>
      <c r="R322" s="30"/>
      <c r="S322" s="30"/>
      <c r="T322" s="30"/>
      <c r="U322" s="30"/>
      <c r="V322" s="31"/>
      <c r="W322" s="31"/>
      <c r="X322" s="31"/>
      <c r="Y322" s="31"/>
    </row>
    <row r="323" spans="1:25" s="2" customFormat="1" ht="16.05" customHeight="1" x14ac:dyDescent="0.2">
      <c r="A323" s="81"/>
      <c r="B323" s="81"/>
      <c r="C323" s="10" t="s">
        <v>22</v>
      </c>
      <c r="D323" s="7" t="str">
        <f t="shared" ref="D323:O323" si="255">IF(D322&lt;=0,"",D322/$P322%)</f>
        <v/>
      </c>
      <c r="E323" s="7" t="str">
        <f t="shared" si="255"/>
        <v/>
      </c>
      <c r="F323" s="7" t="str">
        <f t="shared" si="255"/>
        <v/>
      </c>
      <c r="G323" s="7" t="str">
        <f t="shared" si="255"/>
        <v/>
      </c>
      <c r="H323" s="7" t="str">
        <f t="shared" si="255"/>
        <v/>
      </c>
      <c r="I323" s="7" t="str">
        <f t="shared" si="255"/>
        <v/>
      </c>
      <c r="J323" s="7" t="str">
        <f t="shared" si="255"/>
        <v/>
      </c>
      <c r="K323" s="7" t="str">
        <f t="shared" si="255"/>
        <v/>
      </c>
      <c r="L323" s="7" t="str">
        <f t="shared" si="255"/>
        <v/>
      </c>
      <c r="M323" s="7" t="str">
        <f t="shared" si="255"/>
        <v/>
      </c>
      <c r="N323" s="7" t="str">
        <f t="shared" si="255"/>
        <v/>
      </c>
      <c r="O323" s="7" t="str">
        <f t="shared" si="255"/>
        <v/>
      </c>
      <c r="P323" s="66">
        <f t="shared" si="185"/>
        <v>0</v>
      </c>
      <c r="Q323" s="41"/>
      <c r="R323" s="30"/>
      <c r="S323" s="30"/>
      <c r="T323" s="30"/>
      <c r="U323" s="30"/>
      <c r="V323" s="31"/>
      <c r="W323" s="31"/>
      <c r="X323" s="31"/>
      <c r="Y323" s="31"/>
    </row>
    <row r="324" spans="1:25" s="2" customFormat="1" ht="16.05" customHeight="1" x14ac:dyDescent="0.2">
      <c r="A324" s="81"/>
      <c r="B324" s="81"/>
      <c r="C324" s="7" t="s">
        <v>24</v>
      </c>
      <c r="D324" s="66">
        <f>空知1!D293+石狩1!D293+後志1!D293+胆振1!D293+日高1!D293+渡島・檜山1!D293+上川1!D293+留萌1!D293+宗谷1!D293+オホーツク1!D293+十勝1!D293+釧路1!D293+根室1!D293</f>
        <v>0</v>
      </c>
      <c r="E324" s="66">
        <f>空知1!E293+石狩1!E293+後志1!E293+胆振1!E293+日高1!E293+渡島・檜山1!E293+上川1!E293+留萌1!E293+宗谷1!E293+オホーツク1!E293+十勝1!E293+釧路1!E293+根室1!E293</f>
        <v>0</v>
      </c>
      <c r="F324" s="66">
        <f>空知1!F293+石狩1!F293+後志1!F293+胆振1!F293+日高1!F293+渡島・檜山1!F293+上川1!F293+留萌1!F293+宗谷1!F293+オホーツク1!F293+十勝1!F293+釧路1!F293+根室1!F293</f>
        <v>0</v>
      </c>
      <c r="G324" s="66">
        <f>空知1!G293+石狩1!G293+後志1!G293+胆振1!G293+日高1!G293+渡島・檜山1!G293+上川1!G293+留萌1!G293+宗谷1!G293+オホーツク1!G293+十勝1!G293+釧路1!G293+根室1!G293</f>
        <v>0</v>
      </c>
      <c r="H324" s="66">
        <f>空知1!H293+石狩1!H293+後志1!H293+胆振1!H293+日高1!H293+渡島・檜山1!H293+上川1!H293+留萌1!H293+宗谷1!H293+オホーツク1!H293+十勝1!H293+釧路1!H293+根室1!H293</f>
        <v>0</v>
      </c>
      <c r="I324" s="66">
        <f>空知1!I293+石狩1!I293+後志1!I293+胆振1!I293+日高1!I293+渡島・檜山1!I293+上川1!I293+留萌1!I293+宗谷1!I293+オホーツク1!I293+十勝1!I293+釧路1!I293+根室1!I293</f>
        <v>0</v>
      </c>
      <c r="J324" s="66">
        <f>空知1!J293+石狩1!J293+後志1!J293+胆振1!J293+日高1!J293+渡島・檜山1!J293+上川1!J293+留萌1!J293+宗谷1!J293+オホーツク1!J293+十勝1!J293+釧路1!J293+根室1!J293</f>
        <v>0</v>
      </c>
      <c r="K324" s="66">
        <f>空知1!K293+石狩1!K293+後志1!K293+胆振1!K293+日高1!K293+渡島・檜山1!K293+上川1!K293+留萌1!K293+宗谷1!K293+オホーツク1!K293+十勝1!K293+釧路1!K293+根室1!K293</f>
        <v>0</v>
      </c>
      <c r="L324" s="66">
        <f>空知1!L293+石狩1!L293+後志1!L293+胆振1!L293+日高1!L293+渡島・檜山1!L293+上川1!L293+留萌1!L293+宗谷1!L293+オホーツク1!L293+十勝1!L293+釧路1!L293+根室1!L293</f>
        <v>0</v>
      </c>
      <c r="M324" s="66">
        <f>空知1!M293+石狩1!M293+後志1!M293+胆振1!M293+日高1!M293+渡島・檜山1!M293+上川1!M293+留萌1!M293+宗谷1!M293+オホーツク1!M293+十勝1!M293+釧路1!M293+根室1!M293</f>
        <v>0</v>
      </c>
      <c r="N324" s="66">
        <f>空知1!N293+石狩1!N293+後志1!N293+胆振1!N293+日高1!N293+渡島・檜山1!N293+上川1!N293+留萌1!N293+宗谷1!N293+オホーツク1!N293+十勝1!N293+釧路1!N293+根室1!N293</f>
        <v>0</v>
      </c>
      <c r="O324" s="66">
        <f>空知1!O293+石狩1!O293+後志1!O293+胆振1!O293+日高1!O293+渡島・檜山1!O293+上川1!O293+留萌1!O293+宗谷1!O293+オホーツク1!O293+十勝1!O293+釧路1!O293+根室1!O293</f>
        <v>0</v>
      </c>
      <c r="P324" s="66">
        <f t="shared" si="185"/>
        <v>0</v>
      </c>
      <c r="Q324" s="41"/>
      <c r="R324" s="30"/>
      <c r="S324" s="30"/>
      <c r="T324" s="30"/>
      <c r="U324" s="30"/>
      <c r="V324" s="31"/>
      <c r="W324" s="31"/>
      <c r="X324" s="31"/>
      <c r="Y324" s="31"/>
    </row>
    <row r="325" spans="1:25" s="2" customFormat="1" ht="16.05" customHeight="1" x14ac:dyDescent="0.2">
      <c r="A325" s="81"/>
      <c r="B325" s="83"/>
      <c r="C325" s="10" t="s">
        <v>22</v>
      </c>
      <c r="D325" s="7" t="str">
        <f t="shared" ref="D325:O325" si="256">IF(D324&lt;=0,"",D324/$P324%)</f>
        <v/>
      </c>
      <c r="E325" s="7" t="str">
        <f t="shared" si="256"/>
        <v/>
      </c>
      <c r="F325" s="7" t="str">
        <f t="shared" si="256"/>
        <v/>
      </c>
      <c r="G325" s="7" t="str">
        <f t="shared" si="256"/>
        <v/>
      </c>
      <c r="H325" s="7" t="str">
        <f t="shared" si="256"/>
        <v/>
      </c>
      <c r="I325" s="7" t="str">
        <f t="shared" si="256"/>
        <v/>
      </c>
      <c r="J325" s="7" t="str">
        <f t="shared" si="256"/>
        <v/>
      </c>
      <c r="K325" s="7" t="str">
        <f t="shared" si="256"/>
        <v/>
      </c>
      <c r="L325" s="7" t="str">
        <f t="shared" si="256"/>
        <v/>
      </c>
      <c r="M325" s="7" t="str">
        <f t="shared" si="256"/>
        <v/>
      </c>
      <c r="N325" s="7" t="str">
        <f t="shared" si="256"/>
        <v/>
      </c>
      <c r="O325" s="7" t="str">
        <f t="shared" si="256"/>
        <v/>
      </c>
      <c r="P325" s="66">
        <f t="shared" si="185"/>
        <v>0</v>
      </c>
      <c r="Q325" s="41"/>
      <c r="R325" s="30"/>
      <c r="S325" s="30"/>
      <c r="T325" s="30"/>
      <c r="U325" s="30"/>
      <c r="V325" s="31"/>
      <c r="W325" s="31"/>
      <c r="X325" s="31"/>
      <c r="Y325" s="31"/>
    </row>
    <row r="326" spans="1:25" ht="16.05" customHeight="1" x14ac:dyDescent="0.2">
      <c r="A326" s="84" t="s">
        <v>107</v>
      </c>
      <c r="B326" s="87"/>
      <c r="C326" s="7" t="s">
        <v>21</v>
      </c>
      <c r="D326" s="66">
        <v>582.5</v>
      </c>
      <c r="E326" s="66">
        <v>759.4</v>
      </c>
      <c r="F326" s="66">
        <v>939.80000000000007</v>
      </c>
      <c r="G326" s="66">
        <v>727.5</v>
      </c>
      <c r="H326" s="66">
        <v>738.9</v>
      </c>
      <c r="I326" s="66">
        <v>746</v>
      </c>
      <c r="J326" s="66">
        <v>779.59999999999991</v>
      </c>
      <c r="K326" s="66">
        <v>793.40000000000009</v>
      </c>
      <c r="L326" s="66">
        <v>804.3</v>
      </c>
      <c r="M326" s="66">
        <v>793.8</v>
      </c>
      <c r="N326" s="66">
        <v>874.9</v>
      </c>
      <c r="O326" s="66">
        <v>946.6</v>
      </c>
      <c r="P326" s="7">
        <f t="shared" si="185"/>
        <v>9486.7000000000007</v>
      </c>
      <c r="Q326" s="41"/>
    </row>
    <row r="327" spans="1:25" ht="16.05" customHeight="1" x14ac:dyDescent="0.2">
      <c r="A327" s="81"/>
      <c r="B327" s="88"/>
      <c r="C327" s="10" t="s">
        <v>22</v>
      </c>
      <c r="D327" s="7">
        <f t="shared" ref="D327:O327" si="257">IF(D326&lt;=0,"",D326/$P326%)</f>
        <v>6.1401751926381145</v>
      </c>
      <c r="E327" s="7">
        <f t="shared" si="257"/>
        <v>8.0048910580075265</v>
      </c>
      <c r="F327" s="7">
        <f t="shared" si="257"/>
        <v>9.9065006798992279</v>
      </c>
      <c r="G327" s="7">
        <f t="shared" si="257"/>
        <v>7.6686308199900912</v>
      </c>
      <c r="H327" s="7">
        <f t="shared" si="257"/>
        <v>7.7887990555198323</v>
      </c>
      <c r="I327" s="7">
        <f t="shared" si="257"/>
        <v>7.8636406758936195</v>
      </c>
      <c r="J327" s="7">
        <f t="shared" si="257"/>
        <v>8.2178207385075943</v>
      </c>
      <c r="K327" s="7">
        <f t="shared" si="257"/>
        <v>8.3632875499383346</v>
      </c>
      <c r="L327" s="7">
        <f t="shared" si="257"/>
        <v>8.4781852488220348</v>
      </c>
      <c r="M327" s="7">
        <f t="shared" si="257"/>
        <v>8.3675039792551669</v>
      </c>
      <c r="N327" s="7">
        <f t="shared" si="257"/>
        <v>9.2223850232430653</v>
      </c>
      <c r="O327" s="7">
        <f t="shared" si="257"/>
        <v>9.9781799782853895</v>
      </c>
      <c r="P327" s="7">
        <f t="shared" si="185"/>
        <v>100</v>
      </c>
      <c r="Q327" s="41"/>
    </row>
    <row r="328" spans="1:25" ht="16.05" customHeight="1" x14ac:dyDescent="0.2">
      <c r="A328" s="81"/>
      <c r="B328" s="88"/>
      <c r="C328" s="7" t="s">
        <v>23</v>
      </c>
      <c r="D328" s="66">
        <v>1585.5</v>
      </c>
      <c r="E328" s="66">
        <v>2233.1</v>
      </c>
      <c r="F328" s="66">
        <v>2561.6999999999998</v>
      </c>
      <c r="G328" s="66">
        <v>2292.6</v>
      </c>
      <c r="H328" s="66">
        <v>2259.8000000000002</v>
      </c>
      <c r="I328" s="66">
        <v>2323.1</v>
      </c>
      <c r="J328" s="66">
        <v>2322.5</v>
      </c>
      <c r="K328" s="66">
        <v>2481</v>
      </c>
      <c r="L328" s="66">
        <v>2399.4</v>
      </c>
      <c r="M328" s="66">
        <v>2441.1999999999998</v>
      </c>
      <c r="N328" s="66">
        <v>2653.4</v>
      </c>
      <c r="O328" s="66">
        <v>2983.4</v>
      </c>
      <c r="P328" s="7">
        <f t="shared" si="185"/>
        <v>28536.700000000008</v>
      </c>
    </row>
    <row r="329" spans="1:25" ht="16.05" customHeight="1" x14ac:dyDescent="0.2">
      <c r="A329" s="81"/>
      <c r="B329" s="88"/>
      <c r="C329" s="10" t="s">
        <v>22</v>
      </c>
      <c r="D329" s="7">
        <f t="shared" ref="D329:O329" si="258">IF(D328&lt;=0,"",D328/$P328%)</f>
        <v>5.5560033220379355</v>
      </c>
      <c r="E329" s="7">
        <f t="shared" si="258"/>
        <v>7.8253617271793843</v>
      </c>
      <c r="F329" s="7">
        <f t="shared" si="258"/>
        <v>8.9768613750013113</v>
      </c>
      <c r="G329" s="7">
        <f t="shared" si="258"/>
        <v>8.0338651631057534</v>
      </c>
      <c r="H329" s="7">
        <f t="shared" si="258"/>
        <v>7.9189254538892007</v>
      </c>
      <c r="I329" s="7">
        <f t="shared" si="258"/>
        <v>8.1407450756394368</v>
      </c>
      <c r="J329" s="7">
        <f t="shared" si="258"/>
        <v>8.138642519983037</v>
      </c>
      <c r="K329" s="7">
        <f t="shared" si="258"/>
        <v>8.6940676392154632</v>
      </c>
      <c r="L329" s="7">
        <f t="shared" si="258"/>
        <v>8.4081200699450171</v>
      </c>
      <c r="M329" s="7">
        <f t="shared" si="258"/>
        <v>8.5545981140075735</v>
      </c>
      <c r="N329" s="7">
        <f t="shared" si="258"/>
        <v>9.2982019644878324</v>
      </c>
      <c r="O329" s="7">
        <f t="shared" si="258"/>
        <v>10.454607575508028</v>
      </c>
      <c r="P329" s="7">
        <f t="shared" si="185"/>
        <v>99.999999999999972</v>
      </c>
    </row>
    <row r="330" spans="1:25" ht="16.05" customHeight="1" x14ac:dyDescent="0.2">
      <c r="A330" s="81"/>
      <c r="B330" s="88"/>
      <c r="C330" s="7" t="s">
        <v>24</v>
      </c>
      <c r="D330" s="66">
        <f>SUM(D328,D326)</f>
        <v>2168</v>
      </c>
      <c r="E330" s="66">
        <f t="shared" ref="E330:O330" si="259">SUM(E328,E326)</f>
        <v>2992.5</v>
      </c>
      <c r="F330" s="66">
        <f t="shared" si="259"/>
        <v>3501.5</v>
      </c>
      <c r="G330" s="66">
        <f t="shared" si="259"/>
        <v>3020.1</v>
      </c>
      <c r="H330" s="66">
        <f t="shared" si="259"/>
        <v>2998.7000000000003</v>
      </c>
      <c r="I330" s="66">
        <f t="shared" si="259"/>
        <v>3069.1</v>
      </c>
      <c r="J330" s="66">
        <f t="shared" si="259"/>
        <v>3102.1</v>
      </c>
      <c r="K330" s="66">
        <f t="shared" si="259"/>
        <v>3274.4</v>
      </c>
      <c r="L330" s="66">
        <f t="shared" si="259"/>
        <v>3203.7</v>
      </c>
      <c r="M330" s="66">
        <f t="shared" si="259"/>
        <v>3235</v>
      </c>
      <c r="N330" s="66">
        <f t="shared" si="259"/>
        <v>3528.3</v>
      </c>
      <c r="O330" s="66">
        <f t="shared" si="259"/>
        <v>3930</v>
      </c>
      <c r="P330" s="7">
        <f t="shared" si="185"/>
        <v>38023.4</v>
      </c>
    </row>
    <row r="331" spans="1:25" ht="16.05" customHeight="1" x14ac:dyDescent="0.2">
      <c r="A331" s="83"/>
      <c r="B331" s="82"/>
      <c r="C331" s="10" t="s">
        <v>22</v>
      </c>
      <c r="D331" s="7">
        <f t="shared" ref="D331:O331" si="260">IF(D330&lt;=0,"",D330/$P330%)</f>
        <v>5.7017520789829419</v>
      </c>
      <c r="E331" s="7">
        <f t="shared" si="260"/>
        <v>7.8701536422308358</v>
      </c>
      <c r="F331" s="7">
        <f t="shared" si="260"/>
        <v>9.2088030002577348</v>
      </c>
      <c r="G331" s="7">
        <f t="shared" si="260"/>
        <v>7.9427405229411354</v>
      </c>
      <c r="H331" s="7">
        <f t="shared" si="260"/>
        <v>7.886459390796194</v>
      </c>
      <c r="I331" s="7">
        <f t="shared" si="260"/>
        <v>8.0716085357963774</v>
      </c>
      <c r="J331" s="7">
        <f t="shared" si="260"/>
        <v>8.1583971975152139</v>
      </c>
      <c r="K331" s="7">
        <f t="shared" si="260"/>
        <v>8.6115392100653807</v>
      </c>
      <c r="L331" s="7">
        <f t="shared" si="260"/>
        <v>8.4256010772313878</v>
      </c>
      <c r="M331" s="7">
        <f t="shared" si="260"/>
        <v>8.507918807891981</v>
      </c>
      <c r="N331" s="7">
        <f t="shared" si="260"/>
        <v>9.2792859134112149</v>
      </c>
      <c r="O331" s="7">
        <f t="shared" si="260"/>
        <v>10.335740622879594</v>
      </c>
      <c r="P331" s="7">
        <f t="shared" si="185"/>
        <v>100</v>
      </c>
    </row>
    <row r="332" spans="1:25" ht="16.05" customHeight="1" x14ac:dyDescent="0.2">
      <c r="A332" s="84" t="s">
        <v>108</v>
      </c>
      <c r="B332" s="87"/>
      <c r="C332" s="7" t="s">
        <v>21</v>
      </c>
      <c r="D332" s="66">
        <v>2099.1999999999998</v>
      </c>
      <c r="E332" s="66">
        <v>2261.9</v>
      </c>
      <c r="F332" s="66">
        <v>2205.6000000000004</v>
      </c>
      <c r="G332" s="66">
        <v>2303</v>
      </c>
      <c r="H332" s="66">
        <v>2202.3999999999996</v>
      </c>
      <c r="I332" s="66">
        <v>2154.6</v>
      </c>
      <c r="J332" s="66">
        <v>2083.5</v>
      </c>
      <c r="K332" s="66">
        <v>2100.3000000000002</v>
      </c>
      <c r="L332" s="66">
        <v>2088.8000000000002</v>
      </c>
      <c r="M332" s="66">
        <v>2264.8000000000002</v>
      </c>
      <c r="N332" s="66">
        <v>2351.1999999999998</v>
      </c>
      <c r="O332" s="66">
        <v>2533.5</v>
      </c>
      <c r="P332" s="7">
        <f t="shared" si="185"/>
        <v>26648.799999999999</v>
      </c>
    </row>
    <row r="333" spans="1:25" ht="16.05" customHeight="1" x14ac:dyDescent="0.2">
      <c r="A333" s="81"/>
      <c r="B333" s="88"/>
      <c r="C333" s="10" t="s">
        <v>22</v>
      </c>
      <c r="D333" s="7">
        <f t="shared" ref="D333:O333" si="261">IF(D332&lt;=0,"",D332/$P332%)</f>
        <v>7.8772777761099935</v>
      </c>
      <c r="E333" s="7">
        <f t="shared" si="261"/>
        <v>8.487811833928733</v>
      </c>
      <c r="F333" s="7">
        <f t="shared" si="261"/>
        <v>8.2765452853411805</v>
      </c>
      <c r="G333" s="7">
        <f t="shared" si="261"/>
        <v>8.6420401669118316</v>
      </c>
      <c r="H333" s="7">
        <f t="shared" si="261"/>
        <v>8.2645372399507657</v>
      </c>
      <c r="I333" s="7">
        <f t="shared" si="261"/>
        <v>8.085167061931493</v>
      </c>
      <c r="J333" s="7">
        <f t="shared" si="261"/>
        <v>7.8183633034132871</v>
      </c>
      <c r="K333" s="7">
        <f t="shared" si="261"/>
        <v>7.8814055417129483</v>
      </c>
      <c r="L333" s="7">
        <f t="shared" si="261"/>
        <v>7.8382516285911565</v>
      </c>
      <c r="M333" s="7">
        <f t="shared" si="261"/>
        <v>8.4986941250637926</v>
      </c>
      <c r="N333" s="7">
        <f t="shared" si="261"/>
        <v>8.8229113506049046</v>
      </c>
      <c r="O333" s="7">
        <f t="shared" si="261"/>
        <v>9.5069946864399153</v>
      </c>
      <c r="P333" s="7">
        <f t="shared" si="185"/>
        <v>99.999999999999986</v>
      </c>
    </row>
    <row r="334" spans="1:25" ht="16.05" customHeight="1" x14ac:dyDescent="0.2">
      <c r="A334" s="81"/>
      <c r="B334" s="88"/>
      <c r="C334" s="7" t="s">
        <v>23</v>
      </c>
      <c r="D334" s="66">
        <v>1309.9000000000001</v>
      </c>
      <c r="E334" s="66">
        <v>1574.6</v>
      </c>
      <c r="F334" s="66">
        <v>1409.1</v>
      </c>
      <c r="G334" s="66">
        <v>1537.1</v>
      </c>
      <c r="H334" s="66">
        <v>1357.9</v>
      </c>
      <c r="I334" s="66">
        <v>1678.1</v>
      </c>
      <c r="J334" s="66">
        <v>1597.2</v>
      </c>
      <c r="K334" s="66">
        <v>1465.9</v>
      </c>
      <c r="L334" s="66">
        <v>1660</v>
      </c>
      <c r="M334" s="66">
        <v>1692.9</v>
      </c>
      <c r="N334" s="66">
        <v>1652.1</v>
      </c>
      <c r="O334" s="66">
        <v>1609.8000000000002</v>
      </c>
      <c r="P334" s="7">
        <f t="shared" si="185"/>
        <v>18544.599999999999</v>
      </c>
    </row>
    <row r="335" spans="1:25" ht="15.75" customHeight="1" x14ac:dyDescent="0.2">
      <c r="A335" s="81"/>
      <c r="B335" s="88"/>
      <c r="C335" s="10" t="s">
        <v>22</v>
      </c>
      <c r="D335" s="7">
        <f t="shared" ref="D335:O335" si="262">IF(D334&lt;=0,"",D334/$P334%)</f>
        <v>7.0635117500512283</v>
      </c>
      <c r="E335" s="7">
        <f t="shared" si="262"/>
        <v>8.490881442576276</v>
      </c>
      <c r="F335" s="7">
        <f t="shared" si="262"/>
        <v>7.5984383594146001</v>
      </c>
      <c r="G335" s="7">
        <f t="shared" si="262"/>
        <v>8.2886662424641138</v>
      </c>
      <c r="H335" s="7">
        <f t="shared" si="262"/>
        <v>7.3223472061947961</v>
      </c>
      <c r="I335" s="7">
        <f t="shared" si="262"/>
        <v>9.0489953948858428</v>
      </c>
      <c r="J335" s="7">
        <f t="shared" si="262"/>
        <v>8.6127498031772056</v>
      </c>
      <c r="K335" s="7">
        <f t="shared" si="262"/>
        <v>7.9047269825178228</v>
      </c>
      <c r="L335" s="7">
        <f t="shared" si="262"/>
        <v>8.9513928582983731</v>
      </c>
      <c r="M335" s="7">
        <f t="shared" si="262"/>
        <v>9.1288029938634434</v>
      </c>
      <c r="N335" s="7">
        <f t="shared" si="262"/>
        <v>8.9087928561414103</v>
      </c>
      <c r="O335" s="7">
        <f t="shared" si="262"/>
        <v>8.6806941104148923</v>
      </c>
      <c r="P335" s="7">
        <f t="shared" si="185"/>
        <v>100.00000000000003</v>
      </c>
    </row>
    <row r="336" spans="1:25" ht="15.75" customHeight="1" x14ac:dyDescent="0.2">
      <c r="A336" s="81"/>
      <c r="B336" s="88"/>
      <c r="C336" s="7" t="s">
        <v>24</v>
      </c>
      <c r="D336" s="66">
        <f>SUM(D334,D332)</f>
        <v>3409.1</v>
      </c>
      <c r="E336" s="66">
        <f t="shared" ref="E336:O336" si="263">SUM(E334,E332)</f>
        <v>3836.5</v>
      </c>
      <c r="F336" s="66">
        <f t="shared" si="263"/>
        <v>3614.7000000000003</v>
      </c>
      <c r="G336" s="66">
        <f t="shared" si="263"/>
        <v>3840.1</v>
      </c>
      <c r="H336" s="66">
        <f t="shared" si="263"/>
        <v>3560.2999999999997</v>
      </c>
      <c r="I336" s="66">
        <f t="shared" si="263"/>
        <v>3832.7</v>
      </c>
      <c r="J336" s="66">
        <f t="shared" si="263"/>
        <v>3680.7</v>
      </c>
      <c r="K336" s="66">
        <f t="shared" si="263"/>
        <v>3566.2000000000003</v>
      </c>
      <c r="L336" s="66">
        <f t="shared" si="263"/>
        <v>3748.8</v>
      </c>
      <c r="M336" s="66">
        <f t="shared" si="263"/>
        <v>3957.7000000000003</v>
      </c>
      <c r="N336" s="66">
        <f t="shared" si="263"/>
        <v>4003.2999999999997</v>
      </c>
      <c r="O336" s="66">
        <f t="shared" si="263"/>
        <v>4143.3</v>
      </c>
      <c r="P336" s="7">
        <f t="shared" si="185"/>
        <v>45193.400000000009</v>
      </c>
    </row>
    <row r="337" spans="1:16" ht="15.75" customHeight="1" x14ac:dyDescent="0.2">
      <c r="A337" s="83"/>
      <c r="B337" s="82"/>
      <c r="C337" s="10" t="s">
        <v>22</v>
      </c>
      <c r="D337" s="7">
        <f t="shared" ref="D337:O337" si="264">IF(D336&lt;=0,"",D336/$P336%)</f>
        <v>7.5433581009616431</v>
      </c>
      <c r="E337" s="7">
        <f t="shared" si="264"/>
        <v>8.4890714130824403</v>
      </c>
      <c r="F337" s="7">
        <f t="shared" si="264"/>
        <v>7.998291785968747</v>
      </c>
      <c r="G337" s="7">
        <f t="shared" si="264"/>
        <v>8.4970371779950149</v>
      </c>
      <c r="H337" s="7">
        <f t="shared" si="264"/>
        <v>7.8779202272898239</v>
      </c>
      <c r="I337" s="7">
        <f t="shared" si="264"/>
        <v>8.4806631056747204</v>
      </c>
      <c r="J337" s="7">
        <f t="shared" si="264"/>
        <v>8.1443308093659681</v>
      </c>
      <c r="K337" s="7">
        <f t="shared" si="264"/>
        <v>7.8909752308965464</v>
      </c>
      <c r="L337" s="7">
        <f t="shared" si="264"/>
        <v>8.2950165289621918</v>
      </c>
      <c r="M337" s="7">
        <f t="shared" si="264"/>
        <v>8.7572521651391568</v>
      </c>
      <c r="N337" s="7">
        <f t="shared" si="264"/>
        <v>8.8581518540317816</v>
      </c>
      <c r="O337" s="7">
        <f t="shared" si="264"/>
        <v>9.1679316006319489</v>
      </c>
      <c r="P337" s="7">
        <f t="shared" si="185"/>
        <v>99.999999999999957</v>
      </c>
    </row>
    <row r="338" spans="1:16" ht="15.75" hidden="1" customHeight="1" x14ac:dyDescent="0.2">
      <c r="A338" s="81"/>
      <c r="B338" s="90" t="s">
        <v>134</v>
      </c>
      <c r="C338" s="7" t="s">
        <v>21</v>
      </c>
      <c r="D338" s="7">
        <v>48.2</v>
      </c>
      <c r="E338" s="7">
        <v>45.2</v>
      </c>
      <c r="F338" s="7">
        <v>59.3</v>
      </c>
      <c r="G338" s="7">
        <v>60.9</v>
      </c>
      <c r="H338" s="7">
        <v>51.5</v>
      </c>
      <c r="I338" s="7">
        <v>58.2</v>
      </c>
      <c r="J338" s="7">
        <v>55.4</v>
      </c>
      <c r="K338" s="7">
        <v>42.8</v>
      </c>
      <c r="L338" s="7">
        <v>43.6</v>
      </c>
      <c r="M338" s="7">
        <v>55</v>
      </c>
      <c r="N338" s="7">
        <v>47.3</v>
      </c>
      <c r="O338" s="7">
        <v>52.5</v>
      </c>
      <c r="P338" s="7">
        <f t="shared" si="185"/>
        <v>619.9</v>
      </c>
    </row>
    <row r="339" spans="1:16" ht="15.75" hidden="1" customHeight="1" x14ac:dyDescent="0.2">
      <c r="A339" s="81"/>
      <c r="B339" s="88"/>
      <c r="C339" s="10" t="s">
        <v>22</v>
      </c>
      <c r="D339" s="7">
        <f t="shared" ref="D339:O339" si="265">IF(D338&lt;=0,"",D338/$P338%)</f>
        <v>7.7754476528472338</v>
      </c>
      <c r="E339" s="7">
        <f t="shared" si="265"/>
        <v>7.291498628811099</v>
      </c>
      <c r="F339" s="7">
        <f t="shared" si="265"/>
        <v>9.5660590417809317</v>
      </c>
      <c r="G339" s="7">
        <f t="shared" si="265"/>
        <v>9.8241651879335379</v>
      </c>
      <c r="H339" s="7">
        <f t="shared" si="265"/>
        <v>8.3077915792869828</v>
      </c>
      <c r="I339" s="7">
        <f t="shared" si="265"/>
        <v>9.3886110663010172</v>
      </c>
      <c r="J339" s="7">
        <f t="shared" si="265"/>
        <v>8.9369253105339563</v>
      </c>
      <c r="K339" s="7">
        <f t="shared" si="265"/>
        <v>6.9043394095821906</v>
      </c>
      <c r="L339" s="7">
        <f t="shared" si="265"/>
        <v>7.0333924826584937</v>
      </c>
      <c r="M339" s="7">
        <f t="shared" si="265"/>
        <v>8.8723987739958066</v>
      </c>
      <c r="N339" s="7">
        <f t="shared" si="265"/>
        <v>7.6302629456363924</v>
      </c>
      <c r="O339" s="7">
        <f t="shared" si="265"/>
        <v>8.4691079206323607</v>
      </c>
      <c r="P339" s="7">
        <f t="shared" si="185"/>
        <v>100</v>
      </c>
    </row>
    <row r="340" spans="1:16" ht="15.75" hidden="1" customHeight="1" x14ac:dyDescent="0.2">
      <c r="A340" s="81"/>
      <c r="B340" s="88"/>
      <c r="C340" s="7" t="s">
        <v>23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>
        <f t="shared" si="185"/>
        <v>0</v>
      </c>
    </row>
    <row r="341" spans="1:16" ht="15.75" hidden="1" customHeight="1" x14ac:dyDescent="0.2">
      <c r="A341" s="81"/>
      <c r="B341" s="88"/>
      <c r="C341" s="10" t="s">
        <v>22</v>
      </c>
      <c r="D341" s="7" t="str">
        <f t="shared" ref="D341:O341" si="266">IF(D340&lt;=0,"",D340/$P340%)</f>
        <v/>
      </c>
      <c r="E341" s="7" t="str">
        <f t="shared" si="266"/>
        <v/>
      </c>
      <c r="F341" s="7" t="str">
        <f t="shared" si="266"/>
        <v/>
      </c>
      <c r="G341" s="7" t="str">
        <f t="shared" si="266"/>
        <v/>
      </c>
      <c r="H341" s="7" t="str">
        <f t="shared" si="266"/>
        <v/>
      </c>
      <c r="I341" s="7" t="str">
        <f t="shared" si="266"/>
        <v/>
      </c>
      <c r="J341" s="7" t="str">
        <f t="shared" si="266"/>
        <v/>
      </c>
      <c r="K341" s="7" t="str">
        <f t="shared" si="266"/>
        <v/>
      </c>
      <c r="L341" s="7" t="str">
        <f t="shared" si="266"/>
        <v/>
      </c>
      <c r="M341" s="7" t="str">
        <f t="shared" si="266"/>
        <v/>
      </c>
      <c r="N341" s="7" t="str">
        <f t="shared" si="266"/>
        <v/>
      </c>
      <c r="O341" s="7" t="str">
        <f t="shared" si="266"/>
        <v/>
      </c>
      <c r="P341" s="7">
        <f t="shared" si="185"/>
        <v>0</v>
      </c>
    </row>
    <row r="342" spans="1:16" ht="15.75" hidden="1" customHeight="1" x14ac:dyDescent="0.2">
      <c r="A342" s="81"/>
      <c r="B342" s="88"/>
      <c r="C342" s="7" t="s">
        <v>24</v>
      </c>
      <c r="D342" s="66">
        <f>SUM(D340,D338)</f>
        <v>48.2</v>
      </c>
      <c r="E342" s="66">
        <f t="shared" ref="E342:O342" si="267">SUM(E340,E338)</f>
        <v>45.2</v>
      </c>
      <c r="F342" s="66">
        <f t="shared" si="267"/>
        <v>59.3</v>
      </c>
      <c r="G342" s="66">
        <f t="shared" si="267"/>
        <v>60.9</v>
      </c>
      <c r="H342" s="66">
        <f t="shared" si="267"/>
        <v>51.5</v>
      </c>
      <c r="I342" s="66">
        <f t="shared" si="267"/>
        <v>58.2</v>
      </c>
      <c r="J342" s="66">
        <f t="shared" si="267"/>
        <v>55.4</v>
      </c>
      <c r="K342" s="66">
        <f t="shared" si="267"/>
        <v>42.8</v>
      </c>
      <c r="L342" s="66">
        <f t="shared" si="267"/>
        <v>43.6</v>
      </c>
      <c r="M342" s="66">
        <f t="shared" si="267"/>
        <v>55</v>
      </c>
      <c r="N342" s="66">
        <f t="shared" si="267"/>
        <v>47.3</v>
      </c>
      <c r="O342" s="66">
        <f t="shared" si="267"/>
        <v>52.5</v>
      </c>
      <c r="P342" s="7">
        <f t="shared" si="185"/>
        <v>619.9</v>
      </c>
    </row>
    <row r="343" spans="1:16" ht="15.75" hidden="1" customHeight="1" x14ac:dyDescent="0.2">
      <c r="A343" s="83"/>
      <c r="B343" s="82"/>
      <c r="C343" s="10" t="s">
        <v>22</v>
      </c>
      <c r="D343" s="7">
        <f t="shared" ref="D343:O343" si="268">IF(D342&lt;=0,"",D342/$P342%)</f>
        <v>7.7754476528472338</v>
      </c>
      <c r="E343" s="7">
        <f t="shared" si="268"/>
        <v>7.291498628811099</v>
      </c>
      <c r="F343" s="7">
        <f t="shared" si="268"/>
        <v>9.5660590417809317</v>
      </c>
      <c r="G343" s="7">
        <f t="shared" si="268"/>
        <v>9.8241651879335379</v>
      </c>
      <c r="H343" s="7">
        <f t="shared" si="268"/>
        <v>8.3077915792869828</v>
      </c>
      <c r="I343" s="7">
        <f t="shared" si="268"/>
        <v>9.3886110663010172</v>
      </c>
      <c r="J343" s="7">
        <f t="shared" si="268"/>
        <v>8.9369253105339563</v>
      </c>
      <c r="K343" s="7">
        <f t="shared" si="268"/>
        <v>6.9043394095821906</v>
      </c>
      <c r="L343" s="7">
        <f t="shared" si="268"/>
        <v>7.0333924826584937</v>
      </c>
      <c r="M343" s="7">
        <f t="shared" si="268"/>
        <v>8.8723987739958066</v>
      </c>
      <c r="N343" s="7">
        <f t="shared" si="268"/>
        <v>7.6302629456363924</v>
      </c>
      <c r="O343" s="7">
        <f t="shared" si="268"/>
        <v>8.4691079206323607</v>
      </c>
      <c r="P343" s="7">
        <f t="shared" si="185"/>
        <v>100</v>
      </c>
    </row>
    <row r="344" spans="1:16" ht="15.75" hidden="1" customHeight="1" x14ac:dyDescent="0.2">
      <c r="A344" s="81"/>
      <c r="B344" s="90" t="s">
        <v>135</v>
      </c>
      <c r="C344" s="7" t="s">
        <v>21</v>
      </c>
      <c r="D344" s="7">
        <v>44.2</v>
      </c>
      <c r="E344" s="7">
        <v>63</v>
      </c>
      <c r="F344" s="7">
        <v>797.7</v>
      </c>
      <c r="G344" s="7">
        <v>72.7</v>
      </c>
      <c r="H344" s="7">
        <v>92.3</v>
      </c>
      <c r="I344" s="7">
        <v>86.1</v>
      </c>
      <c r="J344" s="7">
        <v>82.7</v>
      </c>
      <c r="K344" s="7">
        <v>88.4</v>
      </c>
      <c r="L344" s="7">
        <v>87.6</v>
      </c>
      <c r="M344" s="7">
        <v>98.9</v>
      </c>
      <c r="N344" s="7">
        <v>90</v>
      </c>
      <c r="O344" s="7">
        <v>70.400000000000006</v>
      </c>
      <c r="P344" s="7">
        <f t="shared" ref="P344:P349" si="269">SUM(D344:O344)</f>
        <v>1674.0000000000002</v>
      </c>
    </row>
    <row r="345" spans="1:16" ht="15.75" hidden="1" customHeight="1" x14ac:dyDescent="0.2">
      <c r="A345" s="81"/>
      <c r="B345" s="88"/>
      <c r="C345" s="10" t="s">
        <v>22</v>
      </c>
      <c r="D345" s="7">
        <f t="shared" ref="D345:O345" si="270">IF(D344&lt;=0,"",D344/$P344%)</f>
        <v>2.6403823178016723</v>
      </c>
      <c r="E345" s="7">
        <f t="shared" si="270"/>
        <v>3.7634408602150535</v>
      </c>
      <c r="F345" s="7">
        <f t="shared" si="270"/>
        <v>47.652329749103941</v>
      </c>
      <c r="G345" s="7">
        <f t="shared" si="270"/>
        <v>4.3428912783751494</v>
      </c>
      <c r="H345" s="7">
        <f t="shared" si="270"/>
        <v>5.51373954599761</v>
      </c>
      <c r="I345" s="7">
        <f t="shared" si="270"/>
        <v>5.1433691756272388</v>
      </c>
      <c r="J345" s="7">
        <f t="shared" si="270"/>
        <v>4.9402628434886493</v>
      </c>
      <c r="K345" s="7">
        <f t="shared" si="270"/>
        <v>5.2807646356033446</v>
      </c>
      <c r="L345" s="7">
        <f t="shared" si="270"/>
        <v>5.2329749103942644</v>
      </c>
      <c r="M345" s="7">
        <f t="shared" si="270"/>
        <v>5.9080047789725203</v>
      </c>
      <c r="N345" s="7">
        <f t="shared" si="270"/>
        <v>5.376344086021505</v>
      </c>
      <c r="O345" s="7">
        <f t="shared" si="270"/>
        <v>4.2054958183990436</v>
      </c>
      <c r="P345" s="7">
        <f t="shared" si="269"/>
        <v>100</v>
      </c>
    </row>
    <row r="346" spans="1:16" ht="15.75" hidden="1" customHeight="1" x14ac:dyDescent="0.2">
      <c r="A346" s="81"/>
      <c r="B346" s="88"/>
      <c r="C346" s="7" t="s">
        <v>23</v>
      </c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>
        <f t="shared" si="269"/>
        <v>0</v>
      </c>
    </row>
    <row r="347" spans="1:16" ht="15.75" hidden="1" customHeight="1" x14ac:dyDescent="0.2">
      <c r="A347" s="81"/>
      <c r="B347" s="88"/>
      <c r="C347" s="10" t="s">
        <v>22</v>
      </c>
      <c r="D347" s="7" t="str">
        <f t="shared" ref="D347:O347" si="271">IF(D346&lt;=0,"",D346/$P346%)</f>
        <v/>
      </c>
      <c r="E347" s="7" t="str">
        <f t="shared" si="271"/>
        <v/>
      </c>
      <c r="F347" s="7" t="str">
        <f t="shared" si="271"/>
        <v/>
      </c>
      <c r="G347" s="7" t="str">
        <f t="shared" si="271"/>
        <v/>
      </c>
      <c r="H347" s="7" t="str">
        <f t="shared" si="271"/>
        <v/>
      </c>
      <c r="I347" s="7" t="str">
        <f t="shared" si="271"/>
        <v/>
      </c>
      <c r="J347" s="7" t="str">
        <f t="shared" si="271"/>
        <v/>
      </c>
      <c r="K347" s="7" t="str">
        <f t="shared" si="271"/>
        <v/>
      </c>
      <c r="L347" s="7" t="str">
        <f t="shared" si="271"/>
        <v/>
      </c>
      <c r="M347" s="7" t="str">
        <f t="shared" si="271"/>
        <v/>
      </c>
      <c r="N347" s="7" t="str">
        <f t="shared" si="271"/>
        <v/>
      </c>
      <c r="O347" s="7" t="str">
        <f t="shared" si="271"/>
        <v/>
      </c>
      <c r="P347" s="7">
        <f t="shared" si="269"/>
        <v>0</v>
      </c>
    </row>
    <row r="348" spans="1:16" ht="15.75" hidden="1" customHeight="1" x14ac:dyDescent="0.2">
      <c r="A348" s="81"/>
      <c r="B348" s="88"/>
      <c r="C348" s="7" t="s">
        <v>24</v>
      </c>
      <c r="D348" s="66">
        <f>SUM(D346,D344)</f>
        <v>44.2</v>
      </c>
      <c r="E348" s="66">
        <f t="shared" ref="E348:O348" si="272">SUM(E346,E344)</f>
        <v>63</v>
      </c>
      <c r="F348" s="66">
        <f t="shared" si="272"/>
        <v>797.7</v>
      </c>
      <c r="G348" s="66">
        <f t="shared" si="272"/>
        <v>72.7</v>
      </c>
      <c r="H348" s="66">
        <f t="shared" si="272"/>
        <v>92.3</v>
      </c>
      <c r="I348" s="66">
        <f t="shared" si="272"/>
        <v>86.1</v>
      </c>
      <c r="J348" s="66">
        <f t="shared" si="272"/>
        <v>82.7</v>
      </c>
      <c r="K348" s="66">
        <f t="shared" si="272"/>
        <v>88.4</v>
      </c>
      <c r="L348" s="66">
        <f t="shared" si="272"/>
        <v>87.6</v>
      </c>
      <c r="M348" s="66">
        <f t="shared" si="272"/>
        <v>98.9</v>
      </c>
      <c r="N348" s="66">
        <f t="shared" si="272"/>
        <v>90</v>
      </c>
      <c r="O348" s="66">
        <f t="shared" si="272"/>
        <v>70.400000000000006</v>
      </c>
      <c r="P348" s="7">
        <f t="shared" si="269"/>
        <v>1674.0000000000002</v>
      </c>
    </row>
    <row r="349" spans="1:16" ht="15.75" hidden="1" customHeight="1" x14ac:dyDescent="0.2">
      <c r="A349" s="81"/>
      <c r="B349" s="82"/>
      <c r="C349" s="10" t="s">
        <v>22</v>
      </c>
      <c r="D349" s="7">
        <f t="shared" ref="D349:O349" si="273">IF(D348&lt;=0,"",D348/$P348%)</f>
        <v>2.6403823178016723</v>
      </c>
      <c r="E349" s="7">
        <f t="shared" si="273"/>
        <v>3.7634408602150535</v>
      </c>
      <c r="F349" s="7">
        <f t="shared" si="273"/>
        <v>47.652329749103941</v>
      </c>
      <c r="G349" s="7">
        <f t="shared" si="273"/>
        <v>4.3428912783751494</v>
      </c>
      <c r="H349" s="7">
        <f t="shared" si="273"/>
        <v>5.51373954599761</v>
      </c>
      <c r="I349" s="7">
        <f t="shared" si="273"/>
        <v>5.1433691756272388</v>
      </c>
      <c r="J349" s="7">
        <f t="shared" si="273"/>
        <v>4.9402628434886493</v>
      </c>
      <c r="K349" s="7">
        <f t="shared" si="273"/>
        <v>5.2807646356033446</v>
      </c>
      <c r="L349" s="7">
        <f t="shared" si="273"/>
        <v>5.2329749103942644</v>
      </c>
      <c r="M349" s="7">
        <f t="shared" si="273"/>
        <v>5.9080047789725203</v>
      </c>
      <c r="N349" s="7">
        <f t="shared" si="273"/>
        <v>5.376344086021505</v>
      </c>
      <c r="O349" s="7">
        <f t="shared" si="273"/>
        <v>4.2054958183990436</v>
      </c>
      <c r="P349" s="7">
        <f t="shared" si="269"/>
        <v>100</v>
      </c>
    </row>
    <row r="350" spans="1:16" ht="15.75" hidden="1" customHeight="1" x14ac:dyDescent="0.2">
      <c r="A350" s="84" t="s">
        <v>111</v>
      </c>
      <c r="B350" s="87"/>
      <c r="C350" s="7" t="s">
        <v>21</v>
      </c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7">
        <f t="shared" si="185"/>
        <v>0</v>
      </c>
    </row>
    <row r="351" spans="1:16" ht="15.75" hidden="1" customHeight="1" x14ac:dyDescent="0.2">
      <c r="A351" s="81"/>
      <c r="B351" s="88"/>
      <c r="C351" s="10" t="s">
        <v>22</v>
      </c>
      <c r="D351" s="7" t="str">
        <f t="shared" ref="D351:O351" si="274">IF(D350&lt;=0,"",D350/$P350%)</f>
        <v/>
      </c>
      <c r="E351" s="7" t="str">
        <f t="shared" si="274"/>
        <v/>
      </c>
      <c r="F351" s="7" t="str">
        <f t="shared" si="274"/>
        <v/>
      </c>
      <c r="G351" s="7" t="str">
        <f t="shared" si="274"/>
        <v/>
      </c>
      <c r="H351" s="7" t="str">
        <f t="shared" si="274"/>
        <v/>
      </c>
      <c r="I351" s="7" t="str">
        <f t="shared" si="274"/>
        <v/>
      </c>
      <c r="J351" s="7" t="str">
        <f t="shared" si="274"/>
        <v/>
      </c>
      <c r="K351" s="7" t="str">
        <f t="shared" si="274"/>
        <v/>
      </c>
      <c r="L351" s="7" t="str">
        <f t="shared" si="274"/>
        <v/>
      </c>
      <c r="M351" s="7" t="str">
        <f t="shared" si="274"/>
        <v/>
      </c>
      <c r="N351" s="7" t="str">
        <f t="shared" si="274"/>
        <v/>
      </c>
      <c r="O351" s="7" t="str">
        <f t="shared" si="274"/>
        <v/>
      </c>
      <c r="P351" s="7">
        <f t="shared" si="185"/>
        <v>0</v>
      </c>
    </row>
    <row r="352" spans="1:16" ht="15.75" hidden="1" customHeight="1" x14ac:dyDescent="0.2">
      <c r="A352" s="81"/>
      <c r="B352" s="88"/>
      <c r="C352" s="7" t="s">
        <v>23</v>
      </c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7">
        <f t="shared" si="185"/>
        <v>0</v>
      </c>
    </row>
    <row r="353" spans="1:16" ht="15.75" hidden="1" customHeight="1" x14ac:dyDescent="0.2">
      <c r="A353" s="81"/>
      <c r="B353" s="88"/>
      <c r="C353" s="10" t="s">
        <v>22</v>
      </c>
      <c r="D353" s="7" t="str">
        <f t="shared" ref="D353:O353" si="275">IF(D352&lt;=0,"",D352/$P352%)</f>
        <v/>
      </c>
      <c r="E353" s="7" t="str">
        <f t="shared" si="275"/>
        <v/>
      </c>
      <c r="F353" s="7" t="str">
        <f t="shared" si="275"/>
        <v/>
      </c>
      <c r="G353" s="7" t="str">
        <f t="shared" si="275"/>
        <v/>
      </c>
      <c r="H353" s="7" t="str">
        <f t="shared" si="275"/>
        <v/>
      </c>
      <c r="I353" s="7" t="str">
        <f t="shared" si="275"/>
        <v/>
      </c>
      <c r="J353" s="7" t="str">
        <f t="shared" si="275"/>
        <v/>
      </c>
      <c r="K353" s="7" t="str">
        <f t="shared" si="275"/>
        <v/>
      </c>
      <c r="L353" s="7" t="str">
        <f t="shared" si="275"/>
        <v/>
      </c>
      <c r="M353" s="7" t="str">
        <f t="shared" si="275"/>
        <v/>
      </c>
      <c r="N353" s="7" t="str">
        <f t="shared" si="275"/>
        <v/>
      </c>
      <c r="O353" s="7" t="str">
        <f t="shared" si="275"/>
        <v/>
      </c>
      <c r="P353" s="7">
        <f t="shared" si="185"/>
        <v>0</v>
      </c>
    </row>
    <row r="354" spans="1:16" ht="16.05" hidden="1" customHeight="1" x14ac:dyDescent="0.2">
      <c r="A354" s="81"/>
      <c r="B354" s="88"/>
      <c r="C354" s="7" t="s">
        <v>24</v>
      </c>
      <c r="D354" s="66">
        <f>SUM(D352,D350)</f>
        <v>0</v>
      </c>
      <c r="E354" s="66">
        <f t="shared" ref="E354:O354" si="276">SUM(E352,E350)</f>
        <v>0</v>
      </c>
      <c r="F354" s="66">
        <f t="shared" si="276"/>
        <v>0</v>
      </c>
      <c r="G354" s="66">
        <f t="shared" si="276"/>
        <v>0</v>
      </c>
      <c r="H354" s="66">
        <f t="shared" si="276"/>
        <v>0</v>
      </c>
      <c r="I354" s="66">
        <f t="shared" si="276"/>
        <v>0</v>
      </c>
      <c r="J354" s="66">
        <f t="shared" si="276"/>
        <v>0</v>
      </c>
      <c r="K354" s="66">
        <f t="shared" si="276"/>
        <v>0</v>
      </c>
      <c r="L354" s="66">
        <f t="shared" si="276"/>
        <v>0</v>
      </c>
      <c r="M354" s="66">
        <f t="shared" si="276"/>
        <v>0</v>
      </c>
      <c r="N354" s="66">
        <f t="shared" si="276"/>
        <v>0</v>
      </c>
      <c r="O354" s="66">
        <f t="shared" si="276"/>
        <v>0</v>
      </c>
      <c r="P354" s="7">
        <f t="shared" si="185"/>
        <v>0</v>
      </c>
    </row>
    <row r="355" spans="1:16" ht="16.05" hidden="1" customHeight="1" x14ac:dyDescent="0.2">
      <c r="A355" s="83"/>
      <c r="B355" s="82"/>
      <c r="C355" s="10" t="s">
        <v>22</v>
      </c>
      <c r="D355" s="7" t="str">
        <f t="shared" ref="D355:O355" si="277">IF(D354&lt;=0,"",D354/$P354%)</f>
        <v/>
      </c>
      <c r="E355" s="7" t="str">
        <f t="shared" si="277"/>
        <v/>
      </c>
      <c r="F355" s="7" t="str">
        <f t="shared" si="277"/>
        <v/>
      </c>
      <c r="G355" s="7" t="str">
        <f t="shared" si="277"/>
        <v/>
      </c>
      <c r="H355" s="7" t="str">
        <f t="shared" si="277"/>
        <v/>
      </c>
      <c r="I355" s="7" t="str">
        <f t="shared" si="277"/>
        <v/>
      </c>
      <c r="J355" s="7" t="str">
        <f t="shared" si="277"/>
        <v/>
      </c>
      <c r="K355" s="7" t="str">
        <f t="shared" si="277"/>
        <v/>
      </c>
      <c r="L355" s="7" t="str">
        <f t="shared" si="277"/>
        <v/>
      </c>
      <c r="M355" s="7" t="str">
        <f t="shared" si="277"/>
        <v/>
      </c>
      <c r="N355" s="7" t="str">
        <f t="shared" si="277"/>
        <v/>
      </c>
      <c r="O355" s="7" t="str">
        <f t="shared" si="277"/>
        <v/>
      </c>
      <c r="P355" s="7">
        <f t="shared" si="185"/>
        <v>0</v>
      </c>
    </row>
    <row r="356" spans="1:16" ht="16.05" customHeight="1" x14ac:dyDescent="0.2">
      <c r="A356" s="84" t="s">
        <v>109</v>
      </c>
      <c r="B356" s="87"/>
      <c r="C356" s="7" t="s">
        <v>21</v>
      </c>
      <c r="D356" s="66">
        <f>空知1!D295+石狩1!D295+後志1!D295+胆振1!D295+日高1!D295+渡島・檜山1!D295+上川1!D295+留萌1!D295+宗谷1!D295+オホーツク1!D295+十勝1!D295+釧路1!D295+根室1!D295</f>
        <v>309446.60000000003</v>
      </c>
      <c r="E356" s="66">
        <f>空知1!E295+石狩1!E295+後志1!E295+胆振1!E295+日高1!E295+渡島・檜山1!E295+上川1!E295+留萌1!E295+宗谷1!E295+オホーツク1!E295+十勝1!E295+釧路1!E295+根室1!E295</f>
        <v>278932.09999999998</v>
      </c>
      <c r="F356" s="66">
        <f>空知1!F295+石狩1!F295+後志1!F295+胆振1!F295+日高1!F295+渡島・檜山1!F295+上川1!F295+留萌1!F295+宗谷1!F295+オホーツク1!F295+十勝1!F295+釧路1!F295+根室1!F295</f>
        <v>317572.89999999997</v>
      </c>
      <c r="G356" s="66">
        <f>空知1!G295+石狩1!G295+後志1!G295+胆振1!G295+日高1!G295+渡島・檜山1!G295+上川1!G295+留萌1!G295+宗谷1!G295+オホーツク1!G295+十勝1!G295+釧路1!G295+根室1!G295</f>
        <v>310052.60000000003</v>
      </c>
      <c r="H356" s="66">
        <f>空知1!H295+石狩1!H295+後志1!H295+胆振1!H295+日高1!H295+渡島・檜山1!H295+上川1!H295+留萌1!H295+宗谷1!H295+オホーツク1!H295+十勝1!H295+釧路1!H295+根室1!H295</f>
        <v>320173.69999999995</v>
      </c>
      <c r="I356" s="66">
        <f>空知1!I295+石狩1!I295+後志1!I295+胆振1!I295+日高1!I295+渡島・檜山1!I295+上川1!I295+留萌1!I295+宗谷1!I295+オホーツク1!I295+十勝1!I295+釧路1!I295+根室1!I295</f>
        <v>301741.10000000003</v>
      </c>
      <c r="J356" s="66">
        <f>空知1!J295+石狩1!J295+後志1!J295+胆振1!J295+日高1!J295+渡島・檜山1!J295+上川1!J295+留萌1!J295+宗谷1!J295+オホーツク1!J295+十勝1!J295+釧路1!J295+根室1!J295</f>
        <v>298948.7</v>
      </c>
      <c r="K356" s="66">
        <f>空知1!K295+石狩1!K295+後志1!K295+胆振1!K295+日高1!K295+渡島・檜山1!K295+上川1!K295+留萌1!K295+宗谷1!K295+オホーツク1!K295+十勝1!K295+釧路1!K295+根室1!K295</f>
        <v>287230.59999999998</v>
      </c>
      <c r="L356" s="66">
        <f>空知1!L295+石狩1!L295+後志1!L295+胆振1!L295+日高1!L295+渡島・檜山1!L295+上川1!L295+留萌1!L295+宗谷1!L295+オホーツク1!L295+十勝1!L295+釧路1!L295+根室1!L295</f>
        <v>264637</v>
      </c>
      <c r="M356" s="66">
        <f>空知1!M295+石狩1!M295+後志1!M295+胆振1!M295+日高1!M295+渡島・檜山1!M295+上川1!M295+留萌1!M295+宗谷1!M295+オホーツク1!M295+十勝1!M295+釧路1!M295+根室1!M295</f>
        <v>281659.90000000002</v>
      </c>
      <c r="N356" s="66">
        <f>空知1!N295+石狩1!N295+後志1!N295+胆振1!N295+日高1!N295+渡島・檜山1!N295+上川1!N295+留萌1!N295+宗谷1!N295+オホーツク1!N295+十勝1!N295+釧路1!N295+根室1!N295</f>
        <v>282503.00000000006</v>
      </c>
      <c r="O356" s="66">
        <f>空知1!O295+石狩1!O295+後志1!O295+胆振1!O295+日高1!O295+渡島・檜山1!O295+上川1!O295+留萌1!O295+宗谷1!O295+オホーツク1!O295+十勝1!O295+釧路1!O295+根室1!O295</f>
        <v>301737.00000000006</v>
      </c>
      <c r="P356" s="7">
        <f t="shared" si="185"/>
        <v>3554635.2</v>
      </c>
    </row>
    <row r="357" spans="1:16" ht="16.05" customHeight="1" x14ac:dyDescent="0.2">
      <c r="A357" s="81"/>
      <c r="B357" s="88"/>
      <c r="C357" s="10" t="s">
        <v>22</v>
      </c>
      <c r="D357" s="7">
        <f t="shared" ref="D357:O357" si="278">IF(D356&lt;=0,"",D356/$P356%)</f>
        <v>8.7054390278923712</v>
      </c>
      <c r="E357" s="7">
        <f t="shared" si="278"/>
        <v>7.8469965075459776</v>
      </c>
      <c r="F357" s="7">
        <f t="shared" si="278"/>
        <v>8.9340503914438241</v>
      </c>
      <c r="G357" s="7">
        <f t="shared" si="278"/>
        <v>8.7224871908093426</v>
      </c>
      <c r="H357" s="7">
        <f t="shared" si="278"/>
        <v>9.0072168305765938</v>
      </c>
      <c r="I357" s="7">
        <f t="shared" si="278"/>
        <v>8.4886657286238556</v>
      </c>
      <c r="J357" s="7">
        <f t="shared" si="278"/>
        <v>8.4101091442519902</v>
      </c>
      <c r="K357" s="7">
        <f t="shared" si="278"/>
        <v>8.0804522500649281</v>
      </c>
      <c r="L357" s="7">
        <f t="shared" si="278"/>
        <v>7.4448427225387297</v>
      </c>
      <c r="M357" s="7">
        <f t="shared" si="278"/>
        <v>7.9237357464979823</v>
      </c>
      <c r="N357" s="7">
        <f t="shared" si="278"/>
        <v>7.9474540734869237</v>
      </c>
      <c r="O357" s="7">
        <f t="shared" si="278"/>
        <v>8.4885503862674874</v>
      </c>
      <c r="P357" s="7">
        <f t="shared" si="185"/>
        <v>100</v>
      </c>
    </row>
    <row r="358" spans="1:16" ht="16.05" customHeight="1" x14ac:dyDescent="0.2">
      <c r="A358" s="81"/>
      <c r="B358" s="88"/>
      <c r="C358" s="7" t="s">
        <v>23</v>
      </c>
      <c r="D358" s="66">
        <f>空知1!D297+石狩1!D297+後志1!D297+胆振1!D297+日高1!D297+渡島・檜山1!D297+上川1!D297+留萌1!D297+宗谷1!D297+オホーツク1!D297+十勝1!D297+釧路1!D297+根室1!D297</f>
        <v>23811.7</v>
      </c>
      <c r="E358" s="66">
        <f>空知1!E297+石狩1!E297+後志1!E297+胆振1!E297+日高1!E297+渡島・檜山1!E297+上川1!E297+留萌1!E297+宗谷1!E297+オホーツク1!E297+十勝1!E297+釧路1!E297+根室1!E297</f>
        <v>22703.200000000001</v>
      </c>
      <c r="F358" s="66">
        <f>空知1!F297+石狩1!F297+後志1!F297+胆振1!F297+日高1!F297+渡島・檜山1!F297+上川1!F297+留萌1!F297+宗谷1!F297+オホーツク1!F297+十勝1!F297+釧路1!F297+根室1!F297</f>
        <v>19300.599999999999</v>
      </c>
      <c r="G358" s="66">
        <f>空知1!G297+石狩1!G297+後志1!G297+胆振1!G297+日高1!G297+渡島・檜山1!G297+上川1!G297+留萌1!G297+宗谷1!G297+オホーツク1!G297+十勝1!G297+釧路1!G297+根室1!G297</f>
        <v>20190</v>
      </c>
      <c r="H358" s="66">
        <f>空知1!H297+石狩1!H297+後志1!H297+胆振1!H297+日高1!H297+渡島・檜山1!H297+上川1!H297+留萌1!H297+宗谷1!H297+オホーツク1!H297+十勝1!H297+釧路1!H297+根室1!H297</f>
        <v>26495.7</v>
      </c>
      <c r="I358" s="66">
        <f>空知1!I297+石狩1!I297+後志1!I297+胆振1!I297+日高1!I297+渡島・檜山1!I297+上川1!I297+留萌1!I297+宗谷1!I297+オホーツク1!I297+十勝1!I297+釧路1!I297+根室1!I297</f>
        <v>34332.399999999994</v>
      </c>
      <c r="J358" s="66">
        <f>空知1!J297+石狩1!J297+後志1!J297+胆振1!J297+日高1!J297+渡島・檜山1!J297+上川1!J297+留萌1!J297+宗谷1!J297+オホーツク1!J297+十勝1!J297+釧路1!J297+根室1!J297</f>
        <v>38958.5</v>
      </c>
      <c r="K358" s="66">
        <f>空知1!K297+石狩1!K297+後志1!K297+胆振1!K297+日高1!K297+渡島・檜山1!K297+上川1!K297+留萌1!K297+宗谷1!K297+オホーツク1!K297+十勝1!K297+釧路1!K297+根室1!K297</f>
        <v>35550.6</v>
      </c>
      <c r="L358" s="66">
        <f>空知1!L297+石狩1!L297+後志1!L297+胆振1!L297+日高1!L297+渡島・檜山1!L297+上川1!L297+留萌1!L297+宗谷1!L297+オホーツク1!L297+十勝1!L297+釧路1!L297+根室1!L297</f>
        <v>47225.3</v>
      </c>
      <c r="M358" s="66">
        <f>空知1!M297+石狩1!M297+後志1!M297+胆振1!M297+日高1!M297+渡島・檜山1!M297+上川1!M297+留萌1!M297+宗谷1!M297+オホーツク1!M297+十勝1!M297+釧路1!M297+根室1!M297</f>
        <v>38528.6</v>
      </c>
      <c r="N358" s="66">
        <f>空知1!N297+石狩1!N297+後志1!N297+胆振1!N297+日高1!N297+渡島・檜山1!N297+上川1!N297+留萌1!N297+宗谷1!N297+オホーツク1!N297+十勝1!N297+釧路1!N297+根室1!N297</f>
        <v>27229</v>
      </c>
      <c r="O358" s="66">
        <f>空知1!O297+石狩1!O297+後志1!O297+胆振1!O297+日高1!O297+渡島・檜山1!O297+上川1!O297+留萌1!O297+宗谷1!O297+オホーツク1!O297+十勝1!O297+釧路1!O297+根室1!O297</f>
        <v>22687.300000000003</v>
      </c>
      <c r="P358" s="7">
        <f t="shared" si="185"/>
        <v>357012.89999999997</v>
      </c>
    </row>
    <row r="359" spans="1:16" ht="16.05" customHeight="1" x14ac:dyDescent="0.2">
      <c r="A359" s="81"/>
      <c r="B359" s="88"/>
      <c r="C359" s="10" t="s">
        <v>22</v>
      </c>
      <c r="D359" s="7">
        <f t="shared" ref="D359:O359" si="279">IF(D358&lt;=0,"",D358/$P358%)</f>
        <v>6.6697029715172773</v>
      </c>
      <c r="E359" s="7">
        <f t="shared" si="279"/>
        <v>6.3592099893309193</v>
      </c>
      <c r="F359" s="7">
        <f t="shared" si="279"/>
        <v>5.4061351844709256</v>
      </c>
      <c r="G359" s="7">
        <f t="shared" si="279"/>
        <v>5.6552578352210814</v>
      </c>
      <c r="H359" s="7">
        <f t="shared" si="279"/>
        <v>7.4214965341588508</v>
      </c>
      <c r="I359" s="7">
        <f t="shared" si="279"/>
        <v>9.6165712779566235</v>
      </c>
      <c r="J359" s="7">
        <f t="shared" si="279"/>
        <v>10.912350786204085</v>
      </c>
      <c r="K359" s="7">
        <f t="shared" si="279"/>
        <v>9.957791441149606</v>
      </c>
      <c r="L359" s="7">
        <f t="shared" si="279"/>
        <v>13.227897367294014</v>
      </c>
      <c r="M359" s="7">
        <f t="shared" si="279"/>
        <v>10.791934969296628</v>
      </c>
      <c r="N359" s="7">
        <f t="shared" si="279"/>
        <v>7.6268952746525418</v>
      </c>
      <c r="O359" s="7">
        <f t="shared" si="279"/>
        <v>6.354756368747462</v>
      </c>
      <c r="P359" s="7">
        <f t="shared" si="185"/>
        <v>100.00000000000003</v>
      </c>
    </row>
    <row r="360" spans="1:16" ht="16.05" customHeight="1" x14ac:dyDescent="0.2">
      <c r="A360" s="81"/>
      <c r="B360" s="88"/>
      <c r="C360" s="7" t="s">
        <v>24</v>
      </c>
      <c r="D360" s="66">
        <f>SUM(D358,D356)</f>
        <v>333258.30000000005</v>
      </c>
      <c r="E360" s="66">
        <f t="shared" ref="E360:O360" si="280">SUM(E358,E356)</f>
        <v>301635.3</v>
      </c>
      <c r="F360" s="66">
        <f t="shared" si="280"/>
        <v>336873.49999999994</v>
      </c>
      <c r="G360" s="66">
        <f t="shared" si="280"/>
        <v>330242.60000000003</v>
      </c>
      <c r="H360" s="66">
        <f t="shared" si="280"/>
        <v>346669.39999999997</v>
      </c>
      <c r="I360" s="66">
        <f t="shared" si="280"/>
        <v>336073.5</v>
      </c>
      <c r="J360" s="66">
        <f t="shared" si="280"/>
        <v>337907.20000000001</v>
      </c>
      <c r="K360" s="66">
        <f t="shared" si="280"/>
        <v>322781.19999999995</v>
      </c>
      <c r="L360" s="66">
        <f t="shared" si="280"/>
        <v>311862.3</v>
      </c>
      <c r="M360" s="66">
        <f t="shared" si="280"/>
        <v>320188.5</v>
      </c>
      <c r="N360" s="66">
        <f t="shared" si="280"/>
        <v>309732.00000000006</v>
      </c>
      <c r="O360" s="66">
        <f t="shared" si="280"/>
        <v>324424.30000000005</v>
      </c>
      <c r="P360" s="7">
        <f t="shared" si="185"/>
        <v>3911648.0999999996</v>
      </c>
    </row>
    <row r="361" spans="1:16" ht="16.05" customHeight="1" x14ac:dyDescent="0.2">
      <c r="A361" s="83"/>
      <c r="B361" s="82"/>
      <c r="C361" s="10" t="s">
        <v>22</v>
      </c>
      <c r="D361" s="7">
        <f t="shared" ref="D361:O361" si="281">IF(D360&lt;=0,"",D360/$P360%)</f>
        <v>8.5196390748953128</v>
      </c>
      <c r="E361" s="7">
        <f t="shared" si="281"/>
        <v>7.7112074575420007</v>
      </c>
      <c r="F361" s="7">
        <f t="shared" si="281"/>
        <v>8.6120604765034958</v>
      </c>
      <c r="G361" s="7">
        <f t="shared" si="281"/>
        <v>8.4425436940505989</v>
      </c>
      <c r="H361" s="7">
        <f t="shared" si="281"/>
        <v>8.8624894453056751</v>
      </c>
      <c r="I361" s="7">
        <f t="shared" si="281"/>
        <v>8.5916087390376443</v>
      </c>
      <c r="J361" s="7">
        <f t="shared" si="281"/>
        <v>8.6384866777765623</v>
      </c>
      <c r="K361" s="7">
        <f t="shared" si="281"/>
        <v>8.2517954516409588</v>
      </c>
      <c r="L361" s="7">
        <f t="shared" si="281"/>
        <v>7.9726573563710907</v>
      </c>
      <c r="M361" s="7">
        <f t="shared" si="281"/>
        <v>8.1855139269813151</v>
      </c>
      <c r="N361" s="7">
        <f t="shared" si="281"/>
        <v>7.9181969359667104</v>
      </c>
      <c r="O361" s="7">
        <f t="shared" si="281"/>
        <v>8.2938007639286386</v>
      </c>
      <c r="P361" s="7">
        <f t="shared" ref="P361:P424" si="282">SUM(D361:O361)</f>
        <v>100</v>
      </c>
    </row>
    <row r="362" spans="1:16" ht="16.05" customHeight="1" x14ac:dyDescent="0.2">
      <c r="A362" s="81" t="s">
        <v>73</v>
      </c>
      <c r="B362" s="87"/>
      <c r="C362" s="7" t="s">
        <v>115</v>
      </c>
      <c r="D362" s="66">
        <f>空知1!D301+石狩1!D301+後志1!D301+胆振1!D301+日高1!D301+渡島・檜山1!D301+上川1!D301+留萌1!D301+宗谷1!D301+オホーツク1!D301+十勝1!D301+釧路1!D301+根室1!D301</f>
        <v>17841.93</v>
      </c>
      <c r="E362" s="66">
        <f>空知1!E301+石狩1!E301+後志1!E301+胆振1!E301+日高1!E301+渡島・檜山1!E301+上川1!E301+留萌1!E301+宗谷1!E301+オホーツク1!E301+十勝1!E301+釧路1!E301+根室1!E301</f>
        <v>16292.010000000002</v>
      </c>
      <c r="F362" s="66">
        <f>空知1!F301+石狩1!F301+後志1!F301+胆振1!F301+日高1!F301+渡島・檜山1!F301+上川1!F301+留萌1!F301+宗谷1!F301+オホーツク1!F301+十勝1!F301+釧路1!F301+根室1!F301</f>
        <v>17794.829999999998</v>
      </c>
      <c r="G362" s="66">
        <f>空知1!G301+石狩1!G301+後志1!G301+胆振1!G301+日高1!G301+渡島・檜山1!G301+上川1!G301+留萌1!G301+宗谷1!G301+オホーツク1!G301+十勝1!G301+釧路1!G301+根室1!G301</f>
        <v>17030.150000000001</v>
      </c>
      <c r="H362" s="66">
        <f>空知1!H301+石狩1!H301+後志1!H301+胆振1!H301+日高1!H301+渡島・檜山1!H301+上川1!H301+留萌1!H301+宗谷1!H301+オホーツク1!H301+十勝1!H301+釧路1!H301+根室1!H301</f>
        <v>18205.180000000004</v>
      </c>
      <c r="I362" s="66">
        <f>空知1!I301+石狩1!I301+後志1!I301+胆振1!I301+日高1!I301+渡島・檜山1!I301+上川1!I301+留萌1!I301+宗谷1!I301+オホーツク1!I301+十勝1!I301+釧路1!I301+根室1!I301</f>
        <v>16969.550000000003</v>
      </c>
      <c r="J362" s="66">
        <f>空知1!J301+石狩1!J301+後志1!J301+胆振1!J301+日高1!J301+渡島・檜山1!J301+上川1!J301+留萌1!J301+宗谷1!J301+オホーツク1!J301+十勝1!J301+釧路1!J301+根室1!J301</f>
        <v>16904.97</v>
      </c>
      <c r="K362" s="66">
        <f>空知1!K301+石狩1!K301+後志1!K301+胆振1!K301+日高1!K301+渡島・檜山1!K301+上川1!K301+留萌1!K301+宗谷1!K301+オホーツク1!K301+十勝1!K301+釧路1!K301+根室1!K301</f>
        <v>16546.28</v>
      </c>
      <c r="L362" s="66">
        <f>空知1!L301+石狩1!L301+後志1!L301+胆振1!L301+日高1!L301+渡島・檜山1!L301+上川1!L301+留萌1!L301+宗谷1!L301+オホーツク1!L301+十勝1!L301+釧路1!L301+根室1!L301</f>
        <v>15229.170000000002</v>
      </c>
      <c r="M362" s="66">
        <f>空知1!M301+石狩1!M301+後志1!M301+胆振1!M301+日高1!M301+渡島・檜山1!M301+上川1!M301+留萌1!M301+宗谷1!M301+オホーツク1!M301+十勝1!M301+釧路1!M301+根室1!M301</f>
        <v>16271.539999999999</v>
      </c>
      <c r="N362" s="66">
        <f>空知1!N301+石狩1!N301+後志1!N301+胆振1!N301+日高1!N301+渡島・檜山1!N301+上川1!N301+留萌1!N301+宗谷1!N301+オホーツク1!N301+十勝1!N301+釧路1!N301+根室1!N301</f>
        <v>15803.420000000002</v>
      </c>
      <c r="O362" s="66">
        <f>空知1!O301+石狩1!O301+後志1!O301+胆振1!O301+日高1!O301+渡島・檜山1!O301+上川1!O301+留萌1!O301+宗谷1!O301+オホーツク1!O301+十勝1!O301+釧路1!O301+根室1!O301</f>
        <v>16855.97</v>
      </c>
      <c r="P362" s="7">
        <f t="shared" si="282"/>
        <v>201745.00000000006</v>
      </c>
    </row>
    <row r="363" spans="1:16" ht="16.05" customHeight="1" x14ac:dyDescent="0.2">
      <c r="A363" s="81"/>
      <c r="B363" s="88"/>
      <c r="C363" s="10" t="s">
        <v>22</v>
      </c>
      <c r="D363" s="7">
        <f t="shared" ref="D363:O363" si="283">IF(D362&lt;=0,"",D362/$P362%)</f>
        <v>8.8438028203920762</v>
      </c>
      <c r="E363" s="7">
        <f t="shared" si="283"/>
        <v>8.075545862350987</v>
      </c>
      <c r="F363" s="7">
        <f t="shared" si="283"/>
        <v>8.8204565168901308</v>
      </c>
      <c r="G363" s="7">
        <f t="shared" si="283"/>
        <v>8.441423579270861</v>
      </c>
      <c r="H363" s="7">
        <f t="shared" si="283"/>
        <v>9.0238568489925406</v>
      </c>
      <c r="I363" s="7">
        <f t="shared" si="283"/>
        <v>8.4113856601154922</v>
      </c>
      <c r="J363" s="7">
        <f t="shared" si="283"/>
        <v>8.379374953530446</v>
      </c>
      <c r="K363" s="7">
        <f t="shared" si="283"/>
        <v>8.2015812039951399</v>
      </c>
      <c r="L363" s="7">
        <f t="shared" si="283"/>
        <v>7.5487223970854291</v>
      </c>
      <c r="M363" s="7">
        <f t="shared" si="283"/>
        <v>8.0653993903194596</v>
      </c>
      <c r="N363" s="7">
        <f t="shared" si="283"/>
        <v>7.8333638999727366</v>
      </c>
      <c r="O363" s="7">
        <f t="shared" si="283"/>
        <v>8.355086867084685</v>
      </c>
      <c r="P363" s="7">
        <f t="shared" si="282"/>
        <v>99.999999999999972</v>
      </c>
    </row>
    <row r="364" spans="1:16" ht="16.05" customHeight="1" x14ac:dyDescent="0.2">
      <c r="A364" s="81"/>
      <c r="B364" s="88"/>
      <c r="C364" s="7" t="s">
        <v>116</v>
      </c>
      <c r="D364" s="66">
        <f>空知1!D303+石狩1!D303+後志1!D303+胆振1!D303+日高1!D303+渡島・檜山1!D303+上川1!D303+留萌1!D303+宗谷1!D303+オホーツク1!D303+十勝1!D303+釧路1!D303+根室1!D303</f>
        <v>59778.239999999998</v>
      </c>
      <c r="E364" s="66">
        <f>空知1!E303+石狩1!E303+後志1!E303+胆振1!E303+日高1!E303+渡島・檜山1!E303+上川1!E303+留萌1!E303+宗谷1!E303+オホーツク1!E303+十勝1!E303+釧路1!E303+根室1!E303</f>
        <v>55537.390000000007</v>
      </c>
      <c r="F364" s="66">
        <f>空知1!F303+石狩1!F303+後志1!F303+胆振1!F303+日高1!F303+渡島・檜山1!F303+上川1!F303+留萌1!F303+宗谷1!F303+オホーツク1!F303+十勝1!F303+釧路1!F303+根室1!F303</f>
        <v>65071.51</v>
      </c>
      <c r="G364" s="66">
        <f>空知1!G303+石狩1!G303+後志1!G303+胆振1!G303+日高1!G303+渡島・檜山1!G303+上川1!G303+留萌1!G303+宗谷1!G303+オホーツク1!G303+十勝1!G303+釧路1!G303+根室1!G303</f>
        <v>60157.900000000009</v>
      </c>
      <c r="H364" s="66">
        <f>空知1!H303+石狩1!H303+後志1!H303+胆振1!H303+日高1!H303+渡島・檜山1!H303+上川1!H303+留萌1!H303+宗谷1!H303+オホーツク1!H303+十勝1!H303+釧路1!H303+根室1!H303</f>
        <v>60562.12</v>
      </c>
      <c r="I364" s="66">
        <f>空知1!I303+石狩1!I303+後志1!I303+胆振1!I303+日高1!I303+渡島・檜山1!I303+上川1!I303+留萌1!I303+宗谷1!I303+オホーツク1!I303+十勝1!I303+釧路1!I303+根室1!I303</f>
        <v>59149.21</v>
      </c>
      <c r="J364" s="66">
        <f>空知1!J303+石狩1!J303+後志1!J303+胆振1!J303+日高1!J303+渡島・檜山1!J303+上川1!J303+留萌1!J303+宗谷1!J303+オホーツク1!J303+十勝1!J303+釧路1!J303+根室1!J303</f>
        <v>61031.87999999999</v>
      </c>
      <c r="K364" s="66">
        <f>空知1!K303+石狩1!K303+後志1!K303+胆振1!K303+日高1!K303+渡島・檜山1!K303+上川1!K303+留萌1!K303+宗谷1!K303+オホーツク1!K303+十勝1!K303+釧路1!K303+根室1!K303</f>
        <v>58567.000000000015</v>
      </c>
      <c r="L364" s="66">
        <f>空知1!L303+石狩1!L303+後志1!L303+胆振1!L303+日高1!L303+渡島・檜山1!L303+上川1!L303+留萌1!L303+宗谷1!L303+オホーツク1!L303+十勝1!L303+釧路1!L303+根室1!L303</f>
        <v>58478.78</v>
      </c>
      <c r="M364" s="66">
        <f>空知1!M303+石狩1!M303+後志1!M303+胆振1!M303+日高1!M303+渡島・檜山1!M303+上川1!M303+留萌1!M303+宗谷1!M303+オホーツク1!M303+十勝1!M303+釧路1!M303+根室1!M303</f>
        <v>60339.299999999996</v>
      </c>
      <c r="N364" s="66">
        <f>空知1!N303+石狩1!N303+後志1!N303+胆振1!N303+日高1!N303+渡島・檜山1!N303+上川1!N303+留萌1!N303+宗谷1!N303+オホーツク1!N303+十勝1!N303+釧路1!N303+根室1!N303</f>
        <v>59979.8</v>
      </c>
      <c r="O364" s="66">
        <f>空知1!O303+石狩1!O303+後志1!O303+胆振1!O303+日高1!O303+渡島・檜山1!O303+上川1!O303+留萌1!O303+宗谷1!O303+オホーツク1!O303+十勝1!O303+釧路1!O303+根室1!O303</f>
        <v>58367.77</v>
      </c>
      <c r="P364" s="7">
        <f t="shared" si="282"/>
        <v>717020.90000000014</v>
      </c>
    </row>
    <row r="365" spans="1:16" ht="16.05" customHeight="1" x14ac:dyDescent="0.2">
      <c r="A365" s="81"/>
      <c r="B365" s="88"/>
      <c r="C365" s="10" t="s">
        <v>22</v>
      </c>
      <c r="D365" s="7">
        <f t="shared" ref="D365:O365" si="284">IF(D364&lt;=0,"",D364/$P364%)</f>
        <v>8.3370289485285554</v>
      </c>
      <c r="E365" s="7">
        <f t="shared" si="284"/>
        <v>7.7455747803167236</v>
      </c>
      <c r="F365" s="7">
        <f t="shared" si="284"/>
        <v>9.0752598703887131</v>
      </c>
      <c r="G365" s="7">
        <f t="shared" si="284"/>
        <v>8.3899785905822259</v>
      </c>
      <c r="H365" s="7">
        <f t="shared" si="284"/>
        <v>8.4463535163340406</v>
      </c>
      <c r="I365" s="7">
        <f t="shared" si="284"/>
        <v>8.2493006828671227</v>
      </c>
      <c r="J365" s="7">
        <f t="shared" si="284"/>
        <v>8.5118690403585138</v>
      </c>
      <c r="K365" s="7">
        <f t="shared" si="284"/>
        <v>8.1681022129201537</v>
      </c>
      <c r="L365" s="7">
        <f t="shared" si="284"/>
        <v>8.155798526932756</v>
      </c>
      <c r="M365" s="7">
        <f t="shared" si="284"/>
        <v>8.4152777136621797</v>
      </c>
      <c r="N365" s="7">
        <f t="shared" si="284"/>
        <v>8.3651397051327212</v>
      </c>
      <c r="O365" s="7">
        <f t="shared" si="284"/>
        <v>8.1403164119762739</v>
      </c>
      <c r="P365" s="7">
        <f t="shared" si="282"/>
        <v>99.999999999999972</v>
      </c>
    </row>
    <row r="366" spans="1:16" ht="16.05" customHeight="1" x14ac:dyDescent="0.2">
      <c r="A366" s="81"/>
      <c r="B366" s="88"/>
      <c r="C366" s="7" t="s">
        <v>117</v>
      </c>
      <c r="D366" s="66">
        <f t="shared" ref="D366:O366" si="285">SUM(D364,D362)</f>
        <v>77620.17</v>
      </c>
      <c r="E366" s="66">
        <f t="shared" si="285"/>
        <v>71829.400000000009</v>
      </c>
      <c r="F366" s="66">
        <f t="shared" si="285"/>
        <v>82866.34</v>
      </c>
      <c r="G366" s="66">
        <f t="shared" si="285"/>
        <v>77188.050000000017</v>
      </c>
      <c r="H366" s="66">
        <f t="shared" si="285"/>
        <v>78767.3</v>
      </c>
      <c r="I366" s="66">
        <f t="shared" si="285"/>
        <v>76118.760000000009</v>
      </c>
      <c r="J366" s="66">
        <f t="shared" si="285"/>
        <v>77936.849999999991</v>
      </c>
      <c r="K366" s="66">
        <f t="shared" si="285"/>
        <v>75113.280000000013</v>
      </c>
      <c r="L366" s="66">
        <f t="shared" si="285"/>
        <v>73707.95</v>
      </c>
      <c r="M366" s="66">
        <f t="shared" si="285"/>
        <v>76610.84</v>
      </c>
      <c r="N366" s="66">
        <f t="shared" si="285"/>
        <v>75783.22</v>
      </c>
      <c r="O366" s="66">
        <f t="shared" si="285"/>
        <v>75223.739999999991</v>
      </c>
      <c r="P366" s="7">
        <f t="shared" si="282"/>
        <v>918765.89999999991</v>
      </c>
    </row>
    <row r="367" spans="1:16" ht="16.05" customHeight="1" x14ac:dyDescent="0.2">
      <c r="A367" s="81"/>
      <c r="B367" s="82"/>
      <c r="C367" s="10" t="s">
        <v>22</v>
      </c>
      <c r="D367" s="7">
        <f t="shared" ref="D367:O367" si="286">IF(D366&lt;=0,"",D366/$P366%)</f>
        <v>8.4483076701039952</v>
      </c>
      <c r="E367" s="7">
        <f t="shared" si="286"/>
        <v>7.8180306865981866</v>
      </c>
      <c r="F367" s="7">
        <f t="shared" si="286"/>
        <v>9.0193094889568712</v>
      </c>
      <c r="G367" s="7">
        <f t="shared" si="286"/>
        <v>8.4012750146691353</v>
      </c>
      <c r="H367" s="7">
        <f t="shared" si="286"/>
        <v>8.5731631964137982</v>
      </c>
      <c r="I367" s="7">
        <f t="shared" si="286"/>
        <v>8.2848917226901886</v>
      </c>
      <c r="J367" s="7">
        <f t="shared" si="286"/>
        <v>8.4827756450255709</v>
      </c>
      <c r="K367" s="7">
        <f t="shared" si="286"/>
        <v>8.1754536166394534</v>
      </c>
      <c r="L367" s="7">
        <f t="shared" si="286"/>
        <v>8.0224951753215912</v>
      </c>
      <c r="M367" s="7">
        <f t="shared" si="286"/>
        <v>8.3384505236861752</v>
      </c>
      <c r="N367" s="7">
        <f t="shared" si="286"/>
        <v>8.2483709941781687</v>
      </c>
      <c r="O367" s="7">
        <f t="shared" si="286"/>
        <v>8.1874762657168709</v>
      </c>
      <c r="P367" s="7">
        <f t="shared" si="282"/>
        <v>100.00000000000001</v>
      </c>
    </row>
    <row r="368" spans="1:16" ht="16.05" customHeight="1" x14ac:dyDescent="0.2">
      <c r="A368" s="81"/>
      <c r="B368" s="81" t="s">
        <v>74</v>
      </c>
      <c r="C368" s="7" t="s">
        <v>21</v>
      </c>
      <c r="D368" s="66">
        <f>空知1!D307+石狩1!D307+後志1!D307+胆振1!D307+日高1!D307+渡島・檜山1!D307+上川1!D307+留萌1!D307+宗谷1!D307+オホーツク1!D307+十勝1!D307+釧路1!D307+根室1!D307</f>
        <v>512.5</v>
      </c>
      <c r="E368" s="66">
        <f>空知1!E307+石狩1!E307+後志1!E307+胆振1!E307+日高1!E307+渡島・檜山1!E307+上川1!E307+留萌1!E307+宗谷1!E307+オホーツク1!E307+十勝1!E307+釧路1!E307+根室1!E307</f>
        <v>389.7</v>
      </c>
      <c r="F368" s="66">
        <f>空知1!F307+石狩1!F307+後志1!F307+胆振1!F307+日高1!F307+渡島・檜山1!F307+上川1!F307+留萌1!F307+宗谷1!F307+オホーツク1!F307+十勝1!F307+釧路1!F307+根室1!F307</f>
        <v>418.1</v>
      </c>
      <c r="G368" s="66">
        <f>空知1!G307+石狩1!G307+後志1!G307+胆振1!G307+日高1!G307+渡島・檜山1!G307+上川1!G307+留萌1!G307+宗谷1!G307+オホーツク1!G307+十勝1!G307+釧路1!G307+根室1!G307</f>
        <v>406.1</v>
      </c>
      <c r="H368" s="66">
        <f>空知1!H307+石狩1!H307+後志1!H307+胆振1!H307+日高1!H307+渡島・檜山1!H307+上川1!H307+留萌1!H307+宗谷1!H307+オホーツク1!H307+十勝1!H307+釧路1!H307+根室1!H307</f>
        <v>387.9</v>
      </c>
      <c r="I368" s="66">
        <f>空知1!I307+石狩1!I307+後志1!I307+胆振1!I307+日高1!I307+渡島・檜山1!I307+上川1!I307+留萌1!I307+宗谷1!I307+オホーツク1!I307+十勝1!I307+釧路1!I307+根室1!I307</f>
        <v>394.9</v>
      </c>
      <c r="J368" s="66">
        <f>空知1!J307+石狩1!J307+後志1!J307+胆振1!J307+日高1!J307+渡島・檜山1!J307+上川1!J307+留萌1!J307+宗谷1!J307+オホーツク1!J307+十勝1!J307+釧路1!J307+根室1!J307</f>
        <v>423.6</v>
      </c>
      <c r="K368" s="66">
        <f>空知1!K307+石狩1!K307+後志1!K307+胆振1!K307+日高1!K307+渡島・檜山1!K307+上川1!K307+留萌1!K307+宗谷1!K307+オホーツク1!K307+十勝1!K307+釧路1!K307+根室1!K307</f>
        <v>385.5</v>
      </c>
      <c r="L368" s="66">
        <f>空知1!L307+石狩1!L307+後志1!L307+胆振1!L307+日高1!L307+渡島・檜山1!L307+上川1!L307+留萌1!L307+宗谷1!L307+オホーツク1!L307+十勝1!L307+釧路1!L307+根室1!L307</f>
        <v>437.3</v>
      </c>
      <c r="M368" s="66">
        <f>空知1!M307+石狩1!M307+後志1!M307+胆振1!M307+日高1!M307+渡島・檜山1!M307+上川1!M307+留萌1!M307+宗谷1!M307+オホーツク1!M307+十勝1!M307+釧路1!M307+根室1!M307</f>
        <v>453.8</v>
      </c>
      <c r="N368" s="66">
        <f>空知1!N307+石狩1!N307+後志1!N307+胆振1!N307+日高1!N307+渡島・檜山1!N307+上川1!N307+留萌1!N307+宗谷1!N307+オホーツク1!N307+十勝1!N307+釧路1!N307+根室1!N307</f>
        <v>470.6</v>
      </c>
      <c r="O368" s="66">
        <f>空知1!O307+石狩1!O307+後志1!O307+胆振1!O307+日高1!O307+渡島・檜山1!O307+上川1!O307+留萌1!O307+宗谷1!O307+オホーツク1!O307+十勝1!O307+釧路1!O307+根室1!O307</f>
        <v>427.5</v>
      </c>
      <c r="P368" s="7">
        <f t="shared" si="282"/>
        <v>5107.5000000000009</v>
      </c>
    </row>
    <row r="369" spans="1:16" ht="16.05" customHeight="1" x14ac:dyDescent="0.2">
      <c r="A369" s="81"/>
      <c r="B369" s="81"/>
      <c r="C369" s="10" t="s">
        <v>22</v>
      </c>
      <c r="D369" s="7">
        <f t="shared" ref="D369:O369" si="287">IF(D368&lt;=0,"",D368/$P368%)</f>
        <v>10.034263338228094</v>
      </c>
      <c r="E369" s="7">
        <f t="shared" si="287"/>
        <v>7.6299559471365619</v>
      </c>
      <c r="F369" s="7">
        <f t="shared" si="287"/>
        <v>8.186000978952519</v>
      </c>
      <c r="G369" s="7">
        <f t="shared" si="287"/>
        <v>7.951052373959862</v>
      </c>
      <c r="H369" s="7">
        <f t="shared" si="287"/>
        <v>7.5947136563876629</v>
      </c>
      <c r="I369" s="7">
        <f t="shared" si="287"/>
        <v>7.7317670093000466</v>
      </c>
      <c r="J369" s="7">
        <f t="shared" si="287"/>
        <v>8.293685756240821</v>
      </c>
      <c r="K369" s="7">
        <f t="shared" si="287"/>
        <v>7.5477239353891319</v>
      </c>
      <c r="L369" s="7">
        <f t="shared" si="287"/>
        <v>8.5619187469407727</v>
      </c>
      <c r="M369" s="7">
        <f t="shared" si="287"/>
        <v>8.8849730788056771</v>
      </c>
      <c r="N369" s="7">
        <f t="shared" si="287"/>
        <v>9.2139011257953971</v>
      </c>
      <c r="O369" s="7">
        <f t="shared" si="287"/>
        <v>8.3700440528634346</v>
      </c>
      <c r="P369" s="7">
        <f t="shared" si="282"/>
        <v>99.999999999999972</v>
      </c>
    </row>
    <row r="370" spans="1:16" ht="16.05" customHeight="1" x14ac:dyDescent="0.2">
      <c r="A370" s="81"/>
      <c r="B370" s="81"/>
      <c r="C370" s="7" t="s">
        <v>23</v>
      </c>
      <c r="D370" s="66">
        <f>空知1!D309+石狩1!D309+後志1!D309+胆振1!D309+日高1!D309+渡島・檜山1!D309+上川1!D309+留萌1!D309+宗谷1!D309+オホーツク1!D309+十勝1!D309+釧路1!D309+根室1!D309</f>
        <v>11450.6</v>
      </c>
      <c r="E370" s="66">
        <f>空知1!E309+石狩1!E309+後志1!E309+胆振1!E309+日高1!E309+渡島・檜山1!E309+上川1!E309+留萌1!E309+宗谷1!E309+オホーツク1!E309+十勝1!E309+釧路1!E309+根室1!E309</f>
        <v>10856.4</v>
      </c>
      <c r="F370" s="66">
        <f>空知1!F309+石狩1!F309+後志1!F309+胆振1!F309+日高1!F309+渡島・檜山1!F309+上川1!F309+留萌1!F309+宗谷1!F309+オホーツク1!F309+十勝1!F309+釧路1!F309+根室1!F309</f>
        <v>12091.7</v>
      </c>
      <c r="G370" s="66">
        <f>空知1!G309+石狩1!G309+後志1!G309+胆振1!G309+日高1!G309+渡島・檜山1!G309+上川1!G309+留萌1!G309+宗谷1!G309+オホーツク1!G309+十勝1!G309+釧路1!G309+根室1!G309</f>
        <v>12177.5</v>
      </c>
      <c r="H370" s="66">
        <f>空知1!H309+石狩1!H309+後志1!H309+胆振1!H309+日高1!H309+渡島・檜山1!H309+上川1!H309+留萌1!H309+宗谷1!H309+オホーツク1!H309+十勝1!H309+釧路1!H309+根室1!H309</f>
        <v>12502.3</v>
      </c>
      <c r="I370" s="66">
        <f>空知1!I309+石狩1!I309+後志1!I309+胆振1!I309+日高1!I309+渡島・檜山1!I309+上川1!I309+留萌1!I309+宗谷1!I309+オホーツク1!I309+十勝1!I309+釧路1!I309+根室1!I309</f>
        <v>11845.8</v>
      </c>
      <c r="J370" s="66">
        <f>空知1!J309+石狩1!J309+後志1!J309+胆振1!J309+日高1!J309+渡島・檜山1!J309+上川1!J309+留萌1!J309+宗谷1!J309+オホーツク1!J309+十勝1!J309+釧路1!J309+根室1!J309</f>
        <v>12475.599999999999</v>
      </c>
      <c r="K370" s="66">
        <f>空知1!K309+石狩1!K309+後志1!K309+胆振1!K309+日高1!K309+渡島・檜山1!K309+上川1!K309+留萌1!K309+宗谷1!K309+オホーツク1!K309+十勝1!K309+釧路1!K309+根室1!K309</f>
        <v>12740.6</v>
      </c>
      <c r="L370" s="66">
        <f>空知1!L309+石狩1!L309+後志1!L309+胆振1!L309+日高1!L309+渡島・檜山1!L309+上川1!L309+留萌1!L309+宗谷1!L309+オホーツク1!L309+十勝1!L309+釧路1!L309+根室1!L309</f>
        <v>12835.3</v>
      </c>
      <c r="M370" s="66">
        <f>空知1!M309+石狩1!M309+後志1!M309+胆振1!M309+日高1!M309+渡島・檜山1!M309+上川1!M309+留萌1!M309+宗谷1!M309+オホーツク1!M309+十勝1!M309+釧路1!M309+根室1!M309</f>
        <v>13816.8</v>
      </c>
      <c r="N370" s="66">
        <f>空知1!N309+石狩1!N309+後志1!N309+胆振1!N309+日高1!N309+渡島・檜山1!N309+上川1!N309+留萌1!N309+宗谷1!N309+オホーツク1!N309+十勝1!N309+釧路1!N309+根室1!N309</f>
        <v>12648.5</v>
      </c>
      <c r="O370" s="66">
        <f>空知1!O309+石狩1!O309+後志1!O309+胆振1!O309+日高1!O309+渡島・檜山1!O309+上川1!O309+留萌1!O309+宗谷1!O309+オホーツク1!O309+十勝1!O309+釧路1!O309+根室1!O309</f>
        <v>11327.7</v>
      </c>
      <c r="P370" s="7">
        <f t="shared" si="282"/>
        <v>146768.80000000002</v>
      </c>
    </row>
    <row r="371" spans="1:16" ht="16.05" customHeight="1" x14ac:dyDescent="0.2">
      <c r="A371" s="81"/>
      <c r="B371" s="81"/>
      <c r="C371" s="10" t="s">
        <v>22</v>
      </c>
      <c r="D371" s="7">
        <f t="shared" ref="D371:O371" si="288">IF(D370&lt;=0,"",D370/$P370%)</f>
        <v>7.8017943868179067</v>
      </c>
      <c r="E371" s="7">
        <f t="shared" si="288"/>
        <v>7.3969399490899965</v>
      </c>
      <c r="F371" s="7">
        <f t="shared" si="288"/>
        <v>8.2386038449588739</v>
      </c>
      <c r="G371" s="7">
        <f t="shared" si="288"/>
        <v>8.2970631360343603</v>
      </c>
      <c r="H371" s="7">
        <f t="shared" si="288"/>
        <v>8.5183635759098646</v>
      </c>
      <c r="I371" s="7">
        <f t="shared" si="288"/>
        <v>8.0710614244989394</v>
      </c>
      <c r="J371" s="7">
        <f t="shared" si="288"/>
        <v>8.5001716986171427</v>
      </c>
      <c r="K371" s="7">
        <f t="shared" si="288"/>
        <v>8.6807277841067041</v>
      </c>
      <c r="L371" s="7">
        <f t="shared" si="288"/>
        <v>8.7452510342797645</v>
      </c>
      <c r="M371" s="7">
        <f t="shared" si="288"/>
        <v>9.413989894309962</v>
      </c>
      <c r="N371" s="7">
        <f t="shared" si="288"/>
        <v>8.6179760276025963</v>
      </c>
      <c r="O371" s="7">
        <f t="shared" si="288"/>
        <v>7.718057243773881</v>
      </c>
      <c r="P371" s="7">
        <f t="shared" si="282"/>
        <v>99.999999999999986</v>
      </c>
    </row>
    <row r="372" spans="1:16" ht="16.05" customHeight="1" x14ac:dyDescent="0.2">
      <c r="A372" s="81"/>
      <c r="B372" s="81"/>
      <c r="C372" s="7" t="s">
        <v>24</v>
      </c>
      <c r="D372" s="66">
        <f t="shared" ref="D372:O372" si="289">SUM(D370,D368)</f>
        <v>11963.1</v>
      </c>
      <c r="E372" s="66">
        <f t="shared" si="289"/>
        <v>11246.1</v>
      </c>
      <c r="F372" s="66">
        <f t="shared" si="289"/>
        <v>12509.800000000001</v>
      </c>
      <c r="G372" s="66">
        <f t="shared" si="289"/>
        <v>12583.6</v>
      </c>
      <c r="H372" s="66">
        <f t="shared" si="289"/>
        <v>12890.199999999999</v>
      </c>
      <c r="I372" s="66">
        <f t="shared" si="289"/>
        <v>12240.699999999999</v>
      </c>
      <c r="J372" s="66">
        <f t="shared" si="289"/>
        <v>12899.199999999999</v>
      </c>
      <c r="K372" s="66">
        <f t="shared" si="289"/>
        <v>13126.1</v>
      </c>
      <c r="L372" s="66">
        <f t="shared" si="289"/>
        <v>13272.599999999999</v>
      </c>
      <c r="M372" s="66">
        <f t="shared" si="289"/>
        <v>14270.599999999999</v>
      </c>
      <c r="N372" s="66">
        <f t="shared" si="289"/>
        <v>13119.1</v>
      </c>
      <c r="O372" s="66">
        <f t="shared" si="289"/>
        <v>11755.2</v>
      </c>
      <c r="P372" s="7">
        <f t="shared" si="282"/>
        <v>151876.30000000002</v>
      </c>
    </row>
    <row r="373" spans="1:16" ht="16.05" customHeight="1" x14ac:dyDescent="0.2">
      <c r="A373" s="81"/>
      <c r="B373" s="83"/>
      <c r="C373" s="10" t="s">
        <v>22</v>
      </c>
      <c r="D373" s="7">
        <f t="shared" ref="D373:O373" si="290">IF(D372&lt;=0,"",D372/$P372%)</f>
        <v>7.8768708481836862</v>
      </c>
      <c r="E373" s="7">
        <f t="shared" si="290"/>
        <v>7.4047761237270064</v>
      </c>
      <c r="F373" s="7">
        <f t="shared" si="290"/>
        <v>8.2368348451996791</v>
      </c>
      <c r="G373" s="7">
        <f t="shared" si="290"/>
        <v>8.2854270218592365</v>
      </c>
      <c r="H373" s="7">
        <f t="shared" si="290"/>
        <v>8.4873018370871538</v>
      </c>
      <c r="I373" s="7">
        <f t="shared" si="290"/>
        <v>8.0596511766483623</v>
      </c>
      <c r="J373" s="7">
        <f t="shared" si="290"/>
        <v>8.4932277122895385</v>
      </c>
      <c r="K373" s="7">
        <f t="shared" si="290"/>
        <v>8.6426256104474497</v>
      </c>
      <c r="L373" s="7">
        <f t="shared" si="290"/>
        <v>8.7390856901307163</v>
      </c>
      <c r="M373" s="7">
        <f t="shared" si="290"/>
        <v>9.39619940701742</v>
      </c>
      <c r="N373" s="7">
        <f t="shared" si="290"/>
        <v>8.6380165964011493</v>
      </c>
      <c r="O373" s="7">
        <f t="shared" si="290"/>
        <v>7.7399831310085903</v>
      </c>
      <c r="P373" s="7">
        <f t="shared" si="282"/>
        <v>99.999999999999986</v>
      </c>
    </row>
    <row r="374" spans="1:16" ht="16.05" customHeight="1" x14ac:dyDescent="0.2">
      <c r="A374" s="81"/>
      <c r="B374" s="81" t="s">
        <v>75</v>
      </c>
      <c r="C374" s="7" t="s">
        <v>21</v>
      </c>
      <c r="D374" s="66">
        <f>空知1!D313+石狩1!D313+後志1!D313+胆振1!D313+日高1!D313+渡島・檜山1!D313+上川1!D313+留萌1!D313+宗谷1!D313+オホーツク1!D313+十勝1!D313+釧路1!D313+根室1!D313</f>
        <v>9352.33</v>
      </c>
      <c r="E374" s="66">
        <f>空知1!E313+石狩1!E313+後志1!E313+胆振1!E313+日高1!E313+渡島・檜山1!E313+上川1!E313+留萌1!E313+宗谷1!E313+オホーツク1!E313+十勝1!E313+釧路1!E313+根室1!E313</f>
        <v>9183.7099999999991</v>
      </c>
      <c r="F374" s="66">
        <f>空知1!F313+石狩1!F313+後志1!F313+胆振1!F313+日高1!F313+渡島・檜山1!F313+上川1!F313+留萌1!F313+宗谷1!F313+オホーツク1!F313+十勝1!F313+釧路1!F313+根室1!F313</f>
        <v>9680.43</v>
      </c>
      <c r="G374" s="66">
        <f>空知1!G313+石狩1!G313+後志1!G313+胆振1!G313+日高1!G313+渡島・檜山1!G313+上川1!G313+留萌1!G313+宗谷1!G313+オホーツク1!G313+十勝1!G313+釧路1!G313+根室1!G313</f>
        <v>9455.5500000000011</v>
      </c>
      <c r="H374" s="66">
        <f>空知1!H313+石狩1!H313+後志1!H313+胆振1!H313+日高1!H313+渡島・檜山1!H313+上川1!H313+留萌1!H313+宗谷1!H313+オホーツク1!H313+十勝1!H313+釧路1!H313+根室1!H313</f>
        <v>9640.48</v>
      </c>
      <c r="I374" s="66">
        <f>空知1!I313+石狩1!I313+後志1!I313+胆振1!I313+日高1!I313+渡島・檜山1!I313+上川1!I313+留萌1!I313+宗谷1!I313+オホーツク1!I313+十勝1!I313+釧路1!I313+根室1!I313</f>
        <v>9305.5499999999993</v>
      </c>
      <c r="J374" s="66">
        <f>空知1!J313+石狩1!J313+後志1!J313+胆振1!J313+日高1!J313+渡島・檜山1!J313+上川1!J313+留萌1!J313+宗谷1!J313+オホーツク1!J313+十勝1!J313+釧路1!J313+根室1!J313</f>
        <v>9410.2699999999986</v>
      </c>
      <c r="K374" s="66">
        <f>空知1!K313+石狩1!K313+後志1!K313+胆振1!K313+日高1!K313+渡島・檜山1!K313+上川1!K313+留萌1!K313+宗谷1!K313+オホーツク1!K313+十勝1!K313+釧路1!K313+根室1!K313</f>
        <v>9243.8799999999992</v>
      </c>
      <c r="L374" s="66">
        <f>空知1!L313+石狩1!L313+後志1!L313+胆振1!L313+日高1!L313+渡島・檜山1!L313+上川1!L313+留萌1!L313+宗谷1!L313+オホーツク1!L313+十勝1!L313+釧路1!L313+根室1!L313</f>
        <v>9166.8700000000008</v>
      </c>
      <c r="M374" s="66">
        <f>空知1!M313+石狩1!M313+後志1!M313+胆振1!M313+日高1!M313+渡島・檜山1!M313+上川1!M313+留萌1!M313+宗谷1!M313+オホーツク1!M313+十勝1!M313+釧路1!M313+根室1!M313</f>
        <v>9677.84</v>
      </c>
      <c r="N374" s="66">
        <f>空知1!N313+石狩1!N313+後志1!N313+胆振1!N313+日高1!N313+渡島・檜山1!N313+上川1!N313+留萌1!N313+宗谷1!N313+オホーツク1!N313+十勝1!N313+釧路1!N313+根室1!N313</f>
        <v>9115.9199999999983</v>
      </c>
      <c r="O374" s="66">
        <f>空知1!O313+石狩1!O313+後志1!O313+胆振1!O313+日高1!O313+渡島・檜山1!O313+上川1!O313+留萌1!O313+宗谷1!O313+オホーツク1!O313+十勝1!O313+釧路1!O313+根室1!O313</f>
        <v>9132.2699999999986</v>
      </c>
      <c r="P374" s="7">
        <f t="shared" si="282"/>
        <v>112365.1</v>
      </c>
    </row>
    <row r="375" spans="1:16" ht="16.05" customHeight="1" x14ac:dyDescent="0.2">
      <c r="A375" s="81"/>
      <c r="B375" s="81"/>
      <c r="C375" s="10" t="s">
        <v>22</v>
      </c>
      <c r="D375" s="7">
        <f t="shared" ref="D375:O375" si="291">IF(D374&lt;=0,"",D374/$P374%)</f>
        <v>8.3231626189982464</v>
      </c>
      <c r="E375" s="7">
        <f t="shared" si="291"/>
        <v>8.1730982306783861</v>
      </c>
      <c r="F375" s="7">
        <f t="shared" si="291"/>
        <v>8.6151571973860204</v>
      </c>
      <c r="G375" s="7">
        <f t="shared" si="291"/>
        <v>8.4150238819704697</v>
      </c>
      <c r="H375" s="7">
        <f t="shared" si="291"/>
        <v>8.5796034533854364</v>
      </c>
      <c r="I375" s="7">
        <f t="shared" si="291"/>
        <v>8.2815304752098289</v>
      </c>
      <c r="J375" s="7">
        <f t="shared" si="291"/>
        <v>8.3747266722496558</v>
      </c>
      <c r="K375" s="7">
        <f t="shared" si="291"/>
        <v>8.2266468859103039</v>
      </c>
      <c r="L375" s="7">
        <f t="shared" si="291"/>
        <v>8.1581113708793929</v>
      </c>
      <c r="M375" s="7">
        <f t="shared" si="291"/>
        <v>8.6128522112292867</v>
      </c>
      <c r="N375" s="7">
        <f t="shared" si="291"/>
        <v>8.1127681103830263</v>
      </c>
      <c r="O375" s="7">
        <f t="shared" si="291"/>
        <v>8.1273188917199359</v>
      </c>
      <c r="P375" s="7">
        <f t="shared" si="282"/>
        <v>99.999999999999986</v>
      </c>
    </row>
    <row r="376" spans="1:16" ht="16.05" customHeight="1" x14ac:dyDescent="0.2">
      <c r="A376" s="81"/>
      <c r="B376" s="81"/>
      <c r="C376" s="7" t="s">
        <v>23</v>
      </c>
      <c r="D376" s="66">
        <f>空知1!D315+石狩1!D315+後志1!D315+胆振1!D315+日高1!D315+渡島・檜山1!D315+上川1!D315+留萌1!D315+宗谷1!D315+オホーツク1!D315+十勝1!D315+釧路1!D315+根室1!D315</f>
        <v>25272.039999999997</v>
      </c>
      <c r="E376" s="66">
        <f>空知1!E315+石狩1!E315+後志1!E315+胆振1!E315+日高1!E315+渡島・檜山1!E315+上川1!E315+留萌1!E315+宗谷1!E315+オホーツク1!E315+十勝1!E315+釧路1!E315+根室1!E315</f>
        <v>23697.489999999998</v>
      </c>
      <c r="F376" s="66">
        <f>空知1!F315+石狩1!F315+後志1!F315+胆振1!F315+日高1!F315+渡島・檜山1!F315+上川1!F315+留萌1!F315+宗谷1!F315+オホーツク1!F315+十勝1!F315+釧路1!F315+根室1!F315</f>
        <v>27130.210000000003</v>
      </c>
      <c r="G376" s="66">
        <f>空知1!G315+石狩1!G315+後志1!G315+胆振1!G315+日高1!G315+渡島・檜山1!G315+上川1!G315+留萌1!G315+宗谷1!G315+オホーツク1!G315+十勝1!G315+釧路1!G315+根室1!G315</f>
        <v>26492.300000000003</v>
      </c>
      <c r="H376" s="66">
        <f>空知1!H315+石狩1!H315+後志1!H315+胆振1!H315+日高1!H315+渡島・檜山1!H315+上川1!H315+留萌1!H315+宗谷1!H315+オホーツク1!H315+十勝1!H315+釧路1!H315+根室1!H315</f>
        <v>26414.620000000003</v>
      </c>
      <c r="I376" s="66">
        <f>空知1!I315+石狩1!I315+後志1!I315+胆振1!I315+日高1!I315+渡島・檜山1!I315+上川1!I315+留萌1!I315+宗谷1!I315+オホーツク1!I315+十勝1!I315+釧路1!I315+根室1!I315</f>
        <v>26405.11</v>
      </c>
      <c r="J376" s="66">
        <f>空知1!J315+石狩1!J315+後志1!J315+胆振1!J315+日高1!J315+渡島・檜山1!J315+上川1!J315+留萌1!J315+宗谷1!J315+オホーツク1!J315+十勝1!J315+釧路1!J315+根室1!J315</f>
        <v>27831.48</v>
      </c>
      <c r="K376" s="66">
        <f>空知1!K315+石狩1!K315+後志1!K315+胆振1!K315+日高1!K315+渡島・檜山1!K315+上川1!K315+留萌1!K315+宗谷1!K315+オホーツク1!K315+十勝1!K315+釧路1!K315+根室1!K315</f>
        <v>26710.000000000004</v>
      </c>
      <c r="L376" s="66">
        <f>空知1!L315+石狩1!L315+後志1!L315+胆振1!L315+日高1!L315+渡島・檜山1!L315+上川1!L315+留萌1!L315+宗谷1!L315+オホーツク1!L315+十勝1!L315+釧路1!L315+根室1!L315</f>
        <v>27272.480000000003</v>
      </c>
      <c r="M376" s="66">
        <f>空知1!M315+石狩1!M315+後志1!M315+胆振1!M315+日高1!M315+渡島・檜山1!M315+上川1!M315+留萌1!M315+宗谷1!M315+オホーツク1!M315+十勝1!M315+釧路1!M315+根室1!M315</f>
        <v>26648.3</v>
      </c>
      <c r="N376" s="66">
        <f>空知1!N315+石狩1!N315+後志1!N315+胆振1!N315+日高1!N315+渡島・檜山1!N315+上川1!N315+留萌1!N315+宗谷1!N315+オホーツク1!N315+十勝1!N315+釧路1!N315+根室1!N315</f>
        <v>25271.7</v>
      </c>
      <c r="O376" s="66">
        <f>空知1!O315+石狩1!O315+後志1!O315+胆振1!O315+日高1!O315+渡島・檜山1!O315+上川1!O315+留萌1!O315+宗谷1!O315+オホーツク1!O315+十勝1!O315+釧路1!O315+根室1!O315</f>
        <v>25164.469999999998</v>
      </c>
      <c r="P376" s="7">
        <f t="shared" si="282"/>
        <v>314310.2</v>
      </c>
    </row>
    <row r="377" spans="1:16" ht="16.05" customHeight="1" x14ac:dyDescent="0.2">
      <c r="A377" s="81"/>
      <c r="B377" s="81"/>
      <c r="C377" s="10" t="s">
        <v>22</v>
      </c>
      <c r="D377" s="7">
        <f t="shared" ref="D377:O377" si="292">IF(D376&lt;=0,"",D376/$P376%)</f>
        <v>8.0404772100937212</v>
      </c>
      <c r="E377" s="7">
        <f t="shared" si="292"/>
        <v>7.5395230571581822</v>
      </c>
      <c r="F377" s="7">
        <f t="shared" si="292"/>
        <v>8.6316670601208614</v>
      </c>
      <c r="G377" s="7">
        <f t="shared" si="292"/>
        <v>8.4287115085670141</v>
      </c>
      <c r="H377" s="7">
        <f t="shared" si="292"/>
        <v>8.4039970704100604</v>
      </c>
      <c r="I377" s="7">
        <f t="shared" si="292"/>
        <v>8.4009713970466109</v>
      </c>
      <c r="J377" s="7">
        <f t="shared" si="292"/>
        <v>8.8547810411497938</v>
      </c>
      <c r="K377" s="7">
        <f t="shared" si="292"/>
        <v>8.4979742941845355</v>
      </c>
      <c r="L377" s="7">
        <f t="shared" si="292"/>
        <v>8.6769312609008562</v>
      </c>
      <c r="M377" s="7">
        <f t="shared" si="292"/>
        <v>8.47834400538067</v>
      </c>
      <c r="N377" s="7">
        <f t="shared" si="292"/>
        <v>8.0403690367032308</v>
      </c>
      <c r="O377" s="7">
        <f t="shared" si="292"/>
        <v>8.0062530582844573</v>
      </c>
      <c r="P377" s="7">
        <f t="shared" si="282"/>
        <v>99.999999999999986</v>
      </c>
    </row>
    <row r="378" spans="1:16" ht="16.05" customHeight="1" x14ac:dyDescent="0.2">
      <c r="A378" s="81"/>
      <c r="B378" s="81"/>
      <c r="C378" s="7" t="s">
        <v>24</v>
      </c>
      <c r="D378" s="66">
        <f t="shared" ref="D378:O378" si="293">SUM(D376,D374)</f>
        <v>34624.369999999995</v>
      </c>
      <c r="E378" s="66">
        <f t="shared" si="293"/>
        <v>32881.199999999997</v>
      </c>
      <c r="F378" s="66">
        <f t="shared" si="293"/>
        <v>36810.639999999999</v>
      </c>
      <c r="G378" s="66">
        <f t="shared" si="293"/>
        <v>35947.850000000006</v>
      </c>
      <c r="H378" s="66">
        <f t="shared" si="293"/>
        <v>36055.100000000006</v>
      </c>
      <c r="I378" s="66">
        <f t="shared" si="293"/>
        <v>35710.660000000003</v>
      </c>
      <c r="J378" s="66">
        <f t="shared" si="293"/>
        <v>37241.75</v>
      </c>
      <c r="K378" s="66">
        <f t="shared" si="293"/>
        <v>35953.880000000005</v>
      </c>
      <c r="L378" s="66">
        <f t="shared" si="293"/>
        <v>36439.350000000006</v>
      </c>
      <c r="M378" s="66">
        <f t="shared" si="293"/>
        <v>36326.14</v>
      </c>
      <c r="N378" s="66">
        <f t="shared" si="293"/>
        <v>34387.619999999995</v>
      </c>
      <c r="O378" s="66">
        <f t="shared" si="293"/>
        <v>34296.74</v>
      </c>
      <c r="P378" s="7">
        <f t="shared" si="282"/>
        <v>426675.30000000005</v>
      </c>
    </row>
    <row r="379" spans="1:16" ht="16.05" customHeight="1" x14ac:dyDescent="0.2">
      <c r="A379" s="81"/>
      <c r="B379" s="83"/>
      <c r="C379" s="10" t="s">
        <v>22</v>
      </c>
      <c r="D379" s="7">
        <f t="shared" ref="D379:O379" si="294">IF(D378&lt;=0,"",D378/$P378%)</f>
        <v>8.1149225183646649</v>
      </c>
      <c r="E379" s="7">
        <f t="shared" si="294"/>
        <v>7.7063753163119575</v>
      </c>
      <c r="F379" s="7">
        <f t="shared" si="294"/>
        <v>8.6273191815884331</v>
      </c>
      <c r="G379" s="7">
        <f t="shared" si="294"/>
        <v>8.4251068669782381</v>
      </c>
      <c r="H379" s="7">
        <f t="shared" si="294"/>
        <v>8.4502430771127361</v>
      </c>
      <c r="I379" s="7">
        <f t="shared" si="294"/>
        <v>8.3695165855628382</v>
      </c>
      <c r="J379" s="7">
        <f t="shared" si="294"/>
        <v>8.7283585433700974</v>
      </c>
      <c r="K379" s="7">
        <f t="shared" si="294"/>
        <v>8.4265201196319541</v>
      </c>
      <c r="L379" s="7">
        <f t="shared" si="294"/>
        <v>8.5402998486202506</v>
      </c>
      <c r="M379" s="7">
        <f t="shared" si="294"/>
        <v>8.5137667917500721</v>
      </c>
      <c r="N379" s="7">
        <f t="shared" si="294"/>
        <v>8.059435359862638</v>
      </c>
      <c r="O379" s="7">
        <f t="shared" si="294"/>
        <v>8.0381357908461055</v>
      </c>
      <c r="P379" s="7">
        <f t="shared" si="282"/>
        <v>99.999999999999972</v>
      </c>
    </row>
    <row r="380" spans="1:16" ht="16.05" customHeight="1" x14ac:dyDescent="0.2">
      <c r="A380" s="81"/>
      <c r="B380" s="81" t="s">
        <v>76</v>
      </c>
      <c r="C380" s="7" t="s">
        <v>21</v>
      </c>
      <c r="D380" s="66">
        <f>空知1!D319+石狩1!D319+後志1!D319+胆振1!D319+日高1!D319+渡島・檜山1!D319+上川1!D319+留萌1!D319+宗谷1!D319+オホーツク1!D319+十勝1!D319+釧路1!D319+根室1!D319</f>
        <v>30.299999999999997</v>
      </c>
      <c r="E380" s="66">
        <f>空知1!E319+石狩1!E319+後志1!E319+胆振1!E319+日高1!E319+渡島・檜山1!E319+上川1!E319+留萌1!E319+宗谷1!E319+オホーツク1!E319+十勝1!E319+釧路1!E319+根室1!E319</f>
        <v>41.3</v>
      </c>
      <c r="F380" s="66">
        <f>空知1!F319+石狩1!F319+後志1!F319+胆振1!F319+日高1!F319+渡島・檜山1!F319+上川1!F319+留萌1!F319+宗谷1!F319+オホーツク1!F319+十勝1!F319+釧路1!F319+根室1!F319</f>
        <v>38.299999999999997</v>
      </c>
      <c r="G380" s="66">
        <f>空知1!G319+石狩1!G319+後志1!G319+胆振1!G319+日高1!G319+渡島・檜山1!G319+上川1!G319+留萌1!G319+宗谷1!G319+オホーツク1!G319+十勝1!G319+釧路1!G319+根室1!G319</f>
        <v>61.3</v>
      </c>
      <c r="H380" s="66">
        <f>空知1!H319+石狩1!H319+後志1!H319+胆振1!H319+日高1!H319+渡島・檜山1!H319+上川1!H319+留萌1!H319+宗谷1!H319+オホーツク1!H319+十勝1!H319+釧路1!H319+根室1!H319</f>
        <v>44</v>
      </c>
      <c r="I380" s="66">
        <f>空知1!I319+石狩1!I319+後志1!I319+胆振1!I319+日高1!I319+渡島・檜山1!I319+上川1!I319+留萌1!I319+宗谷1!I319+オホーツク1!I319+十勝1!I319+釧路1!I319+根室1!I319</f>
        <v>57.4</v>
      </c>
      <c r="J380" s="66">
        <f>空知1!J319+石狩1!J319+後志1!J319+胆振1!J319+日高1!J319+渡島・檜山1!J319+上川1!J319+留萌1!J319+宗谷1!J319+オホーツク1!J319+十勝1!J319+釧路1!J319+根室1!J319</f>
        <v>51.100000000000009</v>
      </c>
      <c r="K380" s="66">
        <f>空知1!K319+石狩1!K319+後志1!K319+胆振1!K319+日高1!K319+渡島・檜山1!K319+上川1!K319+留萌1!K319+宗谷1!K319+オホーツク1!K319+十勝1!K319+釧路1!K319+根室1!K319</f>
        <v>53.4</v>
      </c>
      <c r="L380" s="66">
        <f>空知1!L319+石狩1!L319+後志1!L319+胆振1!L319+日高1!L319+渡島・檜山1!L319+上川1!L319+留萌1!L319+宗谷1!L319+オホーツク1!L319+十勝1!L319+釧路1!L319+根室1!L319</f>
        <v>51.8</v>
      </c>
      <c r="M380" s="66">
        <f>空知1!M319+石狩1!M319+後志1!M319+胆振1!M319+日高1!M319+渡島・檜山1!M319+上川1!M319+留萌1!M319+宗谷1!M319+オホーツク1!M319+十勝1!M319+釧路1!M319+根室1!M319</f>
        <v>53.8</v>
      </c>
      <c r="N380" s="66">
        <f>空知1!N319+石狩1!N319+後志1!N319+胆振1!N319+日高1!N319+渡島・檜山1!N319+上川1!N319+留萌1!N319+宗谷1!N319+オホーツク1!N319+十勝1!N319+釧路1!N319+根室1!N319</f>
        <v>52.600000000000009</v>
      </c>
      <c r="O380" s="66">
        <f>空知1!O319+石狩1!O319+後志1!O319+胆振1!O319+日高1!O319+渡島・檜山1!O319+上川1!O319+留萌1!O319+宗谷1!O319+オホーツク1!O319+十勝1!O319+釧路1!O319+根室1!O319</f>
        <v>41.7</v>
      </c>
      <c r="P380" s="7">
        <f t="shared" si="282"/>
        <v>577</v>
      </c>
    </row>
    <row r="381" spans="1:16" ht="16.05" customHeight="1" x14ac:dyDescent="0.2">
      <c r="A381" s="81"/>
      <c r="B381" s="81"/>
      <c r="C381" s="10" t="s">
        <v>22</v>
      </c>
      <c r="D381" s="7">
        <f t="shared" ref="D381:O381" si="295">IF(D380&lt;=0,"",D380/$P380%)</f>
        <v>5.2512998266897748</v>
      </c>
      <c r="E381" s="7">
        <f t="shared" si="295"/>
        <v>7.1577123050259965</v>
      </c>
      <c r="F381" s="7">
        <f t="shared" si="295"/>
        <v>6.6377816291161178</v>
      </c>
      <c r="G381" s="7">
        <f t="shared" si="295"/>
        <v>10.623916811091854</v>
      </c>
      <c r="H381" s="7">
        <f t="shared" si="295"/>
        <v>7.6256499133448878</v>
      </c>
      <c r="I381" s="7">
        <f t="shared" si="295"/>
        <v>9.9480069324090135</v>
      </c>
      <c r="J381" s="7">
        <f t="shared" si="295"/>
        <v>8.8561525129982694</v>
      </c>
      <c r="K381" s="7">
        <f t="shared" si="295"/>
        <v>9.2547660311958406</v>
      </c>
      <c r="L381" s="7">
        <f t="shared" si="295"/>
        <v>8.9774696707105726</v>
      </c>
      <c r="M381" s="7">
        <f t="shared" si="295"/>
        <v>9.3240901213171572</v>
      </c>
      <c r="N381" s="7">
        <f t="shared" si="295"/>
        <v>9.1161178509532093</v>
      </c>
      <c r="O381" s="7">
        <f t="shared" si="295"/>
        <v>7.2270363951473149</v>
      </c>
      <c r="P381" s="7">
        <f t="shared" si="282"/>
        <v>100</v>
      </c>
    </row>
    <row r="382" spans="1:16" ht="16.05" customHeight="1" x14ac:dyDescent="0.2">
      <c r="A382" s="81"/>
      <c r="B382" s="81"/>
      <c r="C382" s="7" t="s">
        <v>23</v>
      </c>
      <c r="D382" s="66">
        <f>空知1!D321+石狩1!D321+後志1!D321+胆振1!D321+日高1!D321+渡島・檜山1!D321+上川1!D321+留萌1!D321+宗谷1!D321+オホーツク1!D321+十勝1!D321+釧路1!D321+根室1!D321</f>
        <v>1142.9000000000001</v>
      </c>
      <c r="E382" s="66">
        <f>空知1!E321+石狩1!E321+後志1!E321+胆振1!E321+日高1!E321+渡島・檜山1!E321+上川1!E321+留萌1!E321+宗谷1!E321+オホーツク1!E321+十勝1!E321+釧路1!E321+根室1!E321</f>
        <v>1169.8</v>
      </c>
      <c r="F382" s="66">
        <f>空知1!F321+石狩1!F321+後志1!F321+胆振1!F321+日高1!F321+渡島・檜山1!F321+上川1!F321+留萌1!F321+宗谷1!F321+オホーツク1!F321+十勝1!F321+釧路1!F321+根室1!F321</f>
        <v>1603.6</v>
      </c>
      <c r="G382" s="66">
        <f>空知1!G321+石狩1!G321+後志1!G321+胆振1!G321+日高1!G321+渡島・檜山1!G321+上川1!G321+留萌1!G321+宗谷1!G321+オホーツク1!G321+十勝1!G321+釧路1!G321+根室1!G321</f>
        <v>1338.9</v>
      </c>
      <c r="H382" s="66">
        <f>空知1!H321+石狩1!H321+後志1!H321+胆振1!H321+日高1!H321+渡島・檜山1!H321+上川1!H321+留萌1!H321+宗谷1!H321+オホーツク1!H321+十勝1!H321+釧路1!H321+根室1!H321</f>
        <v>1157.8000000000002</v>
      </c>
      <c r="I382" s="66">
        <f>空知1!I321+石狩1!I321+後志1!I321+胆振1!I321+日高1!I321+渡島・檜山1!I321+上川1!I321+留萌1!I321+宗谷1!I321+オホーツク1!I321+十勝1!I321+釧路1!I321+根室1!I321</f>
        <v>1124.1000000000001</v>
      </c>
      <c r="J382" s="66">
        <f>空知1!J321+石狩1!J321+後志1!J321+胆振1!J321+日高1!J321+渡島・檜山1!J321+上川1!J321+留萌1!J321+宗谷1!J321+オホーツク1!J321+十勝1!J321+釧路1!J321+根室1!J321</f>
        <v>1371.1999999999998</v>
      </c>
      <c r="K382" s="66">
        <f>空知1!K321+石狩1!K321+後志1!K321+胆振1!K321+日高1!K321+渡島・檜山1!K321+上川1!K321+留萌1!K321+宗谷1!K321+オホーツク1!K321+十勝1!K321+釧路1!K321+根室1!K321</f>
        <v>1103.1000000000001</v>
      </c>
      <c r="L382" s="66">
        <f>空知1!L321+石狩1!L321+後志1!L321+胆振1!L321+日高1!L321+渡島・檜山1!L321+上川1!L321+留萌1!L321+宗谷1!L321+オホーツク1!L321+十勝1!L321+釧路1!L321+根室1!L321</f>
        <v>1148.3999999999999</v>
      </c>
      <c r="M382" s="66">
        <f>空知1!M321+石狩1!M321+後志1!M321+胆振1!M321+日高1!M321+渡島・檜山1!M321+上川1!M321+留萌1!M321+宗谷1!M321+オホーツク1!M321+十勝1!M321+釧路1!M321+根室1!M321</f>
        <v>1022.5</v>
      </c>
      <c r="N382" s="66">
        <f>空知1!N321+石狩1!N321+後志1!N321+胆振1!N321+日高1!N321+渡島・檜山1!N321+上川1!N321+留萌1!N321+宗谷1!N321+オホーツク1!N321+十勝1!N321+釧路1!N321+根室1!N321</f>
        <v>1125.5</v>
      </c>
      <c r="O382" s="66">
        <f>空知1!O321+石狩1!O321+後志1!O321+胆振1!O321+日高1!O321+渡島・檜山1!O321+上川1!O321+留萌1!O321+宗谷1!O321+オホーツク1!O321+十勝1!O321+釧路1!O321+根室1!O321</f>
        <v>954.3</v>
      </c>
      <c r="P382" s="7">
        <f t="shared" si="282"/>
        <v>14262.099999999999</v>
      </c>
    </row>
    <row r="383" spans="1:16" ht="16.05" customHeight="1" x14ac:dyDescent="0.2">
      <c r="A383" s="81"/>
      <c r="B383" s="81"/>
      <c r="C383" s="10" t="s">
        <v>22</v>
      </c>
      <c r="D383" s="7">
        <f t="shared" ref="D383:O383" si="296">IF(D382&lt;=0,"",D382/$P382%)</f>
        <v>8.0135463921862851</v>
      </c>
      <c r="E383" s="7">
        <f t="shared" si="296"/>
        <v>8.2021581674507971</v>
      </c>
      <c r="F383" s="7">
        <f t="shared" si="296"/>
        <v>11.243785978222002</v>
      </c>
      <c r="G383" s="7">
        <f t="shared" si="296"/>
        <v>9.3878180632585675</v>
      </c>
      <c r="H383" s="7">
        <f t="shared" si="296"/>
        <v>8.1180190855484131</v>
      </c>
      <c r="I383" s="7">
        <f t="shared" si="296"/>
        <v>7.8817284972058834</v>
      </c>
      <c r="J383" s="7">
        <f t="shared" si="296"/>
        <v>9.6142924253791513</v>
      </c>
      <c r="K383" s="7">
        <f t="shared" si="296"/>
        <v>7.7344851038767102</v>
      </c>
      <c r="L383" s="7">
        <f t="shared" si="296"/>
        <v>8.052110138058211</v>
      </c>
      <c r="M383" s="7">
        <f t="shared" si="296"/>
        <v>7.1693509370990256</v>
      </c>
      <c r="N383" s="7">
        <f t="shared" si="296"/>
        <v>7.8915447234278275</v>
      </c>
      <c r="O383" s="7">
        <f t="shared" si="296"/>
        <v>6.6911604882871396</v>
      </c>
      <c r="P383" s="7">
        <f t="shared" si="282"/>
        <v>100</v>
      </c>
    </row>
    <row r="384" spans="1:16" ht="16.05" customHeight="1" x14ac:dyDescent="0.2">
      <c r="A384" s="81"/>
      <c r="B384" s="81"/>
      <c r="C384" s="7" t="s">
        <v>24</v>
      </c>
      <c r="D384" s="66">
        <f t="shared" ref="D384:O384" si="297">SUM(D382,D380)</f>
        <v>1173.2</v>
      </c>
      <c r="E384" s="66">
        <f t="shared" si="297"/>
        <v>1211.0999999999999</v>
      </c>
      <c r="F384" s="66">
        <f t="shared" si="297"/>
        <v>1641.8999999999999</v>
      </c>
      <c r="G384" s="66">
        <f t="shared" si="297"/>
        <v>1400.2</v>
      </c>
      <c r="H384" s="66">
        <f t="shared" si="297"/>
        <v>1201.8000000000002</v>
      </c>
      <c r="I384" s="66">
        <f t="shared" si="297"/>
        <v>1181.5000000000002</v>
      </c>
      <c r="J384" s="66">
        <f t="shared" si="297"/>
        <v>1422.2999999999997</v>
      </c>
      <c r="K384" s="66">
        <f t="shared" si="297"/>
        <v>1156.5000000000002</v>
      </c>
      <c r="L384" s="66">
        <f t="shared" si="297"/>
        <v>1200.1999999999998</v>
      </c>
      <c r="M384" s="66">
        <f t="shared" si="297"/>
        <v>1076.3</v>
      </c>
      <c r="N384" s="66">
        <f t="shared" si="297"/>
        <v>1178.0999999999999</v>
      </c>
      <c r="O384" s="66">
        <f t="shared" si="297"/>
        <v>996</v>
      </c>
      <c r="P384" s="7">
        <f t="shared" si="282"/>
        <v>14839.1</v>
      </c>
    </row>
    <row r="385" spans="1:16" ht="16.05" customHeight="1" x14ac:dyDescent="0.2">
      <c r="A385" s="81"/>
      <c r="B385" s="83"/>
      <c r="C385" s="10" t="s">
        <v>22</v>
      </c>
      <c r="D385" s="7">
        <f t="shared" ref="D385:O385" si="298">IF(D384&lt;=0,"",D384/$P384%)</f>
        <v>7.906139860234112</v>
      </c>
      <c r="E385" s="7">
        <f t="shared" si="298"/>
        <v>8.161546185415558</v>
      </c>
      <c r="F385" s="7">
        <f t="shared" si="298"/>
        <v>11.064687211488566</v>
      </c>
      <c r="G385" s="7">
        <f t="shared" si="298"/>
        <v>9.4358822300543839</v>
      </c>
      <c r="H385" s="7">
        <f t="shared" si="298"/>
        <v>8.0988739209251257</v>
      </c>
      <c r="I385" s="7">
        <f t="shared" si="298"/>
        <v>7.9620731715535324</v>
      </c>
      <c r="J385" s="7">
        <f t="shared" si="298"/>
        <v>9.5848130951338</v>
      </c>
      <c r="K385" s="7">
        <f t="shared" si="298"/>
        <v>7.7935993422781724</v>
      </c>
      <c r="L385" s="7">
        <f t="shared" si="298"/>
        <v>8.0880915958515001</v>
      </c>
      <c r="M385" s="7">
        <f t="shared" si="298"/>
        <v>7.2531352979628148</v>
      </c>
      <c r="N385" s="7">
        <f t="shared" si="298"/>
        <v>7.9391607307720813</v>
      </c>
      <c r="O385" s="7">
        <f t="shared" si="298"/>
        <v>6.7119973583303576</v>
      </c>
      <c r="P385" s="7">
        <f t="shared" si="282"/>
        <v>100</v>
      </c>
    </row>
    <row r="386" spans="1:16" ht="16.05" customHeight="1" x14ac:dyDescent="0.2">
      <c r="A386" s="81"/>
      <c r="B386" s="81" t="s">
        <v>77</v>
      </c>
      <c r="C386" s="7" t="s">
        <v>21</v>
      </c>
      <c r="D386" s="66">
        <f>空知1!D325+石狩1!D325+後志1!D325+胆振1!D325+日高1!D325+渡島・檜山1!D325+上川1!D325+留萌1!D325+宗谷1!D325+オホーツク1!D325+十勝1!D325+釧路1!D325+根室1!D325</f>
        <v>160.6</v>
      </c>
      <c r="E386" s="66">
        <f>空知1!E325+石狩1!E325+後志1!E325+胆振1!E325+日高1!E325+渡島・檜山1!E325+上川1!E325+留萌1!E325+宗谷1!E325+オホーツク1!E325+十勝1!E325+釧路1!E325+根室1!E325</f>
        <v>200.9</v>
      </c>
      <c r="F386" s="66">
        <f>空知1!F325+石狩1!F325+後志1!F325+胆振1!F325+日高1!F325+渡島・檜山1!F325+上川1!F325+留萌1!F325+宗谷1!F325+オホーツク1!F325+十勝1!F325+釧路1!F325+根室1!F325</f>
        <v>240.5</v>
      </c>
      <c r="G386" s="66">
        <f>空知1!G325+石狩1!G325+後志1!G325+胆振1!G325+日高1!G325+渡島・檜山1!G325+上川1!G325+留萌1!G325+宗谷1!G325+オホーツク1!G325+十勝1!G325+釧路1!G325+根室1!G325</f>
        <v>539.5</v>
      </c>
      <c r="H386" s="66">
        <f>空知1!H325+石狩1!H325+後志1!H325+胆振1!H325+日高1!H325+渡島・檜山1!H325+上川1!H325+留萌1!H325+宗谷1!H325+オホーツク1!H325+十勝1!H325+釧路1!H325+根室1!H325</f>
        <v>360.1</v>
      </c>
      <c r="I386" s="66">
        <f>空知1!I325+石狩1!I325+後志1!I325+胆振1!I325+日高1!I325+渡島・檜山1!I325+上川1!I325+留萌1!I325+宗谷1!I325+オホーツク1!I325+十勝1!I325+釧路1!I325+根室1!I325</f>
        <v>261.8</v>
      </c>
      <c r="J386" s="66">
        <f>空知1!J325+石狩1!J325+後志1!J325+胆振1!J325+日高1!J325+渡島・檜山1!J325+上川1!J325+留萌1!J325+宗谷1!J325+オホーツク1!J325+十勝1!J325+釧路1!J325+根室1!J325</f>
        <v>340.6</v>
      </c>
      <c r="K386" s="66">
        <f>空知1!K325+石狩1!K325+後志1!K325+胆振1!K325+日高1!K325+渡島・檜山1!K325+上川1!K325+留萌1!K325+宗谷1!K325+オホーツク1!K325+十勝1!K325+釧路1!K325+根室1!K325</f>
        <v>361.8</v>
      </c>
      <c r="L386" s="66">
        <f>空知1!L325+石狩1!L325+後志1!L325+胆振1!L325+日高1!L325+渡島・檜山1!L325+上川1!L325+留萌1!L325+宗谷1!L325+オホーツク1!L325+十勝1!L325+釧路1!L325+根室1!L325</f>
        <v>400</v>
      </c>
      <c r="M386" s="66">
        <f>空知1!M325+石狩1!M325+後志1!M325+胆振1!M325+日高1!M325+渡島・檜山1!M325+上川1!M325+留萌1!M325+宗谷1!M325+オホーツク1!M325+十勝1!M325+釧路1!M325+根室1!M325</f>
        <v>400.6</v>
      </c>
      <c r="N386" s="66">
        <f>空知1!N325+石狩1!N325+後志1!N325+胆振1!N325+日高1!N325+渡島・檜山1!N325+上川1!N325+留萌1!N325+宗谷1!N325+オホーツク1!N325+十勝1!N325+釧路1!N325+根室1!N325</f>
        <v>302.60000000000002</v>
      </c>
      <c r="O386" s="66">
        <f>空知1!O325+石狩1!O325+後志1!O325+胆振1!O325+日高1!O325+渡島・檜山1!O325+上川1!O325+留萌1!O325+宗谷1!O325+オホーツク1!O325+十勝1!O325+釧路1!O325+根室1!O325</f>
        <v>299.5</v>
      </c>
      <c r="P386" s="7">
        <f t="shared" si="282"/>
        <v>3868.5</v>
      </c>
    </row>
    <row r="387" spans="1:16" ht="16.05" customHeight="1" x14ac:dyDescent="0.2">
      <c r="A387" s="81"/>
      <c r="B387" s="81"/>
      <c r="C387" s="10" t="s">
        <v>22</v>
      </c>
      <c r="D387" s="7">
        <f t="shared" ref="D387:O387" si="299">IF(D386&lt;=0,"",D386/$P386%)</f>
        <v>4.1514799017707116</v>
      </c>
      <c r="E387" s="7">
        <f t="shared" si="299"/>
        <v>5.1932273491017185</v>
      </c>
      <c r="F387" s="7">
        <f t="shared" si="299"/>
        <v>6.216879927620524</v>
      </c>
      <c r="G387" s="7">
        <f t="shared" si="299"/>
        <v>13.945973891689285</v>
      </c>
      <c r="H387" s="7">
        <f t="shared" si="299"/>
        <v>9.3085175132480291</v>
      </c>
      <c r="I387" s="7">
        <f t="shared" si="299"/>
        <v>6.7674809357632153</v>
      </c>
      <c r="J387" s="7">
        <f t="shared" si="299"/>
        <v>8.804446167765283</v>
      </c>
      <c r="K387" s="7">
        <f t="shared" si="299"/>
        <v>9.3524621946490889</v>
      </c>
      <c r="L387" s="7">
        <f t="shared" si="299"/>
        <v>10.339925035543491</v>
      </c>
      <c r="M387" s="7">
        <f t="shared" si="299"/>
        <v>10.355434923096807</v>
      </c>
      <c r="N387" s="7">
        <f t="shared" si="299"/>
        <v>7.8221532893886518</v>
      </c>
      <c r="O387" s="7">
        <f t="shared" si="299"/>
        <v>7.7420188703631894</v>
      </c>
      <c r="P387" s="7">
        <f t="shared" si="282"/>
        <v>100</v>
      </c>
    </row>
    <row r="388" spans="1:16" ht="16.05" customHeight="1" x14ac:dyDescent="0.2">
      <c r="A388" s="81"/>
      <c r="B388" s="81"/>
      <c r="C388" s="7" t="s">
        <v>23</v>
      </c>
      <c r="D388" s="66">
        <f>空知1!D327+石狩1!D327+後志1!D327+胆振1!D327+日高1!D327+渡島・檜山1!D327+上川1!D327+留萌1!D327+宗谷1!D327+オホーツク1!D327+十勝1!D327+釧路1!D327+根室1!D327</f>
        <v>156.6</v>
      </c>
      <c r="E388" s="66">
        <f>空知1!E327+石狩1!E327+後志1!E327+胆振1!E327+日高1!E327+渡島・檜山1!E327+上川1!E327+留萌1!E327+宗谷1!E327+オホーツク1!E327+十勝1!E327+釧路1!E327+根室1!E327</f>
        <v>51.2</v>
      </c>
      <c r="F388" s="66">
        <f>空知1!F327+石狩1!F327+後志1!F327+胆振1!F327+日高1!F327+渡島・檜山1!F327+上川1!F327+留萌1!F327+宗谷1!F327+オホーツク1!F327+十勝1!F327+釧路1!F327+根室1!F327</f>
        <v>62.4</v>
      </c>
      <c r="G388" s="66">
        <f>空知1!G327+石狩1!G327+後志1!G327+胆振1!G327+日高1!G327+渡島・檜山1!G327+上川1!G327+留萌1!G327+宗谷1!G327+オホーツク1!G327+十勝1!G327+釧路1!G327+根室1!G327</f>
        <v>30.9</v>
      </c>
      <c r="H388" s="66">
        <f>空知1!H327+石狩1!H327+後志1!H327+胆振1!H327+日高1!H327+渡島・檜山1!H327+上川1!H327+留萌1!H327+宗谷1!H327+オホーツク1!H327+十勝1!H327+釧路1!H327+根室1!H327</f>
        <v>31.4</v>
      </c>
      <c r="I388" s="66">
        <f>空知1!I327+石狩1!I327+後志1!I327+胆振1!I327+日高1!I327+渡島・檜山1!I327+上川1!I327+留萌1!I327+宗谷1!I327+オホーツク1!I327+十勝1!I327+釧路1!I327+根室1!I327</f>
        <v>33.4</v>
      </c>
      <c r="J388" s="66">
        <f>空知1!J327+石狩1!J327+後志1!J327+胆振1!J327+日高1!J327+渡島・檜山1!J327+上川1!J327+留萌1!J327+宗谷1!J327+オホーツク1!J327+十勝1!J327+釧路1!J327+根室1!J327</f>
        <v>49.4</v>
      </c>
      <c r="K388" s="66">
        <f>空知1!K327+石狩1!K327+後志1!K327+胆振1!K327+日高1!K327+渡島・檜山1!K327+上川1!K327+留萌1!K327+宗谷1!K327+オホーツク1!K327+十勝1!K327+釧路1!K327+根室1!K327</f>
        <v>35.1</v>
      </c>
      <c r="L388" s="66">
        <f>空知1!L327+石狩1!L327+後志1!L327+胆振1!L327+日高1!L327+渡島・檜山1!L327+上川1!L327+留萌1!L327+宗谷1!L327+オホーツク1!L327+十勝1!L327+釧路1!L327+根室1!L327</f>
        <v>30.8</v>
      </c>
      <c r="M388" s="66">
        <f>空知1!M327+石狩1!M327+後志1!M327+胆振1!M327+日高1!M327+渡島・檜山1!M327+上川1!M327+留萌1!M327+宗谷1!M327+オホーツク1!M327+十勝1!M327+釧路1!M327+根室1!M327</f>
        <v>28.7</v>
      </c>
      <c r="N388" s="66">
        <f>空知1!N327+石狩1!N327+後志1!N327+胆振1!N327+日高1!N327+渡島・檜山1!N327+上川1!N327+留萌1!N327+宗谷1!N327+オホーツク1!N327+十勝1!N327+釧路1!N327+根室1!N327</f>
        <v>52.6</v>
      </c>
      <c r="O388" s="66">
        <f>空知1!O327+石狩1!O327+後志1!O327+胆振1!O327+日高1!O327+渡島・檜山1!O327+上川1!O327+留萌1!O327+宗谷1!O327+オホーツク1!O327+十勝1!O327+釧路1!O327+根室1!O327</f>
        <v>35.9</v>
      </c>
      <c r="P388" s="7">
        <f t="shared" si="282"/>
        <v>598.39999999999986</v>
      </c>
    </row>
    <row r="389" spans="1:16" ht="16.05" customHeight="1" x14ac:dyDescent="0.2">
      <c r="A389" s="81"/>
      <c r="B389" s="81"/>
      <c r="C389" s="10" t="s">
        <v>22</v>
      </c>
      <c r="D389" s="7">
        <f t="shared" ref="D389:O389" si="300">IF(D388&lt;=0,"",D388/$P388%)</f>
        <v>26.16978609625669</v>
      </c>
      <c r="E389" s="7">
        <f t="shared" si="300"/>
        <v>8.5561497326203231</v>
      </c>
      <c r="F389" s="7">
        <f t="shared" si="300"/>
        <v>10.42780748663102</v>
      </c>
      <c r="G389" s="7">
        <f t="shared" si="300"/>
        <v>5.163770053475937</v>
      </c>
      <c r="H389" s="7">
        <f t="shared" si="300"/>
        <v>5.2473262032085577</v>
      </c>
      <c r="I389" s="7">
        <f t="shared" si="300"/>
        <v>5.5815508021390388</v>
      </c>
      <c r="J389" s="7">
        <f t="shared" si="300"/>
        <v>8.2553475935828899</v>
      </c>
      <c r="K389" s="7">
        <f t="shared" si="300"/>
        <v>5.8656417112299488</v>
      </c>
      <c r="L389" s="7">
        <f t="shared" si="300"/>
        <v>5.147058823529413</v>
      </c>
      <c r="M389" s="7">
        <f t="shared" si="300"/>
        <v>4.796122994652408</v>
      </c>
      <c r="N389" s="7">
        <f t="shared" si="300"/>
        <v>8.7901069518716604</v>
      </c>
      <c r="O389" s="7">
        <f t="shared" si="300"/>
        <v>5.9993315508021405</v>
      </c>
      <c r="P389" s="7">
        <f t="shared" si="282"/>
        <v>100.00000000000003</v>
      </c>
    </row>
    <row r="390" spans="1:16" ht="16.05" customHeight="1" x14ac:dyDescent="0.2">
      <c r="A390" s="81"/>
      <c r="B390" s="81"/>
      <c r="C390" s="7" t="s">
        <v>24</v>
      </c>
      <c r="D390" s="66">
        <f t="shared" ref="D390:O390" si="301">SUM(D388,D386)</f>
        <v>317.2</v>
      </c>
      <c r="E390" s="66">
        <f t="shared" si="301"/>
        <v>252.10000000000002</v>
      </c>
      <c r="F390" s="66">
        <f t="shared" si="301"/>
        <v>302.89999999999998</v>
      </c>
      <c r="G390" s="66">
        <f t="shared" si="301"/>
        <v>570.4</v>
      </c>
      <c r="H390" s="66">
        <f t="shared" si="301"/>
        <v>391.5</v>
      </c>
      <c r="I390" s="66">
        <f t="shared" si="301"/>
        <v>295.2</v>
      </c>
      <c r="J390" s="66">
        <f t="shared" si="301"/>
        <v>390</v>
      </c>
      <c r="K390" s="66">
        <f t="shared" si="301"/>
        <v>396.90000000000003</v>
      </c>
      <c r="L390" s="66">
        <f t="shared" si="301"/>
        <v>430.8</v>
      </c>
      <c r="M390" s="66">
        <f t="shared" si="301"/>
        <v>429.3</v>
      </c>
      <c r="N390" s="66">
        <f t="shared" si="301"/>
        <v>355.20000000000005</v>
      </c>
      <c r="O390" s="66">
        <f t="shared" si="301"/>
        <v>335.4</v>
      </c>
      <c r="P390" s="7">
        <f t="shared" si="282"/>
        <v>4466.8999999999996</v>
      </c>
    </row>
    <row r="391" spans="1:16" ht="16.05" customHeight="1" x14ac:dyDescent="0.2">
      <c r="A391" s="81"/>
      <c r="B391" s="83"/>
      <c r="C391" s="10" t="s">
        <v>22</v>
      </c>
      <c r="D391" s="7">
        <f t="shared" ref="D391:O391" si="302">IF(D390&lt;=0,"",D390/$P390%)</f>
        <v>7.1011215832008778</v>
      </c>
      <c r="E391" s="7">
        <f t="shared" si="302"/>
        <v>5.6437350287671553</v>
      </c>
      <c r="F391" s="7">
        <f t="shared" si="302"/>
        <v>6.780989052810674</v>
      </c>
      <c r="G391" s="7">
        <f t="shared" si="302"/>
        <v>12.769482191228816</v>
      </c>
      <c r="H391" s="7">
        <f t="shared" si="302"/>
        <v>8.7644675278157109</v>
      </c>
      <c r="I391" s="7">
        <f t="shared" si="302"/>
        <v>6.6086099979851802</v>
      </c>
      <c r="J391" s="7">
        <f t="shared" si="302"/>
        <v>8.7308871924600968</v>
      </c>
      <c r="K391" s="7">
        <f t="shared" si="302"/>
        <v>8.8853567350959288</v>
      </c>
      <c r="L391" s="7">
        <f t="shared" si="302"/>
        <v>9.644272314132845</v>
      </c>
      <c r="M391" s="7">
        <f t="shared" si="302"/>
        <v>9.6106919787772291</v>
      </c>
      <c r="N391" s="7">
        <f t="shared" si="302"/>
        <v>7.9518234122098113</v>
      </c>
      <c r="O391" s="7">
        <f t="shared" si="302"/>
        <v>7.5085629855156819</v>
      </c>
      <c r="P391" s="7">
        <f t="shared" si="282"/>
        <v>100</v>
      </c>
    </row>
    <row r="392" spans="1:16" ht="16.05" customHeight="1" x14ac:dyDescent="0.2">
      <c r="A392" s="81"/>
      <c r="B392" s="81" t="s">
        <v>78</v>
      </c>
      <c r="C392" s="7" t="s">
        <v>21</v>
      </c>
      <c r="D392" s="66">
        <f>空知1!D331+石狩1!D331+後志1!D331+胆振1!D331+日高1!D331+渡島・檜山1!D331+上川1!D331+留萌1!D331+宗谷1!D331+オホーツク1!D331+十勝1!D331+釧路1!D331+根室1!D331</f>
        <v>4254.800000000002</v>
      </c>
      <c r="E392" s="66">
        <f>空知1!E331+石狩1!E331+後志1!E331+胆振1!E331+日高1!E331+渡島・檜山1!E331+上川1!E331+留萌1!E331+宗谷1!E331+オホーツク1!E331+十勝1!E331+釧路1!E331+根室1!E331</f>
        <v>3739.0000000000014</v>
      </c>
      <c r="F392" s="66">
        <f>空知1!F331+石狩1!F331+後志1!F331+胆振1!F331+日高1!F331+渡島・檜山1!F331+上川1!F331+留萌1!F331+宗谷1!F331+オホーツク1!F331+十勝1!F331+釧路1!F331+根室1!F331</f>
        <v>4372.0000000000018</v>
      </c>
      <c r="G392" s="66">
        <f>空知1!G331+石狩1!G331+後志1!G331+胆振1!G331+日高1!G331+渡島・檜山1!G331+上川1!G331+留萌1!G331+宗谷1!G331+オホーツク1!G331+十勝1!G331+釧路1!G331+根室1!G331</f>
        <v>3459.3000000000025</v>
      </c>
      <c r="H392" s="66">
        <f>空知1!H331+石狩1!H331+後志1!H331+胆振1!H331+日高1!H331+渡島・檜山1!H331+上川1!H331+留萌1!H331+宗谷1!H331+オホーツク1!H331+十勝1!H331+釧路1!H331+根室1!H331</f>
        <v>4442.8000000000038</v>
      </c>
      <c r="I392" s="66">
        <f>空知1!I331+石狩1!I331+後志1!I331+胆振1!I331+日高1!I331+渡島・檜山1!I331+上川1!I331+留萌1!I331+宗谷1!I331+オホーツク1!I331+十勝1!I331+釧路1!I331+根室1!I331</f>
        <v>3877.3000000000025</v>
      </c>
      <c r="J392" s="66">
        <f>空知1!J331+石狩1!J331+後志1!J331+胆振1!J331+日高1!J331+渡島・檜山1!J331+上川1!J331+留萌1!J331+宗谷1!J331+オホーツク1!J331+十勝1!J331+釧路1!J331+根室1!J331</f>
        <v>3880.8000000000011</v>
      </c>
      <c r="K392" s="66">
        <f>空知1!K331+石狩1!K331+後志1!K331+胆振1!K331+日高1!K331+渡島・檜山1!K331+上川1!K331+留萌1!K331+宗谷1!K331+オホーツク1!K331+十勝1!K331+釧路1!K331+根室1!K331</f>
        <v>3833.9000000000024</v>
      </c>
      <c r="L392" s="66">
        <f>空知1!L331+石狩1!L331+後志1!L331+胆振1!L331+日高1!L331+渡島・檜山1!L331+上川1!L331+留萌1!L331+宗谷1!L331+オホーツク1!L331+十勝1!L331+釧路1!L331+根室1!L331</f>
        <v>2761.400000000001</v>
      </c>
      <c r="M392" s="66">
        <f>空知1!M331+石狩1!M331+後志1!M331+胆振1!M331+日高1!M331+渡島・檜山1!M331+上川1!M331+留萌1!M331+宗谷1!M331+オホーツク1!M331+十勝1!M331+釧路1!M331+根室1!M331</f>
        <v>2935.400000000001</v>
      </c>
      <c r="N392" s="66">
        <f>空知1!N331+石狩1!N331+後志1!N331+胆振1!N331+日高1!N331+渡島・檜山1!N331+上川1!N331+留萌1!N331+宗谷1!N331+オホーツク1!N331+十勝1!N331+釧路1!N331+根室1!N331</f>
        <v>3078.9000000000019</v>
      </c>
      <c r="O392" s="66">
        <f>空知1!O331+石狩1!O331+後志1!O331+胆振1!O331+日高1!O331+渡島・檜山1!O331+上川1!O331+留萌1!O331+宗谷1!O331+オホーツク1!O331+十勝1!O331+釧路1!O331+根室1!O331</f>
        <v>4396.1000000000013</v>
      </c>
      <c r="P392" s="7">
        <f t="shared" si="282"/>
        <v>45031.700000000019</v>
      </c>
    </row>
    <row r="393" spans="1:16" ht="16.05" customHeight="1" x14ac:dyDescent="0.2">
      <c r="A393" s="81"/>
      <c r="B393" s="81"/>
      <c r="C393" s="10" t="s">
        <v>22</v>
      </c>
      <c r="D393" s="7">
        <f t="shared" ref="D393:O393" si="303">IF(D392&lt;=0,"",D392/$P392%)</f>
        <v>9.4484551993373564</v>
      </c>
      <c r="E393" s="7">
        <f t="shared" si="303"/>
        <v>8.3030398585885052</v>
      </c>
      <c r="F393" s="7">
        <f t="shared" si="303"/>
        <v>9.7087163042923095</v>
      </c>
      <c r="G393" s="7">
        <f t="shared" si="303"/>
        <v>7.6819218461661478</v>
      </c>
      <c r="H393" s="7">
        <f t="shared" si="303"/>
        <v>9.8659388830534986</v>
      </c>
      <c r="I393" s="7">
        <f t="shared" si="303"/>
        <v>8.6101568450669212</v>
      </c>
      <c r="J393" s="7">
        <f t="shared" si="303"/>
        <v>8.6179291476892939</v>
      </c>
      <c r="K393" s="7">
        <f t="shared" si="303"/>
        <v>8.5137802925494732</v>
      </c>
      <c r="L393" s="7">
        <f t="shared" si="303"/>
        <v>6.1321247032645889</v>
      </c>
      <c r="M393" s="7">
        <f t="shared" si="303"/>
        <v>6.5185191764912274</v>
      </c>
      <c r="N393" s="7">
        <f t="shared" si="303"/>
        <v>6.8371835840086002</v>
      </c>
      <c r="O393" s="7">
        <f t="shared" si="303"/>
        <v>9.7622341594920901</v>
      </c>
      <c r="P393" s="7">
        <f t="shared" si="282"/>
        <v>100.00000000000003</v>
      </c>
    </row>
    <row r="394" spans="1:16" ht="16.05" customHeight="1" x14ac:dyDescent="0.2">
      <c r="A394" s="81"/>
      <c r="B394" s="81"/>
      <c r="C394" s="7" t="s">
        <v>23</v>
      </c>
      <c r="D394" s="66">
        <f>空知1!D333+石狩1!D333+後志1!D333+胆振1!D333+日高1!D333+渡島・檜山1!D333+上川1!D333+留萌1!D333+宗谷1!D333+オホーツク1!D333+十勝1!D333+釧路1!D333+根室1!D333</f>
        <v>7601</v>
      </c>
      <c r="E394" s="66">
        <f>空知1!E333+石狩1!E333+後志1!E333+胆振1!E333+日高1!E333+渡島・檜山1!E333+上川1!E333+留萌1!E333+宗谷1!E333+オホーツク1!E333+十勝1!E333+釧路1!E333+根室1!E333</f>
        <v>6601.9</v>
      </c>
      <c r="F394" s="66">
        <f>空知1!F333+石狩1!F333+後志1!F333+胆振1!F333+日高1!F333+渡島・檜山1!F333+上川1!F333+留萌1!F333+宗谷1!F333+オホーツク1!F333+十勝1!F333+釧路1!F333+根室1!F333</f>
        <v>9474</v>
      </c>
      <c r="G394" s="66">
        <f>空知1!G333+石狩1!G333+後志1!G333+胆振1!G333+日高1!G333+渡島・檜山1!G333+上川1!G333+留萌1!G333+宗谷1!G333+オホーツク1!G333+十勝1!G333+釧路1!G333+根室1!G333</f>
        <v>5829.2</v>
      </c>
      <c r="H394" s="66">
        <f>空知1!H333+石狩1!H333+後志1!H333+胆振1!H333+日高1!H333+渡島・檜山1!H333+上川1!H333+留萌1!H333+宗谷1!H333+オホーツク1!H333+十勝1!H333+釧路1!H333+根室1!H333</f>
        <v>5915.1</v>
      </c>
      <c r="I394" s="66">
        <f>空知1!I333+石狩1!I333+後志1!I333+胆振1!I333+日高1!I333+渡島・檜山1!I333+上川1!I333+留萌1!I333+宗谷1!I333+オホーツク1!I333+十勝1!I333+釧路1!I333+根室1!I333</f>
        <v>6058.2</v>
      </c>
      <c r="J394" s="66">
        <f>空知1!J333+石狩1!J333+後志1!J333+胆振1!J333+日高1!J333+渡島・檜山1!J333+上川1!J333+留萌1!J333+宗谷1!J333+オホーツク1!J333+十勝1!J333+釧路1!J333+根室1!J333</f>
        <v>5471.9</v>
      </c>
      <c r="K394" s="66">
        <f>空知1!K333+石狩1!K333+後志1!K333+胆振1!K333+日高1!K333+渡島・檜山1!K333+上川1!K333+留萌1!K333+宗谷1!K333+オホーツク1!K333+十勝1!K333+釧路1!K333+根室1!K333</f>
        <v>4680.2</v>
      </c>
      <c r="L394" s="66">
        <f>空知1!L333+石狩1!L333+後志1!L333+胆振1!L333+日高1!L333+渡島・檜山1!L333+上川1!L333+留萌1!L333+宗谷1!L333+オホーツク1!L333+十勝1!L333+釧路1!L333+根室1!L333</f>
        <v>4244</v>
      </c>
      <c r="M394" s="66">
        <f>空知1!M333+石狩1!M333+後志1!M333+胆振1!M333+日高1!M333+渡島・檜山1!M333+上川1!M333+留萌1!M333+宗谷1!M333+オホーツク1!M333+十勝1!M333+釧路1!M333+根室1!M333</f>
        <v>5009.8999999999996</v>
      </c>
      <c r="N394" s="66">
        <f>空知1!N333+石狩1!N333+後志1!N333+胆振1!N333+日高1!N333+渡島・檜山1!N333+上川1!N333+留萌1!N333+宗谷1!N333+オホーツク1!N333+十勝1!N333+釧路1!N333+根室1!N333</f>
        <v>5980.2</v>
      </c>
      <c r="O394" s="66">
        <f>空知1!O333+石狩1!O333+後志1!O333+胆振1!O333+日高1!O333+渡島・檜山1!O333+上川1!O333+留萌1!O333+宗谷1!O333+オホーツク1!O333+十勝1!O333+釧路1!O333+根室1!O333</f>
        <v>6050.4</v>
      </c>
      <c r="P394" s="7">
        <f t="shared" si="282"/>
        <v>72916</v>
      </c>
    </row>
    <row r="395" spans="1:16" ht="16.05" customHeight="1" x14ac:dyDescent="0.2">
      <c r="A395" s="81"/>
      <c r="B395" s="81"/>
      <c r="C395" s="10" t="s">
        <v>22</v>
      </c>
      <c r="D395" s="7">
        <f t="shared" ref="D395:O395" si="304">IF(D394&lt;=0,"",D394/$P394%)</f>
        <v>10.424323879532613</v>
      </c>
      <c r="E395" s="7">
        <f t="shared" si="304"/>
        <v>9.0541170662131769</v>
      </c>
      <c r="F395" s="7">
        <f t="shared" si="304"/>
        <v>12.993033079159581</v>
      </c>
      <c r="G395" s="7">
        <f t="shared" si="304"/>
        <v>7.9944045202698995</v>
      </c>
      <c r="H395" s="7">
        <f t="shared" si="304"/>
        <v>8.1122113116462788</v>
      </c>
      <c r="I395" s="7">
        <f t="shared" si="304"/>
        <v>8.308464534532888</v>
      </c>
      <c r="J395" s="7">
        <f t="shared" si="304"/>
        <v>7.5043886115530194</v>
      </c>
      <c r="K395" s="7">
        <f t="shared" si="304"/>
        <v>6.418618684513687</v>
      </c>
      <c r="L395" s="7">
        <f t="shared" si="304"/>
        <v>5.8203960721926604</v>
      </c>
      <c r="M395" s="7">
        <f t="shared" si="304"/>
        <v>6.87078281858577</v>
      </c>
      <c r="N395" s="7">
        <f t="shared" si="304"/>
        <v>8.2014921279280273</v>
      </c>
      <c r="O395" s="7">
        <f t="shared" si="304"/>
        <v>8.2977672938724005</v>
      </c>
      <c r="P395" s="7">
        <f t="shared" si="282"/>
        <v>100</v>
      </c>
    </row>
    <row r="396" spans="1:16" ht="16.05" customHeight="1" x14ac:dyDescent="0.2">
      <c r="A396" s="81"/>
      <c r="B396" s="81"/>
      <c r="C396" s="7" t="s">
        <v>24</v>
      </c>
      <c r="D396" s="66">
        <f t="shared" ref="D396:O396" si="305">SUM(D394,D392)</f>
        <v>11855.800000000003</v>
      </c>
      <c r="E396" s="66">
        <f t="shared" si="305"/>
        <v>10340.900000000001</v>
      </c>
      <c r="F396" s="66">
        <f t="shared" si="305"/>
        <v>13846.000000000002</v>
      </c>
      <c r="G396" s="66">
        <f t="shared" si="305"/>
        <v>9288.5000000000018</v>
      </c>
      <c r="H396" s="66">
        <f t="shared" si="305"/>
        <v>10357.900000000005</v>
      </c>
      <c r="I396" s="66">
        <f t="shared" si="305"/>
        <v>9935.5000000000018</v>
      </c>
      <c r="J396" s="66">
        <f t="shared" si="305"/>
        <v>9352.7000000000007</v>
      </c>
      <c r="K396" s="66">
        <f t="shared" si="305"/>
        <v>8514.1000000000022</v>
      </c>
      <c r="L396" s="66">
        <f t="shared" si="305"/>
        <v>7005.4000000000015</v>
      </c>
      <c r="M396" s="66">
        <f t="shared" si="305"/>
        <v>7945.3000000000011</v>
      </c>
      <c r="N396" s="66">
        <f t="shared" si="305"/>
        <v>9059.1000000000022</v>
      </c>
      <c r="O396" s="66">
        <f t="shared" si="305"/>
        <v>10446.5</v>
      </c>
      <c r="P396" s="7">
        <f t="shared" si="282"/>
        <v>117947.70000000003</v>
      </c>
    </row>
    <row r="397" spans="1:16" ht="16.05" customHeight="1" x14ac:dyDescent="0.2">
      <c r="A397" s="81"/>
      <c r="B397" s="83"/>
      <c r="C397" s="10" t="s">
        <v>22</v>
      </c>
      <c r="D397" s="7">
        <f t="shared" ref="D397:O397" si="306">IF(D396&lt;=0,"",D396/$P396%)</f>
        <v>10.051743272653896</v>
      </c>
      <c r="E397" s="7">
        <f t="shared" si="306"/>
        <v>8.7673604487412629</v>
      </c>
      <c r="F397" s="7">
        <f t="shared" si="306"/>
        <v>11.739101313548291</v>
      </c>
      <c r="G397" s="7">
        <f t="shared" si="306"/>
        <v>7.8751005742375639</v>
      </c>
      <c r="H397" s="7">
        <f t="shared" si="306"/>
        <v>8.7817736166114315</v>
      </c>
      <c r="I397" s="7">
        <f t="shared" si="306"/>
        <v>8.4236487867080054</v>
      </c>
      <c r="J397" s="7">
        <f t="shared" si="306"/>
        <v>7.9295314787825433</v>
      </c>
      <c r="K397" s="7">
        <f t="shared" si="306"/>
        <v>7.2185383860812884</v>
      </c>
      <c r="L397" s="7">
        <f t="shared" si="306"/>
        <v>5.9394121292742454</v>
      </c>
      <c r="M397" s="7">
        <f t="shared" si="306"/>
        <v>6.7362907458136094</v>
      </c>
      <c r="N397" s="7">
        <f t="shared" si="306"/>
        <v>7.6806075913307339</v>
      </c>
      <c r="O397" s="7">
        <f t="shared" si="306"/>
        <v>8.8568916562171172</v>
      </c>
      <c r="P397" s="7">
        <f t="shared" si="282"/>
        <v>99.999999999999986</v>
      </c>
    </row>
    <row r="398" spans="1:16" ht="16.05" customHeight="1" x14ac:dyDescent="0.2">
      <c r="A398" s="81"/>
      <c r="B398" s="81" t="s">
        <v>79</v>
      </c>
      <c r="C398" s="7" t="s">
        <v>21</v>
      </c>
      <c r="D398" s="66">
        <f>空知1!D337+石狩1!D337+後志1!D337+胆振1!D337+日高1!D337+渡島・檜山1!D337+上川1!D337+留萌1!D337+宗谷1!D337+オホーツク1!D337+十勝1!D337+釧路1!D337+根室1!D337</f>
        <v>970.8</v>
      </c>
      <c r="E398" s="66">
        <f>空知1!E337+石狩1!E337+後志1!E337+胆振1!E337+日高1!E337+渡島・檜山1!E337+上川1!E337+留萌1!E337+宗谷1!E337+オホーツク1!E337+十勝1!E337+釧路1!E337+根室1!E337</f>
        <v>813.59999999999991</v>
      </c>
      <c r="F398" s="66">
        <f>空知1!F337+石狩1!F337+後志1!F337+胆振1!F337+日高1!F337+渡島・檜山1!F337+上川1!F337+留萌1!F337+宗谷1!F337+オホーツク1!F337+十勝1!F337+釧路1!F337+根室1!F337</f>
        <v>905.49999999999977</v>
      </c>
      <c r="G398" s="66">
        <f>空知1!G337+石狩1!G337+後志1!G337+胆振1!G337+日高1!G337+渡島・檜山1!G337+上川1!G337+留萌1!G337+宗谷1!G337+オホーツク1!G337+十勝1!G337+釧路1!G337+根室1!G337</f>
        <v>833.99999999999955</v>
      </c>
      <c r="H398" s="66">
        <f>空知1!H337+石狩1!H337+後志1!H337+胆振1!H337+日高1!H337+渡島・檜山1!H337+上川1!H337+留萌1!H337+宗谷1!H337+オホーツク1!H337+十勝1!H337+釧路1!H337+根室1!H337</f>
        <v>967.19999999999982</v>
      </c>
      <c r="I398" s="66">
        <f>空知1!I337+石狩1!I337+後志1!I337+胆振1!I337+日高1!I337+渡島・檜山1!I337+上川1!I337+留萌1!I337+宗谷1!I337+オホーツク1!I337+十勝1!I337+釧路1!I337+根室1!I337</f>
        <v>788.49999999999989</v>
      </c>
      <c r="J398" s="66">
        <f>空知1!J337+石狩1!J337+後志1!J337+胆振1!J337+日高1!J337+渡島・檜山1!J337+上川1!J337+留萌1!J337+宗谷1!J337+オホーツク1!J337+十勝1!J337+釧路1!J337+根室1!J337</f>
        <v>801.89999999999975</v>
      </c>
      <c r="K398" s="66">
        <f>空知1!K337+石狩1!K337+後志1!K337+胆振1!K337+日高1!K337+渡島・檜山1!K337+上川1!K337+留萌1!K337+宗谷1!K337+オホーツク1!K337+十勝1!K337+釧路1!K337+根室1!K337</f>
        <v>758.29999999999973</v>
      </c>
      <c r="L398" s="66">
        <f>空知1!L337+石狩1!L337+後志1!L337+胆振1!L337+日高1!L337+渡島・檜山1!L337+上川1!L337+留萌1!L337+宗谷1!L337+オホーツク1!L337+十勝1!L337+釧路1!L337+根室1!L337</f>
        <v>829.1</v>
      </c>
      <c r="M398" s="66">
        <f>空知1!M337+石狩1!M337+後志1!M337+胆振1!M337+日高1!M337+渡島・檜山1!M337+上川1!M337+留萌1!M337+宗谷1!M337+オホーツク1!M337+十勝1!M337+釧路1!M337+根室1!M337</f>
        <v>809.10000000000014</v>
      </c>
      <c r="N398" s="66">
        <f>空知1!N337+石狩1!N337+後志1!N337+胆振1!N337+日高1!N337+渡島・檜山1!N337+上川1!N337+留萌1!N337+宗谷1!N337+オホーツク1!N337+十勝1!N337+釧路1!N337+根室1!N337</f>
        <v>729.59999999999968</v>
      </c>
      <c r="O398" s="66">
        <f>空知1!O337+石狩1!O337+後志1!O337+胆振1!O337+日高1!O337+渡島・檜山1!O337+上川1!O337+留萌1!O337+宗谷1!O337+オホーツク1!O337+十勝1!O337+釧路1!O337+根室1!O337</f>
        <v>685.4</v>
      </c>
      <c r="P398" s="7">
        <f t="shared" si="282"/>
        <v>9892.9999999999982</v>
      </c>
    </row>
    <row r="399" spans="1:16" ht="16.05" customHeight="1" x14ac:dyDescent="0.2">
      <c r="A399" s="81"/>
      <c r="B399" s="81"/>
      <c r="C399" s="10" t="s">
        <v>22</v>
      </c>
      <c r="D399" s="7">
        <f t="shared" ref="D399:O399" si="307">IF(D398&lt;=0,"",D398/$P398%)</f>
        <v>9.8129990902658459</v>
      </c>
      <c r="E399" s="7">
        <f t="shared" si="307"/>
        <v>8.2239967653896695</v>
      </c>
      <c r="F399" s="7">
        <f t="shared" si="307"/>
        <v>9.1529364196906897</v>
      </c>
      <c r="G399" s="7">
        <f t="shared" si="307"/>
        <v>8.4302031739613845</v>
      </c>
      <c r="H399" s="7">
        <f t="shared" si="307"/>
        <v>9.7766097240473062</v>
      </c>
      <c r="I399" s="7">
        <f t="shared" si="307"/>
        <v>7.9702820175881941</v>
      </c>
      <c r="J399" s="7">
        <f t="shared" si="307"/>
        <v>8.1057313251794199</v>
      </c>
      <c r="K399" s="7">
        <f t="shared" si="307"/>
        <v>7.6650156676437877</v>
      </c>
      <c r="L399" s="7">
        <f t="shared" si="307"/>
        <v>8.3806732032750446</v>
      </c>
      <c r="M399" s="7">
        <f t="shared" si="307"/>
        <v>8.1785100576164993</v>
      </c>
      <c r="N399" s="7">
        <f t="shared" si="307"/>
        <v>7.3749115536237726</v>
      </c>
      <c r="O399" s="7">
        <f t="shared" si="307"/>
        <v>6.9281310017183877</v>
      </c>
      <c r="P399" s="7">
        <f t="shared" si="282"/>
        <v>100</v>
      </c>
    </row>
    <row r="400" spans="1:16" ht="16.05" customHeight="1" x14ac:dyDescent="0.2">
      <c r="A400" s="81"/>
      <c r="B400" s="81"/>
      <c r="C400" s="7" t="s">
        <v>23</v>
      </c>
      <c r="D400" s="66">
        <f>空知1!D339+石狩1!D339+後志1!D339+胆振1!D339+日高1!D339+渡島・檜山1!D339+上川1!D339+留萌1!D339+宗谷1!D339+オホーツク1!D339+十勝1!D339+釧路1!D339+根室1!D339</f>
        <v>664.8</v>
      </c>
      <c r="E400" s="66">
        <f>空知1!E339+石狩1!E339+後志1!E339+胆振1!E339+日高1!E339+渡島・檜山1!E339+上川1!E339+留萌1!E339+宗谷1!E339+オホーツク1!E339+十勝1!E339+釧路1!E339+根室1!E339</f>
        <v>548.4</v>
      </c>
      <c r="F400" s="66">
        <f>空知1!F339+石狩1!F339+後志1!F339+胆振1!F339+日高1!F339+渡島・檜山1!F339+上川1!F339+留萌1!F339+宗谷1!F339+オホーツク1!F339+十勝1!F339+釧路1!F339+根室1!F339</f>
        <v>895.2</v>
      </c>
      <c r="G400" s="66">
        <f>空知1!G339+石狩1!G339+後志1!G339+胆振1!G339+日高1!G339+渡島・檜山1!G339+上川1!G339+留萌1!G339+宗谷1!G339+オホーツク1!G339+十勝1!G339+釧路1!G339+根室1!G339</f>
        <v>767.4</v>
      </c>
      <c r="H400" s="66">
        <f>空知1!H339+石狩1!H339+後志1!H339+胆振1!H339+日高1!H339+渡島・檜山1!H339+上川1!H339+留萌1!H339+宗谷1!H339+オホーツク1!H339+十勝1!H339+釧路1!H339+根室1!H339</f>
        <v>632</v>
      </c>
      <c r="I400" s="66">
        <f>空知1!I339+石狩1!I339+後志1!I339+胆振1!I339+日高1!I339+渡島・檜山1!I339+上川1!I339+留萌1!I339+宗谷1!I339+オホーツク1!I339+十勝1!I339+釧路1!I339+根室1!I339</f>
        <v>824.3</v>
      </c>
      <c r="J400" s="66">
        <f>空知1!J339+石狩1!J339+後志1!J339+胆振1!J339+日高1!J339+渡島・檜山1!J339+上川1!J339+留萌1!J339+宗谷1!J339+オホーツク1!J339+十勝1!J339+釧路1!J339+根室1!J339</f>
        <v>790.6</v>
      </c>
      <c r="K400" s="66">
        <f>空知1!K339+石狩1!K339+後志1!K339+胆振1!K339+日高1!K339+渡島・檜山1!K339+上川1!K339+留萌1!K339+宗谷1!K339+オホーツク1!K339+十勝1!K339+釧路1!K339+根室1!K339</f>
        <v>870.1</v>
      </c>
      <c r="L400" s="66">
        <f>空知1!L339+石狩1!L339+後志1!L339+胆振1!L339+日高1!L339+渡島・檜山1!L339+上川1!L339+留萌1!L339+宗谷1!L339+オホーツク1!L339+十勝1!L339+釧路1!L339+根室1!L339</f>
        <v>660.1</v>
      </c>
      <c r="M400" s="66">
        <f>空知1!M339+石狩1!M339+後志1!M339+胆振1!M339+日高1!M339+渡島・檜山1!M339+上川1!M339+留萌1!M339+宗谷1!M339+オホーツク1!M339+十勝1!M339+釧路1!M339+根室1!M339</f>
        <v>584.59999999999991</v>
      </c>
      <c r="N400" s="66">
        <f>空知1!N339+石狩1!N339+後志1!N339+胆振1!N339+日高1!N339+渡島・檜山1!N339+上川1!N339+留萌1!N339+宗谷1!N339+オホーツク1!N339+十勝1!N339+釧路1!N339+根室1!N339</f>
        <v>644.79999999999995</v>
      </c>
      <c r="O400" s="66">
        <f>空知1!O339+石狩1!O339+後志1!O339+胆振1!O339+日高1!O339+渡島・檜山1!O339+上川1!O339+留萌1!O339+宗谷1!O339+オホーツク1!O339+十勝1!O339+釧路1!O339+根室1!O339</f>
        <v>631.29999999999995</v>
      </c>
      <c r="P400" s="7">
        <f t="shared" si="282"/>
        <v>8513.6</v>
      </c>
    </row>
    <row r="401" spans="1:16" ht="16.05" customHeight="1" x14ac:dyDescent="0.2">
      <c r="A401" s="81"/>
      <c r="B401" s="81"/>
      <c r="C401" s="10" t="s">
        <v>22</v>
      </c>
      <c r="D401" s="7">
        <f t="shared" ref="D401:O401" si="308">IF(D400&lt;=0,"",D400/$P400%)</f>
        <v>7.8086825784626939</v>
      </c>
      <c r="E401" s="7">
        <f t="shared" si="308"/>
        <v>6.4414583724863741</v>
      </c>
      <c r="F401" s="7">
        <f t="shared" si="308"/>
        <v>10.514940800601391</v>
      </c>
      <c r="G401" s="7">
        <f t="shared" si="308"/>
        <v>9.013813193008831</v>
      </c>
      <c r="H401" s="7">
        <f t="shared" si="308"/>
        <v>7.4234166510054491</v>
      </c>
      <c r="I401" s="7">
        <f t="shared" si="308"/>
        <v>9.6821556098477721</v>
      </c>
      <c r="J401" s="7">
        <f t="shared" si="308"/>
        <v>9.2863183612102986</v>
      </c>
      <c r="K401" s="7">
        <f t="shared" si="308"/>
        <v>10.220118398797217</v>
      </c>
      <c r="L401" s="7">
        <f t="shared" si="308"/>
        <v>7.7534767900770527</v>
      </c>
      <c r="M401" s="7">
        <f t="shared" si="308"/>
        <v>6.8666604021800399</v>
      </c>
      <c r="N401" s="7">
        <f t="shared" si="308"/>
        <v>7.5737643300131543</v>
      </c>
      <c r="O401" s="7">
        <f t="shared" si="308"/>
        <v>7.4151945123097152</v>
      </c>
      <c r="P401" s="7">
        <f t="shared" si="282"/>
        <v>99.999999999999986</v>
      </c>
    </row>
    <row r="402" spans="1:16" ht="16.05" customHeight="1" x14ac:dyDescent="0.2">
      <c r="A402" s="81"/>
      <c r="B402" s="81"/>
      <c r="C402" s="7" t="s">
        <v>24</v>
      </c>
      <c r="D402" s="66">
        <f t="shared" ref="D402:O402" si="309">SUM(D400,D398)</f>
        <v>1635.6</v>
      </c>
      <c r="E402" s="66">
        <f t="shared" si="309"/>
        <v>1362</v>
      </c>
      <c r="F402" s="66">
        <f t="shared" si="309"/>
        <v>1800.6999999999998</v>
      </c>
      <c r="G402" s="66">
        <f t="shared" si="309"/>
        <v>1601.3999999999996</v>
      </c>
      <c r="H402" s="66">
        <f t="shared" si="309"/>
        <v>1599.1999999999998</v>
      </c>
      <c r="I402" s="66">
        <f t="shared" si="309"/>
        <v>1612.7999999999997</v>
      </c>
      <c r="J402" s="66">
        <f t="shared" si="309"/>
        <v>1592.4999999999998</v>
      </c>
      <c r="K402" s="66">
        <f t="shared" si="309"/>
        <v>1628.3999999999996</v>
      </c>
      <c r="L402" s="66">
        <f t="shared" si="309"/>
        <v>1489.2</v>
      </c>
      <c r="M402" s="66">
        <f t="shared" si="309"/>
        <v>1393.7</v>
      </c>
      <c r="N402" s="66">
        <f t="shared" si="309"/>
        <v>1374.3999999999996</v>
      </c>
      <c r="O402" s="66">
        <f t="shared" si="309"/>
        <v>1316.6999999999998</v>
      </c>
      <c r="P402" s="7">
        <f t="shared" si="282"/>
        <v>18406.600000000002</v>
      </c>
    </row>
    <row r="403" spans="1:16" ht="16.05" customHeight="1" x14ac:dyDescent="0.2">
      <c r="A403" s="81"/>
      <c r="B403" s="83"/>
      <c r="C403" s="10" t="s">
        <v>22</v>
      </c>
      <c r="D403" s="7">
        <f t="shared" ref="D403:O403" si="310">IF(D402&lt;=0,"",D402/$P402%)</f>
        <v>8.8859430856323254</v>
      </c>
      <c r="E403" s="7">
        <f t="shared" si="310"/>
        <v>7.3995197374854662</v>
      </c>
      <c r="F403" s="7">
        <f t="shared" si="310"/>
        <v>9.7829039583627591</v>
      </c>
      <c r="G403" s="7">
        <f t="shared" si="310"/>
        <v>8.7001401671139664</v>
      </c>
      <c r="H403" s="7">
        <f t="shared" si="310"/>
        <v>8.6881879325893951</v>
      </c>
      <c r="I403" s="7">
        <f t="shared" si="310"/>
        <v>8.7620744732867522</v>
      </c>
      <c r="J403" s="7">
        <f t="shared" si="310"/>
        <v>8.6517879456281968</v>
      </c>
      <c r="K403" s="7">
        <f t="shared" si="310"/>
        <v>8.846826681733722</v>
      </c>
      <c r="L403" s="7">
        <f t="shared" si="310"/>
        <v>8.09057620636076</v>
      </c>
      <c r="M403" s="7">
        <f t="shared" si="310"/>
        <v>7.5717405713168091</v>
      </c>
      <c r="N403" s="7">
        <f t="shared" si="310"/>
        <v>7.4668868775330557</v>
      </c>
      <c r="O403" s="7">
        <f t="shared" si="310"/>
        <v>7.1534123629567636</v>
      </c>
      <c r="P403" s="7">
        <f t="shared" si="282"/>
        <v>99.999999999999957</v>
      </c>
    </row>
    <row r="404" spans="1:16" ht="16.05" customHeight="1" x14ac:dyDescent="0.2">
      <c r="A404" s="81"/>
      <c r="B404" s="81" t="s">
        <v>80</v>
      </c>
      <c r="C404" s="7" t="s">
        <v>21</v>
      </c>
      <c r="D404" s="66">
        <f>空知1!D343+石狩1!D343+後志1!D343+胆振1!D343+日高1!D343+渡島・檜山1!D343+上川1!D343+留萌1!D343+宗谷1!D343+オホーツク1!D343+十勝1!D343+釧路1!D343+根室1!D343</f>
        <v>1406.7999999999997</v>
      </c>
      <c r="E404" s="66">
        <f>空知1!E343+石狩1!E343+後志1!E343+胆振1!E343+日高1!E343+渡島・檜山1!E343+上川1!E343+留萌1!E343+宗谷1!E343+オホーツク1!E343+十勝1!E343+釧路1!E343+根室1!E343</f>
        <v>969.30000000000018</v>
      </c>
      <c r="F404" s="66">
        <f>空知1!F343+石狩1!F343+後志1!F343+胆振1!F343+日高1!F343+渡島・檜山1!F343+上川1!F343+留萌1!F343+宗谷1!F343+オホーツク1!F343+十勝1!F343+釧路1!F343+根室1!F343</f>
        <v>1112.7</v>
      </c>
      <c r="G404" s="66">
        <f>空知1!G343+石狩1!G343+後志1!G343+胆振1!G343+日高1!G343+渡島・檜山1!G343+上川1!G343+留萌1!G343+宗谷1!G343+オホーツク1!G343+十勝1!G343+釧路1!G343+根室1!G343</f>
        <v>1229.5</v>
      </c>
      <c r="H404" s="66">
        <f>空知1!H343+石狩1!H343+後志1!H343+胆振1!H343+日高1!H343+渡島・檜山1!H343+上川1!H343+留萌1!H343+宗谷1!H343+オホーツク1!H343+十勝1!H343+釧路1!H343+根室1!H343</f>
        <v>1224.8999999999999</v>
      </c>
      <c r="I404" s="66">
        <f>空知1!I343+石狩1!I343+後志1!I343+胆振1!I343+日高1!I343+渡島・檜山1!I343+上川1!I343+留萌1!I343+宗谷1!I343+オホーツク1!I343+十勝1!I343+釧路1!I343+根室1!I343</f>
        <v>1258.8</v>
      </c>
      <c r="J404" s="66">
        <f>空知1!J343+石狩1!J343+後志1!J343+胆振1!J343+日高1!J343+渡島・檜山1!J343+上川1!J343+留萌1!J343+宗谷1!J343+オホーツク1!J343+十勝1!J343+釧路1!J343+根室1!J343</f>
        <v>842.99999999999989</v>
      </c>
      <c r="K404" s="66">
        <f>空知1!K343+石狩1!K343+後志1!K343+胆振1!K343+日高1!K343+渡島・檜山1!K343+上川1!K343+留萌1!K343+宗谷1!K343+オホーツク1!K343+十勝1!K343+釧路1!K343+根室1!K343</f>
        <v>960.49999999999989</v>
      </c>
      <c r="L404" s="66">
        <f>空知1!L343+石狩1!L343+後志1!L343+胆振1!L343+日高1!L343+渡島・檜山1!L343+上川1!L343+留萌1!L343+宗谷1!L343+オホーツク1!L343+十勝1!L343+釧路1!L343+根室1!L343</f>
        <v>644.70000000000005</v>
      </c>
      <c r="M404" s="66">
        <f>空知1!M343+石狩1!M343+後志1!M343+胆振1!M343+日高1!M343+渡島・檜山1!M343+上川1!M343+留萌1!M343+宗谷1!M343+オホーツク1!M343+十勝1!M343+釧路1!M343+根室1!M343</f>
        <v>795.5</v>
      </c>
      <c r="N404" s="66">
        <f>空知1!N343+石狩1!N343+後志1!N343+胆振1!N343+日高1!N343+渡島・檜山1!N343+上川1!N343+留萌1!N343+宗谷1!N343+オホーツク1!N343+十勝1!N343+釧路1!N343+根室1!N343</f>
        <v>882.8</v>
      </c>
      <c r="O404" s="66">
        <f>空知1!O343+石狩1!O343+後志1!O343+胆振1!O343+日高1!O343+渡島・檜山1!O343+上川1!O343+留萌1!O343+宗谷1!O343+オホーツク1!O343+十勝1!O343+釧路1!O343+根室1!O343</f>
        <v>705.2</v>
      </c>
      <c r="P404" s="7">
        <f t="shared" si="282"/>
        <v>12033.7</v>
      </c>
    </row>
    <row r="405" spans="1:16" ht="16.05" customHeight="1" x14ac:dyDescent="0.2">
      <c r="A405" s="81"/>
      <c r="B405" s="81"/>
      <c r="C405" s="10" t="s">
        <v>22</v>
      </c>
      <c r="D405" s="7">
        <f t="shared" ref="D405:O405" si="311">IF(D404&lt;=0,"",D404/$P404%)</f>
        <v>11.690502505463821</v>
      </c>
      <c r="E405" s="7">
        <f t="shared" si="311"/>
        <v>8.0548792142067711</v>
      </c>
      <c r="F405" s="7">
        <f t="shared" si="311"/>
        <v>9.246532654129652</v>
      </c>
      <c r="G405" s="7">
        <f t="shared" si="311"/>
        <v>10.217140197944106</v>
      </c>
      <c r="H405" s="7">
        <f t="shared" si="311"/>
        <v>10.178914215910318</v>
      </c>
      <c r="I405" s="7">
        <f t="shared" si="311"/>
        <v>10.46062308350715</v>
      </c>
      <c r="J405" s="7">
        <f t="shared" si="311"/>
        <v>7.0053267074964465</v>
      </c>
      <c r="K405" s="7">
        <f t="shared" si="311"/>
        <v>7.981751248576912</v>
      </c>
      <c r="L405" s="7">
        <f t="shared" si="311"/>
        <v>5.3574544819963936</v>
      </c>
      <c r="M405" s="7">
        <f t="shared" si="311"/>
        <v>6.61060189301711</v>
      </c>
      <c r="N405" s="7">
        <f t="shared" si="311"/>
        <v>7.3360645520496597</v>
      </c>
      <c r="O405" s="7">
        <f t="shared" si="311"/>
        <v>5.8602092457016548</v>
      </c>
      <c r="P405" s="7">
        <f t="shared" si="282"/>
        <v>100</v>
      </c>
    </row>
    <row r="406" spans="1:16" ht="16.05" customHeight="1" x14ac:dyDescent="0.2">
      <c r="A406" s="81"/>
      <c r="B406" s="81"/>
      <c r="C406" s="7" t="s">
        <v>23</v>
      </c>
      <c r="D406" s="66">
        <f>空知1!D345+石狩1!D345+後志1!D345+胆振1!D345+日高1!D345+渡島・檜山1!D345+上川1!D345+留萌1!D345+宗谷1!D345+オホーツク1!D345+十勝1!D345+釧路1!D345+根室1!D345</f>
        <v>3880</v>
      </c>
      <c r="E406" s="66">
        <f>空知1!E345+石狩1!E345+後志1!E345+胆振1!E345+日高1!E345+渡島・檜山1!E345+上川1!E345+留萌1!E345+宗谷1!E345+オホーツク1!E345+十勝1!E345+釧路1!E345+根室1!E345</f>
        <v>3923.3</v>
      </c>
      <c r="F406" s="66">
        <f>空知1!F345+石狩1!F345+後志1!F345+胆振1!F345+日高1!F345+渡島・檜山1!F345+上川1!F345+留萌1!F345+宗谷1!F345+オホーツク1!F345+十勝1!F345+釧路1!F345+根室1!F345</f>
        <v>3921.3999999999996</v>
      </c>
      <c r="G406" s="66">
        <f>空知1!G345+石狩1!G345+後志1!G345+胆振1!G345+日高1!G345+渡島・檜山1!G345+上川1!G345+留萌1!G345+宗谷1!G345+オホーツク1!G345+十勝1!G345+釧路1!G345+根室1!G345</f>
        <v>3725</v>
      </c>
      <c r="H406" s="66">
        <f>空知1!H345+石狩1!H345+後志1!H345+胆振1!H345+日高1!H345+渡島・檜山1!H345+上川1!H345+留萌1!H345+宗谷1!H345+オホーツク1!H345+十勝1!H345+釧路1!H345+根室1!H345</f>
        <v>3835</v>
      </c>
      <c r="I406" s="66">
        <f>空知1!I345+石狩1!I345+後志1!I345+胆振1!I345+日高1!I345+渡島・檜山1!I345+上川1!I345+留萌1!I345+宗谷1!I345+オホーツク1!I345+十勝1!I345+釧路1!I345+根室1!I345</f>
        <v>3353.1</v>
      </c>
      <c r="J406" s="66">
        <f>空知1!J345+石狩1!J345+後志1!J345+胆振1!J345+日高1!J345+渡島・檜山1!J345+上川1!J345+留萌1!J345+宗谷1!J345+オホーツク1!J345+十勝1!J345+釧路1!J345+根室1!J345</f>
        <v>3144</v>
      </c>
      <c r="K406" s="66">
        <f>空知1!K345+石狩1!K345+後志1!K345+胆振1!K345+日高1!K345+渡島・檜山1!K345+上川1!K345+留萌1!K345+宗谷1!K345+オホーツク1!K345+十勝1!K345+釧路1!K345+根室1!K345</f>
        <v>3052.4</v>
      </c>
      <c r="L406" s="66">
        <f>空知1!L345+石狩1!L345+後志1!L345+胆振1!L345+日高1!L345+渡島・檜山1!L345+上川1!L345+留萌1!L345+宗谷1!L345+オホーツク1!L345+十勝1!L345+釧路1!L345+根室1!L345</f>
        <v>2823.5</v>
      </c>
      <c r="M406" s="66">
        <f>空知1!M345+石狩1!M345+後志1!M345+胆振1!M345+日高1!M345+渡島・檜山1!M345+上川1!M345+留萌1!M345+宗谷1!M345+オホーツク1!M345+十勝1!M345+釧路1!M345+根室1!M345</f>
        <v>2993.6</v>
      </c>
      <c r="N406" s="66">
        <f>空知1!N345+石狩1!N345+後志1!N345+胆振1!N345+日高1!N345+渡島・檜山1!N345+上川1!N345+留萌1!N345+宗谷1!N345+オホーツク1!N345+十勝1!N345+釧路1!N345+根室1!N345</f>
        <v>3808.7</v>
      </c>
      <c r="O406" s="66">
        <f>空知1!O345+石狩1!O345+後志1!O345+胆振1!O345+日高1!O345+渡島・檜山1!O345+上川1!O345+留萌1!O345+宗谷1!O345+オホーツク1!O345+十勝1!O345+釧路1!O345+根室1!O345</f>
        <v>3862.5000000000005</v>
      </c>
      <c r="P406" s="7">
        <f t="shared" si="282"/>
        <v>42322.5</v>
      </c>
    </row>
    <row r="407" spans="1:16" ht="16.05" customHeight="1" x14ac:dyDescent="0.2">
      <c r="A407" s="81"/>
      <c r="B407" s="81"/>
      <c r="C407" s="10" t="s">
        <v>22</v>
      </c>
      <c r="D407" s="7">
        <f t="shared" ref="D407:O407" si="312">IF(D406&lt;=0,"",D406/$P406%)</f>
        <v>9.1677003957705701</v>
      </c>
      <c r="E407" s="7">
        <f t="shared" si="312"/>
        <v>9.2700100419398659</v>
      </c>
      <c r="F407" s="7">
        <f t="shared" si="312"/>
        <v>9.2655207041171934</v>
      </c>
      <c r="G407" s="7">
        <f t="shared" si="312"/>
        <v>8.8014649418158193</v>
      </c>
      <c r="H407" s="7">
        <f t="shared" si="312"/>
        <v>9.0613739736546748</v>
      </c>
      <c r="I407" s="7">
        <f t="shared" si="312"/>
        <v>7.9227361332624486</v>
      </c>
      <c r="J407" s="7">
        <f t="shared" si="312"/>
        <v>7.4286726918305863</v>
      </c>
      <c r="K407" s="7">
        <f t="shared" si="312"/>
        <v>7.2122393525902293</v>
      </c>
      <c r="L407" s="7">
        <f t="shared" si="312"/>
        <v>6.6713922854273724</v>
      </c>
      <c r="M407" s="7">
        <f t="shared" si="312"/>
        <v>7.0733061610254584</v>
      </c>
      <c r="N407" s="7">
        <f t="shared" si="312"/>
        <v>8.999232086951384</v>
      </c>
      <c r="O407" s="7">
        <f t="shared" si="312"/>
        <v>9.1263512316143895</v>
      </c>
      <c r="P407" s="7">
        <f t="shared" si="282"/>
        <v>99.999999999999986</v>
      </c>
    </row>
    <row r="408" spans="1:16" ht="16.05" customHeight="1" x14ac:dyDescent="0.2">
      <c r="A408" s="81"/>
      <c r="B408" s="81"/>
      <c r="C408" s="7" t="s">
        <v>24</v>
      </c>
      <c r="D408" s="66">
        <f t="shared" ref="D408:O408" si="313">SUM(D406,D404)</f>
        <v>5286.7999999999993</v>
      </c>
      <c r="E408" s="66">
        <f t="shared" si="313"/>
        <v>4892.6000000000004</v>
      </c>
      <c r="F408" s="66">
        <f t="shared" si="313"/>
        <v>5034.0999999999995</v>
      </c>
      <c r="G408" s="66">
        <f t="shared" si="313"/>
        <v>4954.5</v>
      </c>
      <c r="H408" s="66">
        <f t="shared" si="313"/>
        <v>5059.8999999999996</v>
      </c>
      <c r="I408" s="66">
        <f t="shared" si="313"/>
        <v>4611.8999999999996</v>
      </c>
      <c r="J408" s="66">
        <f t="shared" si="313"/>
        <v>3987</v>
      </c>
      <c r="K408" s="66">
        <f t="shared" si="313"/>
        <v>4012.9</v>
      </c>
      <c r="L408" s="66">
        <f t="shared" si="313"/>
        <v>3468.2</v>
      </c>
      <c r="M408" s="66">
        <f t="shared" si="313"/>
        <v>3789.1</v>
      </c>
      <c r="N408" s="66">
        <f t="shared" si="313"/>
        <v>4691.5</v>
      </c>
      <c r="O408" s="66">
        <f t="shared" si="313"/>
        <v>4567.7000000000007</v>
      </c>
      <c r="P408" s="7">
        <f t="shared" si="282"/>
        <v>54356.2</v>
      </c>
    </row>
    <row r="409" spans="1:16" ht="16.05" customHeight="1" x14ac:dyDescent="0.2">
      <c r="A409" s="81"/>
      <c r="B409" s="83"/>
      <c r="C409" s="10" t="s">
        <v>22</v>
      </c>
      <c r="D409" s="7">
        <f t="shared" ref="D409:O409" si="314">IF(D408&lt;=0,"",D408/$P408%)</f>
        <v>9.7262133850416319</v>
      </c>
      <c r="E409" s="7">
        <f t="shared" si="314"/>
        <v>9.0009971263627708</v>
      </c>
      <c r="F409" s="7">
        <f t="shared" si="314"/>
        <v>9.2613170162741305</v>
      </c>
      <c r="G409" s="7">
        <f t="shared" si="314"/>
        <v>9.1148755799706382</v>
      </c>
      <c r="H409" s="7">
        <f t="shared" si="314"/>
        <v>9.3087817029152138</v>
      </c>
      <c r="I409" s="7">
        <f t="shared" si="314"/>
        <v>8.4845886945739384</v>
      </c>
      <c r="J409" s="7">
        <f t="shared" si="314"/>
        <v>7.33494983093005</v>
      </c>
      <c r="K409" s="7">
        <f t="shared" si="314"/>
        <v>7.3825984892247805</v>
      </c>
      <c r="L409" s="7">
        <f t="shared" si="314"/>
        <v>6.3805048918062699</v>
      </c>
      <c r="M409" s="7">
        <f t="shared" si="314"/>
        <v>6.9708699283614379</v>
      </c>
      <c r="N409" s="7">
        <f t="shared" si="314"/>
        <v>8.6310301308774342</v>
      </c>
      <c r="O409" s="7">
        <f t="shared" si="314"/>
        <v>8.4032732236616994</v>
      </c>
      <c r="P409" s="7">
        <f t="shared" si="282"/>
        <v>99.999999999999986</v>
      </c>
    </row>
    <row r="410" spans="1:16" ht="16.05" customHeight="1" x14ac:dyDescent="0.2">
      <c r="A410" s="81"/>
      <c r="B410" s="81" t="s">
        <v>81</v>
      </c>
      <c r="C410" s="7" t="s">
        <v>21</v>
      </c>
      <c r="D410" s="66">
        <f>空知1!D349+石狩1!D349+後志1!D349+胆振1!D349+日高1!D349+渡島・檜山1!D349+上川1!D349+留萌1!D349+宗谷1!D349+オホーツク1!D349+十勝1!D349+釧路1!D349+根室1!D349</f>
        <v>217.2</v>
      </c>
      <c r="E410" s="66">
        <f>空知1!E349+石狩1!E349+後志1!E349+胆振1!E349+日高1!E349+渡島・檜山1!E349+上川1!E349+留萌1!E349+宗谷1!E349+オホーツク1!E349+十勝1!E349+釧路1!E349+根室1!E349</f>
        <v>239.80000000000004</v>
      </c>
      <c r="F410" s="66">
        <f>空知1!F349+石狩1!F349+後志1!F349+胆振1!F349+日高1!F349+渡島・檜山1!F349+上川1!F349+留萌1!F349+宗谷1!F349+オホーツク1!F349+十勝1!F349+釧路1!F349+根室1!F349</f>
        <v>186.20000000000005</v>
      </c>
      <c r="G410" s="66">
        <f>空知1!G349+石狩1!G349+後志1!G349+胆振1!G349+日高1!G349+渡島・檜山1!G349+上川1!G349+留萌1!G349+宗谷1!G349+オホーツク1!G349+十勝1!G349+釧路1!G349+根室1!G349</f>
        <v>208.4</v>
      </c>
      <c r="H410" s="66">
        <f>空知1!H349+石狩1!H349+後志1!H349+胆振1!H349+日高1!H349+渡島・檜山1!H349+上川1!H349+留萌1!H349+宗谷1!H349+オホーツク1!H349+十勝1!H349+釧路1!H349+根室1!H349</f>
        <v>290.09999999999991</v>
      </c>
      <c r="I410" s="66">
        <f>空知1!I349+石狩1!I349+後志1!I349+胆振1!I349+日高1!I349+渡島・檜山1!I349+上川1!I349+留萌1!I349+宗谷1!I349+オホーツク1!I349+十勝1!I349+釧路1!I349+根室1!I349</f>
        <v>233.40000000000003</v>
      </c>
      <c r="J410" s="66">
        <f>空知1!J349+石狩1!J349+後志1!J349+胆振1!J349+日高1!J349+渡島・檜山1!J349+上川1!J349+留萌1!J349+宗谷1!J349+オホーツク1!J349+十勝1!J349+釧路1!J349+根室1!J349</f>
        <v>279.09999999999985</v>
      </c>
      <c r="K410" s="66">
        <f>空知1!K349+石狩1!K349+後志1!K349+胆振1!K349+日高1!K349+渡島・檜山1!K349+上川1!K349+留萌1!K349+宗谷1!K349+オホーツク1!K349+十勝1!K349+釧路1!K349+根室1!K349</f>
        <v>216.29999999999995</v>
      </c>
      <c r="L410" s="66">
        <f>空知1!L349+石狩1!L349+後志1!L349+胆振1!L349+日高1!L349+渡島・檜山1!L349+上川1!L349+留萌1!L349+宗谷1!L349+オホーツク1!L349+十勝1!L349+釧路1!L349+根室1!L349</f>
        <v>203.39999999999995</v>
      </c>
      <c r="M410" s="66">
        <f>空知1!M349+石狩1!M349+後志1!M349+胆振1!M349+日高1!M349+渡島・檜山1!M349+上川1!M349+留萌1!M349+宗谷1!M349+オホーツク1!M349+十勝1!M349+釧路1!M349+根室1!M349</f>
        <v>249.09999999999985</v>
      </c>
      <c r="N410" s="66">
        <f>空知1!N349+石狩1!N349+後志1!N349+胆振1!N349+日高1!N349+渡島・檜山1!N349+上川1!N349+留萌1!N349+宗谷1!N349+オホーツク1!N349+十勝1!N349+釧路1!N349+根室1!N349</f>
        <v>232.29999999999981</v>
      </c>
      <c r="O410" s="66">
        <f>空知1!O349+石狩1!O349+後志1!O349+胆振1!O349+日高1!O349+渡島・檜山1!O349+上川1!O349+留萌1!O349+宗谷1!O349+オホーツク1!O349+十勝1!O349+釧路1!O349+根室1!O349</f>
        <v>278.19999999999993</v>
      </c>
      <c r="P410" s="7">
        <f t="shared" si="282"/>
        <v>2833.4999999999991</v>
      </c>
    </row>
    <row r="411" spans="1:16" ht="16.05" customHeight="1" x14ac:dyDescent="0.2">
      <c r="A411" s="81"/>
      <c r="B411" s="81"/>
      <c r="C411" s="10" t="s">
        <v>22</v>
      </c>
      <c r="D411" s="7">
        <f t="shared" ref="D411:O411" si="315">IF(D410&lt;=0,"",D410/$P410%)</f>
        <v>7.6654314452091077</v>
      </c>
      <c r="E411" s="7">
        <f t="shared" si="315"/>
        <v>8.4630315863772765</v>
      </c>
      <c r="F411" s="7">
        <f t="shared" si="315"/>
        <v>6.5713781542262257</v>
      </c>
      <c r="G411" s="7">
        <f t="shared" si="315"/>
        <v>7.3548614787365478</v>
      </c>
      <c r="H411" s="7">
        <f t="shared" si="315"/>
        <v>10.238221281101112</v>
      </c>
      <c r="I411" s="7">
        <f t="shared" si="315"/>
        <v>8.2371625198517773</v>
      </c>
      <c r="J411" s="7">
        <f t="shared" si="315"/>
        <v>9.850008823010409</v>
      </c>
      <c r="K411" s="7">
        <f t="shared" si="315"/>
        <v>7.6336686077289579</v>
      </c>
      <c r="L411" s="7">
        <f t="shared" si="315"/>
        <v>7.1784012705134996</v>
      </c>
      <c r="M411" s="7">
        <f t="shared" si="315"/>
        <v>8.7912475736721341</v>
      </c>
      <c r="N411" s="7">
        <f t="shared" si="315"/>
        <v>8.1983412740426989</v>
      </c>
      <c r="O411" s="7">
        <f t="shared" si="315"/>
        <v>9.8182459855302646</v>
      </c>
      <c r="P411" s="7">
        <f t="shared" si="282"/>
        <v>100.00000000000004</v>
      </c>
    </row>
    <row r="412" spans="1:16" ht="16.05" customHeight="1" x14ac:dyDescent="0.2">
      <c r="A412" s="81"/>
      <c r="B412" s="81"/>
      <c r="C412" s="7" t="s">
        <v>23</v>
      </c>
      <c r="D412" s="66">
        <f>空知1!D351+石狩1!D351+後志1!D351+胆振1!D351+日高1!D351+渡島・檜山1!D351+上川1!D351+留萌1!D351+宗谷1!D351+オホーツク1!D351+十勝1!D351+釧路1!D351+根室1!D351</f>
        <v>4008.3</v>
      </c>
      <c r="E412" s="66">
        <f>空知1!E351+石狩1!E351+後志1!E351+胆振1!E351+日高1!E351+渡島・檜山1!E351+上川1!E351+留萌1!E351+宗谷1!E351+オホーツク1!E351+十勝1!E351+釧路1!E351+根室1!E351</f>
        <v>3418.4000000000005</v>
      </c>
      <c r="F412" s="66">
        <f>空知1!F351+石狩1!F351+後志1!F351+胆振1!F351+日高1!F351+渡島・檜山1!F351+上川1!F351+留萌1!F351+宗谷1!F351+オホーツク1!F351+十勝1!F351+釧路1!F351+根室1!F351</f>
        <v>3943.5000000000009</v>
      </c>
      <c r="G412" s="66">
        <f>空知1!G351+石狩1!G351+後志1!G351+胆振1!G351+日高1!G351+渡島・檜山1!G351+上川1!G351+留萌1!G351+宗谷1!G351+オホーツク1!G351+十勝1!G351+釧路1!G351+根室1!G351</f>
        <v>4460.6000000000013</v>
      </c>
      <c r="H412" s="66">
        <f>空知1!H351+石狩1!H351+後志1!H351+胆振1!H351+日高1!H351+渡島・檜山1!H351+上川1!H351+留萌1!H351+宗谷1!H351+オホーツク1!H351+十勝1!H351+釧路1!H351+根室1!H351</f>
        <v>4775.7999999999984</v>
      </c>
      <c r="I412" s="66">
        <f>空知1!I351+石狩1!I351+後志1!I351+胆振1!I351+日高1!I351+渡島・檜山1!I351+上川1!I351+留萌1!I351+宗谷1!I351+オホーツク1!I351+十勝1!I351+釧路1!I351+根室1!I351</f>
        <v>4285.7000000000007</v>
      </c>
      <c r="J412" s="66">
        <f>空知1!J351+石狩1!J351+後志1!J351+胆振1!J351+日高1!J351+渡島・檜山1!J351+上川1!J351+留萌1!J351+宗谷1!J351+オホーツク1!J351+十勝1!J351+釧路1!J351+根室1!J351</f>
        <v>4408.2</v>
      </c>
      <c r="K412" s="66">
        <f>空知1!K351+石狩1!K351+後志1!K351+胆振1!K351+日高1!K351+渡島・檜山1!K351+上川1!K351+留萌1!K351+宗谷1!K351+オホーツク1!K351+十勝1!K351+釧路1!K351+根室1!K351</f>
        <v>4077.8999999999996</v>
      </c>
      <c r="L412" s="66">
        <f>空知1!L351+石狩1!L351+後志1!L351+胆振1!L351+日高1!L351+渡島・檜山1!L351+上川1!L351+留萌1!L351+宗谷1!L351+オホーツク1!L351+十勝1!L351+釧路1!L351+根室1!L351</f>
        <v>3938.2999999999997</v>
      </c>
      <c r="M412" s="66">
        <f>空知1!M351+石狩1!M351+後志1!M351+胆振1!M351+日高1!M351+渡島・檜山1!M351+上川1!M351+留萌1!M351+宗谷1!M351+オホーツク1!M351+十勝1!M351+釧路1!M351+根室1!M351</f>
        <v>4220.0000000000018</v>
      </c>
      <c r="N412" s="66">
        <f>空知1!N351+石狩1!N351+後志1!N351+胆振1!N351+日高1!N351+渡島・檜山1!N351+上川1!N351+留萌1!N351+宗谷1!N351+オホーツク1!N351+十勝1!N351+釧路1!N351+根室1!N351</f>
        <v>4236.3</v>
      </c>
      <c r="O412" s="66">
        <f>空知1!O351+石狩1!O351+後志1!O351+胆振1!O351+日高1!O351+渡島・檜山1!O351+上川1!O351+留萌1!O351+宗谷1!O351+オホーツク1!O351+十勝1!O351+釧路1!O351+根室1!O351</f>
        <v>4225.6000000000004</v>
      </c>
      <c r="P412" s="7">
        <f t="shared" si="282"/>
        <v>49998.600000000006</v>
      </c>
    </row>
    <row r="413" spans="1:16" ht="16.05" customHeight="1" x14ac:dyDescent="0.2">
      <c r="A413" s="81"/>
      <c r="B413" s="81"/>
      <c r="C413" s="10" t="s">
        <v>22</v>
      </c>
      <c r="D413" s="7">
        <f t="shared" ref="D413:O413" si="316">IF(D412&lt;=0,"",D412/$P412%)</f>
        <v>8.0168244710851901</v>
      </c>
      <c r="E413" s="7">
        <f t="shared" si="316"/>
        <v>6.8369914357602015</v>
      </c>
      <c r="F413" s="7">
        <f t="shared" si="316"/>
        <v>7.8872208421835825</v>
      </c>
      <c r="G413" s="7">
        <f t="shared" si="316"/>
        <v>8.9214498005944183</v>
      </c>
      <c r="H413" s="7">
        <f t="shared" si="316"/>
        <v>9.5518674522886595</v>
      </c>
      <c r="I413" s="7">
        <f t="shared" si="316"/>
        <v>8.5716400059201661</v>
      </c>
      <c r="J413" s="7">
        <f t="shared" si="316"/>
        <v>8.8166468661122508</v>
      </c>
      <c r="K413" s="7">
        <f t="shared" si="316"/>
        <v>8.156028368794324</v>
      </c>
      <c r="L413" s="7">
        <f t="shared" si="316"/>
        <v>7.8768205509754257</v>
      </c>
      <c r="M413" s="7">
        <f t="shared" si="316"/>
        <v>8.4402363266171481</v>
      </c>
      <c r="N413" s="7">
        <f t="shared" si="316"/>
        <v>8.4728372394427041</v>
      </c>
      <c r="O413" s="7">
        <f t="shared" si="316"/>
        <v>8.4514366402259267</v>
      </c>
      <c r="P413" s="7">
        <f t="shared" si="282"/>
        <v>100</v>
      </c>
    </row>
    <row r="414" spans="1:16" ht="16.05" customHeight="1" x14ac:dyDescent="0.2">
      <c r="A414" s="81"/>
      <c r="B414" s="81"/>
      <c r="C414" s="7" t="s">
        <v>24</v>
      </c>
      <c r="D414" s="66">
        <f t="shared" ref="D414:O414" si="317">SUM(D412,D410)</f>
        <v>4225.5</v>
      </c>
      <c r="E414" s="66">
        <f t="shared" si="317"/>
        <v>3658.2000000000007</v>
      </c>
      <c r="F414" s="66">
        <f t="shared" si="317"/>
        <v>4129.7000000000007</v>
      </c>
      <c r="G414" s="66">
        <f t="shared" si="317"/>
        <v>4669.0000000000009</v>
      </c>
      <c r="H414" s="66">
        <f t="shared" si="317"/>
        <v>5065.8999999999978</v>
      </c>
      <c r="I414" s="66">
        <f t="shared" si="317"/>
        <v>4519.1000000000004</v>
      </c>
      <c r="J414" s="66">
        <f t="shared" si="317"/>
        <v>4687.2999999999993</v>
      </c>
      <c r="K414" s="66">
        <f t="shared" si="317"/>
        <v>4294.2</v>
      </c>
      <c r="L414" s="66">
        <f t="shared" si="317"/>
        <v>4141.7</v>
      </c>
      <c r="M414" s="66">
        <f t="shared" si="317"/>
        <v>4469.1000000000013</v>
      </c>
      <c r="N414" s="66">
        <f t="shared" si="317"/>
        <v>4468.6000000000004</v>
      </c>
      <c r="O414" s="66">
        <f t="shared" si="317"/>
        <v>4503.8</v>
      </c>
      <c r="P414" s="7">
        <f t="shared" si="282"/>
        <v>52832.1</v>
      </c>
    </row>
    <row r="415" spans="1:16" ht="16.05" customHeight="1" x14ac:dyDescent="0.2">
      <c r="A415" s="81"/>
      <c r="B415" s="83"/>
      <c r="C415" s="10" t="s">
        <v>22</v>
      </c>
      <c r="D415" s="7">
        <f t="shared" ref="D415:O415" si="318">IF(D414&lt;=0,"",D414/$P414%)</f>
        <v>7.9979785017063483</v>
      </c>
      <c r="E415" s="7">
        <f t="shared" si="318"/>
        <v>6.9241994923540808</v>
      </c>
      <c r="F415" s="7">
        <f t="shared" si="318"/>
        <v>7.8166493476503875</v>
      </c>
      <c r="G415" s="7">
        <f t="shared" si="318"/>
        <v>8.8374302743975743</v>
      </c>
      <c r="H415" s="7">
        <f t="shared" si="318"/>
        <v>9.5886780953246173</v>
      </c>
      <c r="I415" s="7">
        <f t="shared" si="318"/>
        <v>8.5537012535939319</v>
      </c>
      <c r="J415" s="7">
        <f t="shared" si="318"/>
        <v>8.8720683069573223</v>
      </c>
      <c r="K415" s="7">
        <f t="shared" si="318"/>
        <v>8.1280130829552473</v>
      </c>
      <c r="L415" s="7">
        <f t="shared" si="318"/>
        <v>7.8393628116239933</v>
      </c>
      <c r="M415" s="7">
        <f t="shared" si="318"/>
        <v>8.4590618203705716</v>
      </c>
      <c r="N415" s="7">
        <f t="shared" si="318"/>
        <v>8.4581154260383364</v>
      </c>
      <c r="O415" s="7">
        <f t="shared" si="318"/>
        <v>8.5247415870275827</v>
      </c>
      <c r="P415" s="7">
        <f t="shared" si="282"/>
        <v>100</v>
      </c>
    </row>
    <row r="416" spans="1:16" ht="16.05" customHeight="1" x14ac:dyDescent="0.2">
      <c r="A416" s="81"/>
      <c r="B416" s="81" t="s">
        <v>82</v>
      </c>
      <c r="C416" s="7" t="s">
        <v>21</v>
      </c>
      <c r="D416" s="66">
        <f>空知1!D355+石狩1!D355+後志1!D355+胆振1!D355+日高1!D355+渡島・檜山1!D355+上川1!D355+留萌1!D355+宗谷1!D355+オホーツク1!D355+十勝1!D355+釧路1!D355+根室1!D355</f>
        <v>936.59999999999991</v>
      </c>
      <c r="E416" s="66">
        <f>空知1!E355+石狩1!E355+後志1!E355+胆振1!E355+日高1!E355+渡島・檜山1!E355+上川1!E355+留萌1!E355+宗谷1!E355+オホーツク1!E355+十勝1!E355+釧路1!E355+根室1!E355</f>
        <v>714.7</v>
      </c>
      <c r="F416" s="66">
        <f>空知1!F355+石狩1!F355+後志1!F355+胆振1!F355+日高1!F355+渡島・檜山1!F355+上川1!F355+留萌1!F355+宗谷1!F355+オホーツク1!F355+十勝1!F355+釧路1!F355+根室1!F355</f>
        <v>841.09999999999991</v>
      </c>
      <c r="G416" s="66">
        <f>空知1!G355+石狩1!G355+後志1!G355+胆振1!G355+日高1!G355+渡島・檜山1!G355+上川1!G355+留萌1!G355+宗谷1!G355+オホーツク1!G355+十勝1!G355+釧路1!G355+根室1!G355</f>
        <v>836.5</v>
      </c>
      <c r="H416" s="66">
        <f>空知1!H355+石狩1!H355+後志1!H355+胆振1!H355+日高1!H355+渡島・檜山1!H355+上川1!H355+留萌1!H355+宗谷1!H355+オホーツク1!H355+十勝1!H355+釧路1!H355+根室1!H355</f>
        <v>847.7</v>
      </c>
      <c r="I416" s="66">
        <f>空知1!I355+石狩1!I355+後志1!I355+胆振1!I355+日高1!I355+渡島・檜山1!I355+上川1!I355+留萌1!I355+宗谷1!I355+オホーツク1!I355+十勝1!I355+釧路1!I355+根室1!I355</f>
        <v>791.90000000000009</v>
      </c>
      <c r="J416" s="66">
        <f>空知1!J355+石狩1!J355+後志1!J355+胆振1!J355+日高1!J355+渡島・檜山1!J355+上川1!J355+留萌1!J355+宗谷1!J355+オホーツク1!J355+十勝1!J355+釧路1!J355+根室1!J355</f>
        <v>874.59999999999991</v>
      </c>
      <c r="K416" s="66">
        <f>空知1!K355+石狩1!K355+後志1!K355+胆振1!K355+日高1!K355+渡島・檜山1!K355+上川1!K355+留萌1!K355+宗谷1!K355+オホーツク1!K355+十勝1!K355+釧路1!K355+根室1!K355</f>
        <v>732.7</v>
      </c>
      <c r="L416" s="66">
        <f>空知1!L355+石狩1!L355+後志1!L355+胆振1!L355+日高1!L355+渡島・檜山1!L355+上川1!L355+留萌1!L355+宗谷1!L355+オホーツク1!L355+十勝1!L355+釧路1!L355+根室1!L355</f>
        <v>734.60000000000014</v>
      </c>
      <c r="M416" s="66">
        <f>空知1!M355+石狩1!M355+後志1!M355+胆振1!M355+日高1!M355+渡島・檜山1!M355+上川1!M355+留萌1!M355+宗谷1!M355+オホーツク1!M355+十勝1!M355+釧路1!M355+根室1!M355</f>
        <v>896.4</v>
      </c>
      <c r="N416" s="66">
        <f>空知1!N355+石狩1!N355+後志1!N355+胆振1!N355+日高1!N355+渡島・檜山1!N355+上川1!N355+留萌1!N355+宗谷1!N355+オホーツク1!N355+十勝1!N355+釧路1!N355+根室1!N355</f>
        <v>938.09999999999991</v>
      </c>
      <c r="O416" s="66">
        <f>空知1!O355+石狩1!O355+後志1!O355+胆振1!O355+日高1!O355+渡島・檜山1!O355+上川1!O355+留萌1!O355+宗谷1!O355+オホーツク1!O355+十勝1!O355+釧路1!O355+根室1!O355</f>
        <v>890.1</v>
      </c>
      <c r="P416" s="7">
        <f t="shared" si="282"/>
        <v>10035.000000000002</v>
      </c>
    </row>
    <row r="417" spans="1:16" ht="16.05" customHeight="1" x14ac:dyDescent="0.2">
      <c r="A417" s="81"/>
      <c r="B417" s="81"/>
      <c r="C417" s="10" t="s">
        <v>22</v>
      </c>
      <c r="D417" s="7">
        <f t="shared" ref="D417:O417" si="319">IF(D416&lt;=0,"",D416/$P416%)</f>
        <v>9.3333333333333304</v>
      </c>
      <c r="E417" s="7">
        <f t="shared" si="319"/>
        <v>7.1220727453911294</v>
      </c>
      <c r="F417" s="7">
        <f t="shared" si="319"/>
        <v>8.3816641753861454</v>
      </c>
      <c r="G417" s="7">
        <f t="shared" si="319"/>
        <v>8.3358246138515177</v>
      </c>
      <c r="H417" s="7">
        <f t="shared" si="319"/>
        <v>8.4474339810662666</v>
      </c>
      <c r="I417" s="7">
        <f t="shared" si="319"/>
        <v>7.891380169407074</v>
      </c>
      <c r="J417" s="7">
        <f t="shared" si="319"/>
        <v>8.7154957648231157</v>
      </c>
      <c r="K417" s="7">
        <f t="shared" si="319"/>
        <v>7.301444942700547</v>
      </c>
      <c r="L417" s="7">
        <f t="shared" si="319"/>
        <v>7.3203786746387642</v>
      </c>
      <c r="M417" s="7">
        <f t="shared" si="319"/>
        <v>8.932735426008966</v>
      </c>
      <c r="N417" s="7">
        <f t="shared" si="319"/>
        <v>9.3482810164424492</v>
      </c>
      <c r="O417" s="7">
        <f t="shared" si="319"/>
        <v>8.8699551569506703</v>
      </c>
      <c r="P417" s="7">
        <f t="shared" si="282"/>
        <v>99.999999999999957</v>
      </c>
    </row>
    <row r="418" spans="1:16" ht="16.05" customHeight="1" x14ac:dyDescent="0.2">
      <c r="A418" s="81"/>
      <c r="B418" s="81"/>
      <c r="C418" s="7" t="s">
        <v>23</v>
      </c>
      <c r="D418" s="66">
        <f>空知1!D357+石狩1!D357+後志1!D357+胆振1!D357+日高1!D357+渡島・檜山1!D357+上川1!D357+留萌1!D357+宗谷1!D357+オホーツク1!D357+十勝1!D357+釧路1!D357+根室1!D357</f>
        <v>5601.9999999999991</v>
      </c>
      <c r="E418" s="66">
        <f>空知1!E357+石狩1!E357+後志1!E357+胆振1!E357+日高1!E357+渡島・檜山1!E357+上川1!E357+留萌1!E357+宗谷1!E357+オホーツク1!E357+十勝1!E357+釧路1!E357+根室1!E357</f>
        <v>5270.4999999999991</v>
      </c>
      <c r="F418" s="66">
        <f>空知1!F357+石狩1!F357+後志1!F357+胆振1!F357+日高1!F357+渡島・檜山1!F357+上川1!F357+留萌1!F357+宗谷1!F357+オホーツク1!F357+十勝1!F357+釧路1!F357+根室1!F357</f>
        <v>5949.5</v>
      </c>
      <c r="G418" s="66">
        <f>空知1!G357+石狩1!G357+後志1!G357+胆振1!G357+日高1!G357+渡島・檜山1!G357+上川1!G357+留萌1!G357+宗谷1!G357+オホーツク1!G357+十勝1!G357+釧路1!G357+根室1!G357</f>
        <v>5336.0999999999995</v>
      </c>
      <c r="H418" s="66">
        <f>空知1!H357+石狩1!H357+後志1!H357+胆振1!H357+日高1!H357+渡島・檜山1!H357+上川1!H357+留萌1!H357+宗谷1!H357+オホーツク1!H357+十勝1!H357+釧路1!H357+根室1!H357</f>
        <v>5298.1</v>
      </c>
      <c r="I418" s="66">
        <f>空知1!I357+石狩1!I357+後志1!I357+胆振1!I357+日高1!I357+渡島・檜山1!I357+上川1!I357+留萌1!I357+宗谷1!I357+オホーツク1!I357+十勝1!I357+釧路1!I357+根室1!I357</f>
        <v>5219.5</v>
      </c>
      <c r="J418" s="66">
        <f>空知1!J357+石狩1!J357+後志1!J357+胆振1!J357+日高1!J357+渡島・檜山1!J357+上川1!J357+留萌1!J357+宗谷1!J357+オホーツク1!J357+十勝1!J357+釧路1!J357+根室1!J357</f>
        <v>5489.5</v>
      </c>
      <c r="K418" s="66">
        <f>空知1!K357+石狩1!K357+後志1!K357+胆振1!K357+日高1!K357+渡島・檜山1!K357+上川1!K357+留萌1!K357+宗谷1!K357+オホーツク1!K357+十勝1!K357+釧路1!K357+根室1!K357</f>
        <v>5297.6</v>
      </c>
      <c r="L418" s="66">
        <f>空知1!L357+石狩1!L357+後志1!L357+胆振1!L357+日高1!L357+渡島・檜山1!L357+上川1!L357+留萌1!L357+宗谷1!L357+オホーツク1!L357+十勝1!L357+釧路1!L357+根室1!L357</f>
        <v>5525.8999999999987</v>
      </c>
      <c r="M418" s="66">
        <f>空知1!M357+石狩1!M357+後志1!M357+胆振1!M357+日高1!M357+渡島・檜山1!M357+上川1!M357+留萌1!M357+宗谷1!M357+オホーツク1!M357+十勝1!M357+釧路1!M357+根室1!M357</f>
        <v>6014.9000000000005</v>
      </c>
      <c r="N418" s="66">
        <f>空知1!N357+石狩1!N357+後志1!N357+胆振1!N357+日高1!N357+渡島・檜山1!N357+上川1!N357+留萌1!N357+宗谷1!N357+オホーツク1!N357+十勝1!N357+釧路1!N357+根室1!N357</f>
        <v>6211.5</v>
      </c>
      <c r="O418" s="66">
        <f>空知1!O357+石狩1!O357+後志1!O357+胆振1!O357+日高1!O357+渡島・檜山1!O357+上川1!O357+留萌1!O357+宗谷1!O357+オホーツク1!O357+十勝1!O357+釧路1!O357+根室1!O357</f>
        <v>6115.6</v>
      </c>
      <c r="P418" s="7">
        <f t="shared" si="282"/>
        <v>67330.7</v>
      </c>
    </row>
    <row r="419" spans="1:16" ht="16.05" customHeight="1" x14ac:dyDescent="0.2">
      <c r="A419" s="81"/>
      <c r="B419" s="81"/>
      <c r="C419" s="10" t="s">
        <v>22</v>
      </c>
      <c r="D419" s="7">
        <f t="shared" ref="D419:O419" si="320">IF(D418&lt;=0,"",D418/$P418%)</f>
        <v>8.3201273713179855</v>
      </c>
      <c r="E419" s="7">
        <f t="shared" si="320"/>
        <v>7.8277813835293539</v>
      </c>
      <c r="F419" s="7">
        <f t="shared" si="320"/>
        <v>8.8362366647012429</v>
      </c>
      <c r="G419" s="7">
        <f t="shared" si="320"/>
        <v>7.925210936467316</v>
      </c>
      <c r="H419" s="7">
        <f t="shared" si="320"/>
        <v>7.8687730856800835</v>
      </c>
      <c r="I419" s="7">
        <f t="shared" si="320"/>
        <v>7.7520358469464892</v>
      </c>
      <c r="J419" s="7">
        <f t="shared" si="320"/>
        <v>8.1530416288557817</v>
      </c>
      <c r="K419" s="7">
        <f t="shared" si="320"/>
        <v>7.8680304823802523</v>
      </c>
      <c r="L419" s="7">
        <f t="shared" si="320"/>
        <v>8.2071031490835509</v>
      </c>
      <c r="M419" s="7">
        <f t="shared" si="320"/>
        <v>8.9333691763192729</v>
      </c>
      <c r="N419" s="7">
        <f t="shared" si="320"/>
        <v>9.2253607938132234</v>
      </c>
      <c r="O419" s="7">
        <f t="shared" si="320"/>
        <v>9.0829294809054417</v>
      </c>
      <c r="P419" s="7">
        <f t="shared" si="282"/>
        <v>100</v>
      </c>
    </row>
    <row r="420" spans="1:16" ht="16.05" customHeight="1" x14ac:dyDescent="0.2">
      <c r="A420" s="81"/>
      <c r="B420" s="81"/>
      <c r="C420" s="7" t="s">
        <v>24</v>
      </c>
      <c r="D420" s="66">
        <f>SUM(D418,D416)</f>
        <v>6538.5999999999985</v>
      </c>
      <c r="E420" s="66">
        <f t="shared" ref="E420:O420" si="321">SUM(E418,E416)</f>
        <v>5985.1999999999989</v>
      </c>
      <c r="F420" s="66">
        <f t="shared" si="321"/>
        <v>6790.6</v>
      </c>
      <c r="G420" s="66">
        <f t="shared" si="321"/>
        <v>6172.5999999999995</v>
      </c>
      <c r="H420" s="66">
        <f t="shared" si="321"/>
        <v>6145.8</v>
      </c>
      <c r="I420" s="66">
        <f t="shared" si="321"/>
        <v>6011.4</v>
      </c>
      <c r="J420" s="66">
        <f t="shared" si="321"/>
        <v>6364.1</v>
      </c>
      <c r="K420" s="66">
        <f t="shared" si="321"/>
        <v>6030.3</v>
      </c>
      <c r="L420" s="66">
        <f t="shared" si="321"/>
        <v>6260.4999999999991</v>
      </c>
      <c r="M420" s="66">
        <f t="shared" si="321"/>
        <v>6911.3</v>
      </c>
      <c r="N420" s="66">
        <f t="shared" si="321"/>
        <v>7149.6</v>
      </c>
      <c r="O420" s="66">
        <f t="shared" si="321"/>
        <v>7005.7000000000007</v>
      </c>
      <c r="P420" s="7">
        <f t="shared" si="282"/>
        <v>77365.7</v>
      </c>
    </row>
    <row r="421" spans="1:16" ht="16.05" customHeight="1" x14ac:dyDescent="0.2">
      <c r="A421" s="86"/>
      <c r="B421" s="83"/>
      <c r="C421" s="10" t="s">
        <v>22</v>
      </c>
      <c r="D421" s="7">
        <f t="shared" ref="D421:O421" si="322">IF(D420&lt;=0,"",D420/$P420%)</f>
        <v>8.4515489422315042</v>
      </c>
      <c r="E421" s="7">
        <f t="shared" si="322"/>
        <v>7.7362448733741171</v>
      </c>
      <c r="F421" s="7">
        <f t="shared" si="322"/>
        <v>8.777274683742279</v>
      </c>
      <c r="G421" s="7">
        <f t="shared" si="322"/>
        <v>7.9784710795610971</v>
      </c>
      <c r="H421" s="7">
        <f t="shared" si="322"/>
        <v>7.9438304054639213</v>
      </c>
      <c r="I421" s="7">
        <f t="shared" si="322"/>
        <v>7.7701100099915079</v>
      </c>
      <c r="J421" s="7">
        <f t="shared" si="322"/>
        <v>8.2259967918599592</v>
      </c>
      <c r="K421" s="7">
        <f t="shared" si="322"/>
        <v>7.794539440604817</v>
      </c>
      <c r="L421" s="7">
        <f t="shared" si="322"/>
        <v>8.0920873203499735</v>
      </c>
      <c r="M421" s="7">
        <f t="shared" si="322"/>
        <v>8.9332869734262097</v>
      </c>
      <c r="N421" s="7">
        <f t="shared" si="322"/>
        <v>9.2413046091485</v>
      </c>
      <c r="O421" s="7">
        <f t="shared" si="322"/>
        <v>9.0553048702461183</v>
      </c>
      <c r="P421" s="7">
        <f t="shared" si="282"/>
        <v>100</v>
      </c>
    </row>
    <row r="422" spans="1:16" ht="16.05" customHeight="1" x14ac:dyDescent="0.2">
      <c r="A422" s="81" t="s">
        <v>83</v>
      </c>
      <c r="C422" s="7" t="s">
        <v>21</v>
      </c>
      <c r="D422" s="66">
        <f>空知1!D361+石狩1!D361+後志1!D361+胆振1!D361+日高1!D361+渡島・檜山1!D361+上川1!D361+留萌1!D361+宗谷1!D361+オホーツク1!D361+十勝1!D361+釧路1!D361+根室1!D361</f>
        <v>2130.1999999999998</v>
      </c>
      <c r="E422" s="66">
        <f>空知1!E361+石狩1!E361+後志1!E361+胆振1!E361+日高1!E361+渡島・檜山1!E361+上川1!E361+留萌1!E361+宗谷1!E361+オホーツク1!E361+十勝1!E361+釧路1!E361+根室1!E361</f>
        <v>2617.8999999999996</v>
      </c>
      <c r="F422" s="66">
        <f>空知1!F361+石狩1!F361+後志1!F361+胆振1!F361+日高1!F361+渡島・檜山1!F361+上川1!F361+留萌1!F361+宗谷1!F361+オホーツク1!F361+十勝1!F361+釧路1!F361+根室1!F361</f>
        <v>1926.1999999999998</v>
      </c>
      <c r="G422" s="66">
        <f>空知1!G361+石狩1!G361+後志1!G361+胆振1!G361+日高1!G361+渡島・檜山1!G361+上川1!G361+留萌1!G361+宗谷1!G361+オホーツク1!G361+十勝1!G361+釧路1!G361+根室1!G361</f>
        <v>4599.5</v>
      </c>
      <c r="H422" s="66">
        <f>空知1!H361+石狩1!H361+後志1!H361+胆振1!H361+日高1!H361+渡島・檜山1!H361+上川1!H361+留萌1!H361+宗谷1!H361+オホーツク1!H361+十勝1!H361+釧路1!H361+根室1!H361</f>
        <v>4332.3999999999996</v>
      </c>
      <c r="I422" s="66">
        <f>空知1!I361+石狩1!I361+後志1!I361+胆振1!I361+日高1!I361+渡島・檜山1!I361+上川1!I361+留萌1!I361+宗谷1!I361+オホーツク1!I361+十勝1!I361+釧路1!I361+根室1!I361</f>
        <v>4926.3999999999996</v>
      </c>
      <c r="J422" s="66">
        <f>空知1!J361+石狩1!J361+後志1!J361+胆振1!J361+日高1!J361+渡島・檜山1!J361+上川1!J361+留萌1!J361+宗谷1!J361+オホーツク1!J361+十勝1!J361+釧路1!J361+根室1!J361</f>
        <v>8040.7000000000007</v>
      </c>
      <c r="K422" s="66">
        <f>空知1!K361+石狩1!K361+後志1!K361+胆振1!K361+日高1!K361+渡島・檜山1!K361+上川1!K361+留萌1!K361+宗谷1!K361+オホーツク1!K361+十勝1!K361+釧路1!K361+根室1!K361</f>
        <v>2939.1</v>
      </c>
      <c r="L422" s="66">
        <f>空知1!L361+石狩1!L361+後志1!L361+胆振1!L361+日高1!L361+渡島・檜山1!L361+上川1!L361+留萌1!L361+宗谷1!L361+オホーツク1!L361+十勝1!L361+釧路1!L361+根室1!L361</f>
        <v>12155.5</v>
      </c>
      <c r="M422" s="66">
        <f>空知1!M361+石狩1!M361+後志1!M361+胆振1!M361+日高1!M361+渡島・檜山1!M361+上川1!M361+留萌1!M361+宗谷1!M361+オホーツク1!M361+十勝1!M361+釧路1!M361+根室1!M361</f>
        <v>10775.3</v>
      </c>
      <c r="N422" s="66">
        <f>空知1!N361+石狩1!N361+後志1!N361+胆振1!N361+日高1!N361+渡島・檜山1!N361+上川1!N361+留萌1!N361+宗谷1!N361+オホーツク1!N361+十勝1!N361+釧路1!N361+根室1!N361</f>
        <v>5520.2</v>
      </c>
      <c r="O422" s="66">
        <f>空知1!O361+石狩1!O361+後志1!O361+胆振1!O361+日高1!O361+渡島・檜山1!O361+上川1!O361+留萌1!O361+宗谷1!O361+オホーツク1!O361+十勝1!O361+釧路1!O361+根室1!O361</f>
        <v>2651.9</v>
      </c>
      <c r="P422" s="7">
        <f t="shared" si="282"/>
        <v>62615.299999999996</v>
      </c>
    </row>
    <row r="423" spans="1:16" ht="16.05" customHeight="1" x14ac:dyDescent="0.2">
      <c r="A423" s="81"/>
      <c r="C423" s="10" t="s">
        <v>22</v>
      </c>
      <c r="D423" s="7">
        <f t="shared" ref="D423:O423" si="323">IF(D422&lt;=0,"",D422/$P422%)</f>
        <v>3.4020439093959465</v>
      </c>
      <c r="E423" s="7">
        <f t="shared" si="323"/>
        <v>4.1809270258227622</v>
      </c>
      <c r="F423" s="7">
        <f t="shared" si="323"/>
        <v>3.0762449433285477</v>
      </c>
      <c r="G423" s="7">
        <f t="shared" si="323"/>
        <v>7.3456487471911824</v>
      </c>
      <c r="H423" s="7">
        <f t="shared" si="323"/>
        <v>6.919075689168622</v>
      </c>
      <c r="I423" s="7">
        <f t="shared" si="323"/>
        <v>7.8677256197766363</v>
      </c>
      <c r="J423" s="7">
        <f t="shared" si="323"/>
        <v>12.841430129696738</v>
      </c>
      <c r="K423" s="7">
        <f t="shared" si="323"/>
        <v>4.6939006920033925</v>
      </c>
      <c r="L423" s="7">
        <f t="shared" si="323"/>
        <v>19.412986921726802</v>
      </c>
      <c r="M423" s="7">
        <f t="shared" si="323"/>
        <v>17.208733328755113</v>
      </c>
      <c r="N423" s="7">
        <f t="shared" si="323"/>
        <v>8.8160561396336057</v>
      </c>
      <c r="O423" s="7">
        <f t="shared" si="323"/>
        <v>4.235226853500663</v>
      </c>
      <c r="P423" s="7">
        <f t="shared" si="282"/>
        <v>100.00000000000001</v>
      </c>
    </row>
    <row r="424" spans="1:16" ht="16.05" customHeight="1" x14ac:dyDescent="0.2">
      <c r="A424" s="81"/>
      <c r="C424" s="7" t="s">
        <v>23</v>
      </c>
      <c r="D424" s="66">
        <f>空知1!D363+石狩1!D363+後志1!D363+胆振1!D363+日高1!D363+渡島・檜山1!D363+上川1!D363+留萌1!D363+宗谷1!D363+オホーツク1!D363+十勝1!D363+釧路1!D363+根室1!D363</f>
        <v>8306.5</v>
      </c>
      <c r="E424" s="66">
        <f>空知1!E363+石狩1!E363+後志1!E363+胆振1!E363+日高1!E363+渡島・檜山1!E363+上川1!E363+留萌1!E363+宗谷1!E363+オホーツク1!E363+十勝1!E363+釧路1!E363+根室1!E363</f>
        <v>7976.3000000000011</v>
      </c>
      <c r="F424" s="66">
        <f>空知1!F363+石狩1!F363+後志1!F363+胆振1!F363+日高1!F363+渡島・檜山1!F363+上川1!F363+留萌1!F363+宗谷1!F363+オホーツク1!F363+十勝1!F363+釧路1!F363+根室1!F363</f>
        <v>10884.2</v>
      </c>
      <c r="G424" s="66">
        <f>空知1!G363+石狩1!G363+後志1!G363+胆振1!G363+日高1!G363+渡島・檜山1!G363+上川1!G363+留萌1!G363+宗谷1!G363+オホーツク1!G363+十勝1!G363+釧路1!G363+根室1!G363</f>
        <v>12044.2</v>
      </c>
      <c r="H424" s="66">
        <f>空知1!H363+石狩1!H363+後志1!H363+胆振1!H363+日高1!H363+渡島・檜山1!H363+上川1!H363+留萌1!H363+宗谷1!H363+オホーツク1!H363+十勝1!H363+釧路1!H363+根室1!H363</f>
        <v>8499</v>
      </c>
      <c r="I424" s="66">
        <f>空知1!I363+石狩1!I363+後志1!I363+胆振1!I363+日高1!I363+渡島・檜山1!I363+上川1!I363+留萌1!I363+宗谷1!I363+オホーツク1!I363+十勝1!I363+釧路1!I363+根室1!I363</f>
        <v>10151.1</v>
      </c>
      <c r="J424" s="66">
        <f>空知1!J363+石狩1!J363+後志1!J363+胆振1!J363+日高1!J363+渡島・檜山1!J363+上川1!J363+留萌1!J363+宗谷1!J363+オホーツク1!J363+十勝1!J363+釧路1!J363+根室1!J363</f>
        <v>11594.2</v>
      </c>
      <c r="K424" s="66">
        <f>空知1!K363+石狩1!K363+後志1!K363+胆振1!K363+日高1!K363+渡島・檜山1!K363+上川1!K363+留萌1!K363+宗谷1!K363+オホーツク1!K363+十勝1!K363+釧路1!K363+根室1!K363</f>
        <v>10513.5</v>
      </c>
      <c r="L424" s="66">
        <f>空知1!L363+石狩1!L363+後志1!L363+胆振1!L363+日高1!L363+渡島・檜山1!L363+上川1!L363+留萌1!L363+宗谷1!L363+オホーツク1!L363+十勝1!L363+釧路1!L363+根室1!L363</f>
        <v>14880.500000000002</v>
      </c>
      <c r="M424" s="66">
        <f>空知1!M363+石狩1!M363+後志1!M363+胆振1!M363+日高1!M363+渡島・檜山1!M363+上川1!M363+留萌1!M363+宗谷1!M363+オホーツク1!M363+十勝1!M363+釧路1!M363+根室1!M363</f>
        <v>8253.1</v>
      </c>
      <c r="N424" s="66">
        <f>空知1!N363+石狩1!N363+後志1!N363+胆振1!N363+日高1!N363+渡島・檜山1!N363+上川1!N363+留萌1!N363+宗谷1!N363+オホーツク1!N363+十勝1!N363+釧路1!N363+根室1!N363</f>
        <v>10509.1</v>
      </c>
      <c r="O424" s="66">
        <f>空知1!O363+石狩1!O363+後志1!O363+胆振1!O363+日高1!O363+渡島・檜山1!O363+上川1!O363+留萌1!O363+宗谷1!O363+オホーツク1!O363+十勝1!O363+釧路1!O363+根室1!O363</f>
        <v>11966.1</v>
      </c>
      <c r="P424" s="7">
        <f t="shared" si="282"/>
        <v>125577.80000000002</v>
      </c>
    </row>
    <row r="425" spans="1:16" ht="16.05" customHeight="1" x14ac:dyDescent="0.2">
      <c r="A425" s="81"/>
      <c r="C425" s="10" t="s">
        <v>22</v>
      </c>
      <c r="D425" s="7">
        <f t="shared" ref="D425:O425" si="324">IF(D424&lt;=0,"",D424/$P424%)</f>
        <v>6.6146245594364599</v>
      </c>
      <c r="E425" s="7">
        <f t="shared" si="324"/>
        <v>6.3516799943939128</v>
      </c>
      <c r="F425" s="7">
        <f t="shared" si="324"/>
        <v>8.6672962896308086</v>
      </c>
      <c r="G425" s="7">
        <f t="shared" si="324"/>
        <v>9.5910264393865781</v>
      </c>
      <c r="H425" s="7">
        <f t="shared" si="324"/>
        <v>6.76791598515024</v>
      </c>
      <c r="I425" s="7">
        <f t="shared" si="324"/>
        <v>8.0835147613670557</v>
      </c>
      <c r="J425" s="7">
        <f t="shared" si="324"/>
        <v>9.2326828468089097</v>
      </c>
      <c r="K425" s="7">
        <f t="shared" si="324"/>
        <v>8.3721008012562717</v>
      </c>
      <c r="L425" s="7">
        <f t="shared" si="324"/>
        <v>11.849626287448896</v>
      </c>
      <c r="M425" s="7">
        <f t="shared" si="324"/>
        <v>6.5721011197839099</v>
      </c>
      <c r="N425" s="7">
        <f t="shared" si="324"/>
        <v>8.3685969972399565</v>
      </c>
      <c r="O425" s="7">
        <f t="shared" si="324"/>
        <v>9.5288339180969874</v>
      </c>
      <c r="P425" s="7">
        <f t="shared" ref="P425:P445" si="325">SUM(D425:O425)</f>
        <v>100</v>
      </c>
    </row>
    <row r="426" spans="1:16" ht="16.05" customHeight="1" x14ac:dyDescent="0.2">
      <c r="A426" s="81"/>
      <c r="C426" s="7" t="s">
        <v>24</v>
      </c>
      <c r="D426" s="66">
        <f t="shared" ref="D426:O426" si="326">SUM(D424,D422)</f>
        <v>10436.700000000001</v>
      </c>
      <c r="E426" s="66">
        <f t="shared" si="326"/>
        <v>10594.2</v>
      </c>
      <c r="F426" s="66">
        <f t="shared" si="326"/>
        <v>12810.400000000001</v>
      </c>
      <c r="G426" s="66">
        <f t="shared" si="326"/>
        <v>16643.7</v>
      </c>
      <c r="H426" s="66">
        <f t="shared" si="326"/>
        <v>12831.4</v>
      </c>
      <c r="I426" s="66">
        <f t="shared" si="326"/>
        <v>15077.5</v>
      </c>
      <c r="J426" s="66">
        <f t="shared" si="326"/>
        <v>19634.900000000001</v>
      </c>
      <c r="K426" s="66">
        <f t="shared" si="326"/>
        <v>13452.6</v>
      </c>
      <c r="L426" s="66">
        <f t="shared" si="326"/>
        <v>27036</v>
      </c>
      <c r="M426" s="66">
        <f t="shared" si="326"/>
        <v>19028.400000000001</v>
      </c>
      <c r="N426" s="66">
        <f t="shared" si="326"/>
        <v>16029.3</v>
      </c>
      <c r="O426" s="66">
        <f t="shared" si="326"/>
        <v>14618</v>
      </c>
      <c r="P426" s="7">
        <f t="shared" si="325"/>
        <v>188193.09999999998</v>
      </c>
    </row>
    <row r="427" spans="1:16" ht="16.05" customHeight="1" x14ac:dyDescent="0.2">
      <c r="A427" s="83"/>
      <c r="B427" s="82"/>
      <c r="C427" s="10" t="s">
        <v>22</v>
      </c>
      <c r="D427" s="7">
        <f t="shared" ref="D427:O427" si="327">IF(D426&lt;=0,"",D426/$P426%)</f>
        <v>5.5457399872790241</v>
      </c>
      <c r="E427" s="7">
        <f t="shared" si="327"/>
        <v>5.6294306220578765</v>
      </c>
      <c r="F427" s="7">
        <f t="shared" si="327"/>
        <v>6.8070508429905257</v>
      </c>
      <c r="G427" s="7">
        <f t="shared" si="327"/>
        <v>8.8439480512303597</v>
      </c>
      <c r="H427" s="7">
        <f t="shared" si="327"/>
        <v>6.8182095942943715</v>
      </c>
      <c r="I427" s="7">
        <f t="shared" si="327"/>
        <v>8.0117177516072591</v>
      </c>
      <c r="J427" s="7">
        <f t="shared" si="327"/>
        <v>10.433379332185932</v>
      </c>
      <c r="K427" s="7">
        <f t="shared" si="327"/>
        <v>7.1482960852443593</v>
      </c>
      <c r="L427" s="7">
        <f t="shared" si="327"/>
        <v>14.366095250038393</v>
      </c>
      <c r="M427" s="7">
        <f t="shared" si="327"/>
        <v>10.111103967148638</v>
      </c>
      <c r="N427" s="7">
        <f t="shared" si="327"/>
        <v>8.5174748702263798</v>
      </c>
      <c r="O427" s="7">
        <f t="shared" si="327"/>
        <v>7.7675536456968937</v>
      </c>
      <c r="P427" s="7">
        <f t="shared" si="325"/>
        <v>100.00000000000001</v>
      </c>
    </row>
    <row r="428" spans="1:16" ht="16.05" customHeight="1" x14ac:dyDescent="0.2">
      <c r="A428" s="84" t="s">
        <v>110</v>
      </c>
      <c r="B428" s="87"/>
      <c r="C428" s="7" t="s">
        <v>21</v>
      </c>
      <c r="D428" s="66">
        <v>3244.9</v>
      </c>
      <c r="E428" s="66">
        <v>3920.1</v>
      </c>
      <c r="F428" s="66">
        <v>5156.2000000000007</v>
      </c>
      <c r="G428" s="66">
        <v>4540</v>
      </c>
      <c r="H428" s="66">
        <v>4379.2999999999993</v>
      </c>
      <c r="I428" s="66">
        <v>4678.5</v>
      </c>
      <c r="J428" s="66">
        <v>4407.3</v>
      </c>
      <c r="K428" s="66">
        <v>4512.7</v>
      </c>
      <c r="L428" s="66">
        <v>4260.6000000000004</v>
      </c>
      <c r="M428" s="66">
        <v>4584.2</v>
      </c>
      <c r="N428" s="66">
        <v>4522.1000000000004</v>
      </c>
      <c r="O428" s="66">
        <v>5107.7</v>
      </c>
      <c r="P428" s="7">
        <f t="shared" si="325"/>
        <v>53313.599999999991</v>
      </c>
    </row>
    <row r="429" spans="1:16" ht="16.05" customHeight="1" x14ac:dyDescent="0.2">
      <c r="A429" s="81"/>
      <c r="B429" s="88"/>
      <c r="C429" s="10" t="s">
        <v>22</v>
      </c>
      <c r="D429" s="7">
        <f t="shared" ref="D429:O429" si="328">IF(D428&lt;=0,"",D428/$P428%)</f>
        <v>6.0864394826085659</v>
      </c>
      <c r="E429" s="7">
        <f t="shared" si="328"/>
        <v>7.3529080759881156</v>
      </c>
      <c r="F429" s="7">
        <f t="shared" si="328"/>
        <v>9.6714534377719783</v>
      </c>
      <c r="G429" s="7">
        <f t="shared" si="328"/>
        <v>8.5156507907925931</v>
      </c>
      <c r="H429" s="7">
        <f t="shared" si="328"/>
        <v>8.2142267639026425</v>
      </c>
      <c r="I429" s="7">
        <f t="shared" si="328"/>
        <v>8.7754344107319717</v>
      </c>
      <c r="J429" s="7">
        <f t="shared" si="328"/>
        <v>8.266746196092555</v>
      </c>
      <c r="K429" s="7">
        <f t="shared" si="328"/>
        <v>8.4644443444074309</v>
      </c>
      <c r="L429" s="7">
        <f t="shared" si="328"/>
        <v>7.9915818852975615</v>
      </c>
      <c r="M429" s="7">
        <f t="shared" si="328"/>
        <v>8.598556465892381</v>
      </c>
      <c r="N429" s="7">
        <f t="shared" si="328"/>
        <v>8.4820758680711883</v>
      </c>
      <c r="O429" s="7">
        <f t="shared" si="328"/>
        <v>9.580482278443025</v>
      </c>
      <c r="P429" s="7">
        <f t="shared" si="325"/>
        <v>100.00000000000001</v>
      </c>
    </row>
    <row r="430" spans="1:16" ht="16.05" customHeight="1" x14ac:dyDescent="0.2">
      <c r="A430" s="81"/>
      <c r="B430" s="88"/>
      <c r="C430" s="7" t="s">
        <v>23</v>
      </c>
      <c r="D430" s="66">
        <v>38730.699999999997</v>
      </c>
      <c r="E430" s="66">
        <v>44144.9</v>
      </c>
      <c r="F430" s="66">
        <v>52727.8</v>
      </c>
      <c r="G430" s="66">
        <v>49122.6</v>
      </c>
      <c r="H430" s="66">
        <v>45178.400000000001</v>
      </c>
      <c r="I430" s="66">
        <v>58620.5</v>
      </c>
      <c r="J430" s="66">
        <v>47204.4</v>
      </c>
      <c r="K430" s="66">
        <v>38534.799999999996</v>
      </c>
      <c r="L430" s="66">
        <v>53931.199999999997</v>
      </c>
      <c r="M430" s="66">
        <v>42716.5</v>
      </c>
      <c r="N430" s="66">
        <v>46660.400000000009</v>
      </c>
      <c r="O430" s="66">
        <v>49176</v>
      </c>
      <c r="P430" s="7">
        <f t="shared" si="325"/>
        <v>566748.20000000007</v>
      </c>
    </row>
    <row r="431" spans="1:16" ht="16.05" customHeight="1" x14ac:dyDescent="0.2">
      <c r="A431" s="81"/>
      <c r="B431" s="88"/>
      <c r="C431" s="10" t="s">
        <v>22</v>
      </c>
      <c r="D431" s="7">
        <f t="shared" ref="D431:O431" si="329">IF(D430&lt;=0,"",D430/$P430%)</f>
        <v>6.8338461419021694</v>
      </c>
      <c r="E431" s="7">
        <f t="shared" si="329"/>
        <v>7.7891557485317104</v>
      </c>
      <c r="F431" s="7">
        <f t="shared" si="329"/>
        <v>9.3035672632043642</v>
      </c>
      <c r="G431" s="7">
        <f t="shared" si="329"/>
        <v>8.667447024975111</v>
      </c>
      <c r="H431" s="7">
        <f t="shared" si="329"/>
        <v>7.9715118636459712</v>
      </c>
      <c r="I431" s="7">
        <f t="shared" si="329"/>
        <v>10.343305898457198</v>
      </c>
      <c r="J431" s="7">
        <f t="shared" si="329"/>
        <v>8.3289898406382221</v>
      </c>
      <c r="K431" s="7">
        <f t="shared" si="329"/>
        <v>6.7992805270488708</v>
      </c>
      <c r="L431" s="7">
        <f t="shared" si="329"/>
        <v>9.5159014179489212</v>
      </c>
      <c r="M431" s="7">
        <f t="shared" si="329"/>
        <v>7.5371214235881112</v>
      </c>
      <c r="N431" s="7">
        <f t="shared" si="329"/>
        <v>8.233003651356988</v>
      </c>
      <c r="O431" s="7">
        <f t="shared" si="329"/>
        <v>8.6768691987023505</v>
      </c>
      <c r="P431" s="7">
        <f t="shared" si="325"/>
        <v>100</v>
      </c>
    </row>
    <row r="432" spans="1:16" ht="16.05" customHeight="1" x14ac:dyDescent="0.2">
      <c r="A432" s="81"/>
      <c r="B432" s="88"/>
      <c r="C432" s="7" t="s">
        <v>24</v>
      </c>
      <c r="D432" s="66">
        <f>SUM(D430,D428)</f>
        <v>41975.6</v>
      </c>
      <c r="E432" s="66">
        <f t="shared" ref="E432:O432" si="330">SUM(E430,E428)</f>
        <v>48065</v>
      </c>
      <c r="F432" s="66">
        <f t="shared" si="330"/>
        <v>57884</v>
      </c>
      <c r="G432" s="66">
        <f t="shared" si="330"/>
        <v>53662.6</v>
      </c>
      <c r="H432" s="66">
        <f t="shared" si="330"/>
        <v>49557.7</v>
      </c>
      <c r="I432" s="66">
        <f t="shared" si="330"/>
        <v>63299</v>
      </c>
      <c r="J432" s="66">
        <f t="shared" si="330"/>
        <v>51611.700000000004</v>
      </c>
      <c r="K432" s="66">
        <f t="shared" si="330"/>
        <v>43047.499999999993</v>
      </c>
      <c r="L432" s="66">
        <f t="shared" si="330"/>
        <v>58191.799999999996</v>
      </c>
      <c r="M432" s="66">
        <f t="shared" si="330"/>
        <v>47300.7</v>
      </c>
      <c r="N432" s="66">
        <f t="shared" si="330"/>
        <v>51182.500000000007</v>
      </c>
      <c r="O432" s="66">
        <f t="shared" si="330"/>
        <v>54283.7</v>
      </c>
      <c r="P432" s="7">
        <f t="shared" si="325"/>
        <v>620061.80000000005</v>
      </c>
    </row>
    <row r="433" spans="1:25" ht="16.05" customHeight="1" x14ac:dyDescent="0.2">
      <c r="A433" s="83"/>
      <c r="B433" s="82"/>
      <c r="C433" s="10" t="s">
        <v>22</v>
      </c>
      <c r="D433" s="7">
        <f>IF(D432&lt;=0,"",D432/$P432%)</f>
        <v>6.7695832899236814</v>
      </c>
      <c r="E433" s="7">
        <f t="shared" ref="E433:O433" si="331">IF(E432&lt;=0,"",E432/$P432%)</f>
        <v>7.7516466907008299</v>
      </c>
      <c r="F433" s="7">
        <f t="shared" si="331"/>
        <v>9.3351985237600505</v>
      </c>
      <c r="G433" s="7">
        <f t="shared" si="331"/>
        <v>8.6543954167149142</v>
      </c>
      <c r="H433" s="7">
        <f t="shared" si="331"/>
        <v>7.9923807594662328</v>
      </c>
      <c r="I433" s="7">
        <f t="shared" si="331"/>
        <v>10.208498572239089</v>
      </c>
      <c r="J433" s="7">
        <f t="shared" si="331"/>
        <v>8.3236380631737035</v>
      </c>
      <c r="K433" s="7">
        <f t="shared" si="331"/>
        <v>6.9424531554757909</v>
      </c>
      <c r="L433" s="7">
        <f t="shared" si="331"/>
        <v>9.384838737042017</v>
      </c>
      <c r="M433" s="7">
        <f t="shared" si="331"/>
        <v>7.6283847835812484</v>
      </c>
      <c r="N433" s="7">
        <f t="shared" si="331"/>
        <v>8.2544191562841007</v>
      </c>
      <c r="O433" s="7">
        <f t="shared" si="331"/>
        <v>8.7545628516383349</v>
      </c>
      <c r="P433" s="7">
        <f>SUM(D433:O433)</f>
        <v>100</v>
      </c>
    </row>
    <row r="434" spans="1:25" s="28" customFormat="1" ht="16.05" customHeight="1" x14ac:dyDescent="0.2">
      <c r="A434" s="91" t="s">
        <v>84</v>
      </c>
      <c r="B434" s="92"/>
      <c r="C434" s="7" t="s">
        <v>21</v>
      </c>
      <c r="D434" s="66">
        <f>+D428+D422+D362+D356+D332+D326+D260+D68+D62+D32+D26+D8</f>
        <v>362714.23000000004</v>
      </c>
      <c r="E434" s="66">
        <f t="shared" ref="E434:O434" si="332">+E428+E422+E362+E356+E332+E326+E260+E68+E62+E32+E26+E8</f>
        <v>334190.51000000007</v>
      </c>
      <c r="F434" s="66">
        <f t="shared" si="332"/>
        <v>379728.82999999996</v>
      </c>
      <c r="G434" s="66">
        <f t="shared" si="332"/>
        <v>366198.0500000001</v>
      </c>
      <c r="H434" s="66">
        <f t="shared" si="332"/>
        <v>371724.27999999997</v>
      </c>
      <c r="I434" s="66">
        <f t="shared" si="332"/>
        <v>362205.5500000001</v>
      </c>
      <c r="J434" s="66">
        <f t="shared" si="332"/>
        <v>369516.87</v>
      </c>
      <c r="K434" s="66">
        <f t="shared" si="332"/>
        <v>371885.68000000005</v>
      </c>
      <c r="L434" s="66">
        <f>+L428+L422+L362+L356+L332+L326+L260+L68+L62+L32+L26+L8</f>
        <v>449574.87</v>
      </c>
      <c r="M434" s="66">
        <f t="shared" si="332"/>
        <v>408477.74</v>
      </c>
      <c r="N434" s="66">
        <f t="shared" si="332"/>
        <v>367792.12000000011</v>
      </c>
      <c r="O434" s="66">
        <f t="shared" si="332"/>
        <v>365617.37</v>
      </c>
      <c r="P434" s="7">
        <f>SUM(D434:O434)</f>
        <v>4509626.1000000006</v>
      </c>
      <c r="Q434" s="38"/>
      <c r="R434" s="30"/>
      <c r="S434" s="30"/>
      <c r="T434" s="30"/>
      <c r="U434" s="30"/>
      <c r="V434" s="31"/>
      <c r="W434" s="31"/>
      <c r="X434" s="31"/>
      <c r="Y434" s="31"/>
    </row>
    <row r="435" spans="1:25" s="28" customFormat="1" ht="16.05" customHeight="1" x14ac:dyDescent="0.2">
      <c r="A435" s="93"/>
      <c r="B435" s="88"/>
      <c r="C435" s="10" t="s">
        <v>22</v>
      </c>
      <c r="D435" s="7">
        <f t="shared" ref="D435:O437" si="333">IF(D434&lt;=0,"",D434/$P434%)</f>
        <v>8.0431109355163617</v>
      </c>
      <c r="E435" s="7">
        <f t="shared" si="333"/>
        <v>7.4106035087920041</v>
      </c>
      <c r="F435" s="7">
        <f t="shared" si="333"/>
        <v>8.4204060731332007</v>
      </c>
      <c r="G435" s="7">
        <f t="shared" si="333"/>
        <v>8.1203639033400137</v>
      </c>
      <c r="H435" s="7">
        <f t="shared" si="333"/>
        <v>8.2429068786877906</v>
      </c>
      <c r="I435" s="7">
        <f t="shared" si="333"/>
        <v>8.0318310646640985</v>
      </c>
      <c r="J435" s="7">
        <f t="shared" si="333"/>
        <v>8.1939580312434313</v>
      </c>
      <c r="K435" s="7">
        <f t="shared" si="333"/>
        <v>8.2464858893734014</v>
      </c>
      <c r="L435" s="7">
        <f t="shared" si="333"/>
        <v>9.9692271605399814</v>
      </c>
      <c r="M435" s="7">
        <f t="shared" si="333"/>
        <v>9.0579070402311164</v>
      </c>
      <c r="N435" s="7">
        <f t="shared" si="333"/>
        <v>8.1557120666833125</v>
      </c>
      <c r="O435" s="7">
        <f t="shared" si="333"/>
        <v>8.1074874477952825</v>
      </c>
      <c r="P435" s="7">
        <f t="shared" si="325"/>
        <v>99.999999999999986</v>
      </c>
      <c r="Q435" s="38"/>
      <c r="R435" s="30"/>
      <c r="S435" s="30"/>
      <c r="T435" s="30"/>
      <c r="U435" s="30"/>
      <c r="V435" s="31"/>
      <c r="W435" s="31"/>
      <c r="X435" s="31"/>
      <c r="Y435" s="31"/>
    </row>
    <row r="436" spans="1:25" s="28" customFormat="1" ht="16.05" customHeight="1" x14ac:dyDescent="0.2">
      <c r="A436" s="93"/>
      <c r="B436" s="88"/>
      <c r="C436" s="7" t="s">
        <v>23</v>
      </c>
      <c r="D436" s="66">
        <f t="shared" ref="D436:O436" si="334">+D430+D424+D364+D358+D334+D328+D262+D70+D64+D34+D28+D10</f>
        <v>252985.04</v>
      </c>
      <c r="E436" s="66">
        <f t="shared" si="334"/>
        <v>270115.28999999998</v>
      </c>
      <c r="F436" s="66">
        <f t="shared" si="334"/>
        <v>321474.31000000006</v>
      </c>
      <c r="G436" s="66">
        <f t="shared" si="334"/>
        <v>242766.30000000002</v>
      </c>
      <c r="H436" s="66">
        <f t="shared" si="334"/>
        <v>210425.52</v>
      </c>
      <c r="I436" s="66">
        <f t="shared" si="334"/>
        <v>230056.00999999998</v>
      </c>
      <c r="J436" s="66">
        <f t="shared" si="334"/>
        <v>259596.07999999996</v>
      </c>
      <c r="K436" s="66">
        <f t="shared" si="334"/>
        <v>333470.3</v>
      </c>
      <c r="L436" s="66">
        <f t="shared" si="334"/>
        <v>503800.57999999996</v>
      </c>
      <c r="M436" s="66">
        <f t="shared" si="334"/>
        <v>382417.10000000003</v>
      </c>
      <c r="N436" s="66">
        <f t="shared" si="334"/>
        <v>327424.00000000006</v>
      </c>
      <c r="O436" s="66">
        <f t="shared" si="334"/>
        <v>293286.76999999996</v>
      </c>
      <c r="P436" s="7">
        <f t="shared" si="325"/>
        <v>3627817.3</v>
      </c>
      <c r="Q436" s="38"/>
      <c r="R436" s="30"/>
      <c r="S436" s="30"/>
      <c r="T436" s="30"/>
      <c r="U436" s="30"/>
      <c r="V436" s="31"/>
      <c r="W436" s="31"/>
      <c r="X436" s="31"/>
      <c r="Y436" s="31"/>
    </row>
    <row r="437" spans="1:25" s="28" customFormat="1" ht="16.05" customHeight="1" x14ac:dyDescent="0.2">
      <c r="A437" s="93"/>
      <c r="B437" s="88"/>
      <c r="C437" s="10" t="s">
        <v>22</v>
      </c>
      <c r="D437" s="7">
        <f>IF(D436&lt;=0,"",D436/$P436%)</f>
        <v>6.9734779642844762</v>
      </c>
      <c r="E437" s="7">
        <f t="shared" si="333"/>
        <v>7.4456696041446193</v>
      </c>
      <c r="F437" s="7">
        <f t="shared" si="333"/>
        <v>8.8613698931310605</v>
      </c>
      <c r="G437" s="7">
        <f t="shared" si="333"/>
        <v>6.6918006041814744</v>
      </c>
      <c r="H437" s="7">
        <f t="shared" si="333"/>
        <v>5.8003339914609269</v>
      </c>
      <c r="I437" s="7">
        <f t="shared" si="333"/>
        <v>6.3414442066859324</v>
      </c>
      <c r="J437" s="7">
        <f t="shared" si="333"/>
        <v>7.1557098534151651</v>
      </c>
      <c r="K437" s="7">
        <f t="shared" si="333"/>
        <v>9.1920367654677655</v>
      </c>
      <c r="L437" s="7">
        <f t="shared" si="333"/>
        <v>13.887154129840001</v>
      </c>
      <c r="M437" s="7">
        <f t="shared" si="333"/>
        <v>10.54124473137057</v>
      </c>
      <c r="N437" s="7">
        <f t="shared" si="333"/>
        <v>9.0253718124118354</v>
      </c>
      <c r="O437" s="7">
        <f t="shared" si="333"/>
        <v>8.0843864436061867</v>
      </c>
      <c r="P437" s="7">
        <f t="shared" si="325"/>
        <v>100.00000000000001</v>
      </c>
      <c r="Q437" s="38"/>
      <c r="R437" s="30"/>
      <c r="S437" s="30"/>
      <c r="T437" s="30"/>
      <c r="U437" s="30"/>
      <c r="V437" s="31"/>
      <c r="W437" s="31"/>
      <c r="X437" s="31"/>
      <c r="Y437" s="31"/>
    </row>
    <row r="438" spans="1:25" s="28" customFormat="1" ht="16.05" customHeight="1" x14ac:dyDescent="0.2">
      <c r="A438" s="93"/>
      <c r="B438" s="88"/>
      <c r="C438" s="7" t="s">
        <v>24</v>
      </c>
      <c r="D438" s="66">
        <f>+D434+D436</f>
        <v>615699.27</v>
      </c>
      <c r="E438" s="66">
        <f t="shared" ref="E438:O438" si="335">+E434+E436</f>
        <v>604305.80000000005</v>
      </c>
      <c r="F438" s="66">
        <f t="shared" si="335"/>
        <v>701203.14</v>
      </c>
      <c r="G438" s="66">
        <f t="shared" si="335"/>
        <v>608964.35000000009</v>
      </c>
      <c r="H438" s="66">
        <f t="shared" si="335"/>
        <v>582149.79999999993</v>
      </c>
      <c r="I438" s="66">
        <f t="shared" si="335"/>
        <v>592261.56000000006</v>
      </c>
      <c r="J438" s="66">
        <f t="shared" si="335"/>
        <v>629112.94999999995</v>
      </c>
      <c r="K438" s="66">
        <f t="shared" si="335"/>
        <v>705355.98</v>
      </c>
      <c r="L438" s="66">
        <f t="shared" si="335"/>
        <v>953375.45</v>
      </c>
      <c r="M438" s="66">
        <f t="shared" si="335"/>
        <v>790894.84000000008</v>
      </c>
      <c r="N438" s="66">
        <f t="shared" si="335"/>
        <v>695216.12000000011</v>
      </c>
      <c r="O438" s="66">
        <f t="shared" si="335"/>
        <v>658904.1399999999</v>
      </c>
      <c r="P438" s="7">
        <f>SUM(D438:O438)</f>
        <v>8137443.3999999994</v>
      </c>
      <c r="Q438" s="38"/>
      <c r="R438" s="30"/>
      <c r="S438" s="30"/>
      <c r="T438" s="30"/>
      <c r="U438" s="30"/>
      <c r="V438" s="31"/>
      <c r="W438" s="31"/>
      <c r="X438" s="31"/>
      <c r="Y438" s="31"/>
    </row>
    <row r="439" spans="1:25" s="28" customFormat="1" ht="16.05" customHeight="1" x14ac:dyDescent="0.2">
      <c r="A439" s="94"/>
      <c r="B439" s="82"/>
      <c r="C439" s="10" t="s">
        <v>22</v>
      </c>
      <c r="D439" s="7">
        <f>IF((D434+D436)&lt;=0,"",D438/$P438%)</f>
        <v>7.5662494930533102</v>
      </c>
      <c r="E439" s="7">
        <f t="shared" ref="E439:O439" si="336">IF((E434+E436)&lt;=0,"",E438/$P438%)</f>
        <v>7.4262365990772983</v>
      </c>
      <c r="F439" s="7">
        <f t="shared" si="336"/>
        <v>8.6169956033119703</v>
      </c>
      <c r="G439" s="7">
        <f t="shared" si="336"/>
        <v>7.4834849235326191</v>
      </c>
      <c r="H439" s="7">
        <f t="shared" si="336"/>
        <v>7.1539643519978275</v>
      </c>
      <c r="I439" s="7">
        <f t="shared" si="336"/>
        <v>7.2782264758978243</v>
      </c>
      <c r="J439" s="7">
        <f t="shared" si="336"/>
        <v>7.7310884890455887</v>
      </c>
      <c r="K439" s="7">
        <f t="shared" si="336"/>
        <v>8.668029322329911</v>
      </c>
      <c r="L439" s="7">
        <f t="shared" si="336"/>
        <v>11.715908832004903</v>
      </c>
      <c r="M439" s="7">
        <f t="shared" si="336"/>
        <v>9.7192054202183478</v>
      </c>
      <c r="N439" s="7">
        <f t="shared" si="336"/>
        <v>8.5434218811279248</v>
      </c>
      <c r="O439" s="7">
        <f t="shared" si="336"/>
        <v>8.0971886084024867</v>
      </c>
      <c r="P439" s="7">
        <f t="shared" si="325"/>
        <v>100.00000000000001</v>
      </c>
      <c r="Q439" s="38"/>
      <c r="R439" s="30"/>
      <c r="S439" s="30"/>
      <c r="T439" s="30"/>
      <c r="U439" s="30"/>
      <c r="V439" s="31"/>
      <c r="W439" s="31"/>
      <c r="X439" s="31"/>
      <c r="Y439" s="31"/>
    </row>
    <row r="440" spans="1:25" ht="16.05" customHeight="1" x14ac:dyDescent="0.2">
      <c r="A440" s="95" t="s">
        <v>85</v>
      </c>
      <c r="B440" s="96"/>
      <c r="C440" s="7" t="s">
        <v>21</v>
      </c>
      <c r="D440" s="66">
        <f>+空知1!D373+石狩1!D373+後志1!D373+胆振1!D373+日高1!D373+渡島・檜山1!D373+上川1!D373+留萌1!D373+宗谷1!D373+オホーツク1!D373+十勝1!D373+釧路1!D373+根室1!D373</f>
        <v>95.6</v>
      </c>
      <c r="E440" s="66">
        <f>+空知1!E373+石狩1!E373+後志1!E373+胆振1!E373+日高1!E373+渡島・檜山1!E373+上川1!E373+留萌1!E373+宗谷1!E373+オホーツク1!E373+十勝1!E373+釧路1!E373+根室1!E373</f>
        <v>172.10000000000002</v>
      </c>
      <c r="F440" s="66">
        <f>+空知1!F373+石狩1!F373+後志1!F373+胆振1!F373+日高1!F373+渡島・檜山1!F373+上川1!F373+留萌1!F373+宗谷1!F373+オホーツク1!F373+十勝1!F373+釧路1!F373+根室1!F373</f>
        <v>304.2</v>
      </c>
      <c r="G440" s="66">
        <f>+空知1!G373+石狩1!G373+後志1!G373+胆振1!G373+日高1!G373+渡島・檜山1!G373+上川1!G373+留萌1!G373+宗谷1!G373+オホーツク1!G373+十勝1!G373+釧路1!G373+根室1!G373</f>
        <v>295.50000000000006</v>
      </c>
      <c r="H440" s="66">
        <f>+空知1!H373+石狩1!H373+後志1!H373+胆振1!H373+日高1!H373+渡島・檜山1!H373+上川1!H373+留萌1!H373+宗谷1!H373+オホーツク1!H373+十勝1!H373+釧路1!H373+根室1!H373</f>
        <v>1179.8000000000002</v>
      </c>
      <c r="I440" s="66">
        <f>+空知1!I373+石狩1!I373+後志1!I373+胆振1!I373+日高1!I373+渡島・檜山1!I373+上川1!I373+留萌1!I373+宗谷1!I373+オホーツク1!I373+十勝1!I373+釧路1!I373+根室1!I373</f>
        <v>1758.0000000000002</v>
      </c>
      <c r="J440" s="66">
        <f>+空知1!J373+石狩1!J373+後志1!J373+胆振1!J373+日高1!J373+渡島・檜山1!J373+上川1!J373+留萌1!J373+宗谷1!J373+オホーツク1!J373+十勝1!J373+釧路1!J373+根室1!J373</f>
        <v>2905.1</v>
      </c>
      <c r="K440" s="66">
        <f>+空知1!K373+石狩1!K373+後志1!K373+胆振1!K373+日高1!K373+渡島・檜山1!K373+上川1!K373+留萌1!K373+宗谷1!K373+オホーツク1!K373+十勝1!K373+釧路1!K373+根室1!K373</f>
        <v>3647.4</v>
      </c>
      <c r="L440" s="66">
        <f>+空知1!L373+石狩1!L373+後志1!L373+胆振1!L373+日高1!L373+渡島・檜山1!L373+上川1!L373+留萌1!L373+宗谷1!L373+オホーツク1!L373+十勝1!L373+釧路1!L373+根室1!L373</f>
        <v>2021.1000000000004</v>
      </c>
      <c r="M440" s="66">
        <f>+空知1!M373+石狩1!M373+後志1!M373+胆振1!M373+日高1!M373+渡島・檜山1!M373+上川1!M373+留萌1!M373+宗谷1!M373+オホーツク1!M373+十勝1!M373+釧路1!M373+根室1!M373</f>
        <v>1275.7999999999997</v>
      </c>
      <c r="N440" s="66">
        <f>+空知1!N373+石狩1!N373+後志1!N373+胆振1!N373+日高1!N373+渡島・檜山1!N373+上川1!N373+留萌1!N373+宗谷1!N373+オホーツク1!N373+十勝1!N373+釧路1!N373+根室1!N373</f>
        <v>736.6</v>
      </c>
      <c r="O440" s="66">
        <f>+空知1!O373+石狩1!O373+後志1!O373+胆振1!O373+日高1!O373+渡島・檜山1!O373+上川1!O373+留萌1!O373+宗谷1!O373+オホーツク1!O373+十勝1!O373+釧路1!O373+根室1!O373</f>
        <v>186.6</v>
      </c>
      <c r="P440" s="7">
        <f>SUM(D440:O440)</f>
        <v>14577.800000000001</v>
      </c>
    </row>
    <row r="441" spans="1:25" ht="16.05" customHeight="1" x14ac:dyDescent="0.2">
      <c r="A441" s="97" t="s">
        <v>86</v>
      </c>
      <c r="B441" s="98"/>
      <c r="C441" s="10" t="s">
        <v>22</v>
      </c>
      <c r="D441" s="7">
        <f>IF(D440&lt;=0,"",D440/$P440%)</f>
        <v>0.65579168324438519</v>
      </c>
      <c r="E441" s="7">
        <f t="shared" ref="E441:O441" si="337">IF(E440&lt;=0,"",E440/$P440%)</f>
        <v>1.1805622247527061</v>
      </c>
      <c r="F441" s="7">
        <f t="shared" si="337"/>
        <v>2.0867346238801461</v>
      </c>
      <c r="G441" s="7">
        <f t="shared" si="337"/>
        <v>2.0270548368066512</v>
      </c>
      <c r="H441" s="7">
        <f t="shared" si="337"/>
        <v>8.0931279068172159</v>
      </c>
      <c r="I441" s="7">
        <f t="shared" si="337"/>
        <v>12.059432836230432</v>
      </c>
      <c r="J441" s="7">
        <f t="shared" si="337"/>
        <v>19.928247060598988</v>
      </c>
      <c r="K441" s="7">
        <f t="shared" si="337"/>
        <v>25.020236249639861</v>
      </c>
      <c r="L441" s="7">
        <f t="shared" si="337"/>
        <v>13.864231914280619</v>
      </c>
      <c r="M441" s="7">
        <f t="shared" si="337"/>
        <v>8.7516634883178508</v>
      </c>
      <c r="N441" s="7">
        <f t="shared" si="337"/>
        <v>5.0528886388892698</v>
      </c>
      <c r="O441" s="7">
        <f t="shared" si="337"/>
        <v>1.2800285365418649</v>
      </c>
      <c r="P441" s="7">
        <f t="shared" si="325"/>
        <v>99.999999999999986</v>
      </c>
    </row>
    <row r="442" spans="1:25" ht="16.05" customHeight="1" x14ac:dyDescent="0.2">
      <c r="A442" s="81"/>
      <c r="B442" s="99"/>
      <c r="C442" s="7" t="s">
        <v>23</v>
      </c>
      <c r="D442" s="66">
        <f>空知1!D375+石狩1!D375+後志1!D375+胆振1!D375+日高1!D375+渡島・檜山1!D375+上川1!D375+留萌1!D375+宗谷1!D375+オホーツク1!D375+十勝1!D375+釧路1!D375+根室1!D375</f>
        <v>34.6</v>
      </c>
      <c r="E442" s="66">
        <f>空知1!E375+石狩1!E375+後志1!E375+胆振1!E375+日高1!E375+渡島・檜山1!E375+上川1!E375+留萌1!E375+宗谷1!E375+オホーツク1!E375+十勝1!E375+釧路1!E375+根室1!E375</f>
        <v>34.099999999999994</v>
      </c>
      <c r="F442" s="66">
        <f>空知1!F375+石狩1!F375+後志1!F375+胆振1!F375+日高1!F375+渡島・檜山1!F375+上川1!F375+留萌1!F375+宗谷1!F375+オホーツク1!F375+十勝1!F375+釧路1!F375+根室1!F375</f>
        <v>95.2</v>
      </c>
      <c r="G442" s="66">
        <f>空知1!G375+石狩1!G375+後志1!G375+胆振1!G375+日高1!G375+渡島・檜山1!G375+上川1!G375+留萌1!G375+宗谷1!G375+オホーツク1!G375+十勝1!G375+釧路1!G375+根室1!G375</f>
        <v>256.79999999999995</v>
      </c>
      <c r="H442" s="66">
        <f>空知1!H375+石狩1!H375+後志1!H375+胆振1!H375+日高1!H375+渡島・檜山1!H375+上川1!H375+留萌1!H375+宗谷1!H375+オホーツク1!H375+十勝1!H375+釧路1!H375+根室1!H375</f>
        <v>1605</v>
      </c>
      <c r="I442" s="66">
        <f>空知1!I375+石狩1!I375+後志1!I375+胆振1!I375+日高1!I375+渡島・檜山1!I375+上川1!I375+留萌1!I375+宗谷1!I375+オホーツク1!I375+十勝1!I375+釧路1!I375+根室1!I375</f>
        <v>5433</v>
      </c>
      <c r="J442" s="66">
        <f>空知1!J375+石狩1!J375+後志1!J375+胆振1!J375+日高1!J375+渡島・檜山1!J375+上川1!J375+留萌1!J375+宗谷1!J375+オホーツク1!J375+十勝1!J375+釧路1!J375+根室1!J375</f>
        <v>16121.7</v>
      </c>
      <c r="K442" s="66">
        <f>空知1!K375+石狩1!K375+後志1!K375+胆振1!K375+日高1!K375+渡島・檜山1!K375+上川1!K375+留萌1!K375+宗谷1!K375+オホーツク1!K375+十勝1!K375+釧路1!K375+根室1!K375</f>
        <v>16342.800000000001</v>
      </c>
      <c r="L442" s="66">
        <f>空知1!L375+石狩1!L375+後志1!L375+胆振1!L375+日高1!L375+渡島・檜山1!L375+上川1!L375+留萌1!L375+宗谷1!L375+オホーツク1!L375+十勝1!L375+釧路1!L375+根室1!L375</f>
        <v>9334.6999999999989</v>
      </c>
      <c r="M442" s="66">
        <f>空知1!M375+石狩1!M375+後志1!M375+胆振1!M375+日高1!M375+渡島・檜山1!M375+上川1!M375+留萌1!M375+宗谷1!M375+オホーツク1!M375+十勝1!M375+釧路1!M375+根室1!M375</f>
        <v>4477.5</v>
      </c>
      <c r="N442" s="66">
        <f>空知1!N375+石狩1!N375+後志1!N375+胆振1!N375+日高1!N375+渡島・檜山1!N375+上川1!N375+留萌1!N375+宗谷1!N375+オホーツク1!N375+十勝1!N375+釧路1!N375+根室1!N375</f>
        <v>896</v>
      </c>
      <c r="O442" s="66">
        <f>空知1!O375+石狩1!O375+後志1!O375+胆振1!O375+日高1!O375+渡島・檜山1!O375+上川1!O375+留萌1!O375+宗谷1!O375+オホーツク1!O375+十勝1!O375+釧路1!O375+根室1!O375</f>
        <v>59</v>
      </c>
      <c r="P442" s="7">
        <f t="shared" si="325"/>
        <v>54690.400000000001</v>
      </c>
      <c r="Q442" s="41"/>
    </row>
    <row r="443" spans="1:25" ht="16.05" customHeight="1" x14ac:dyDescent="0.2">
      <c r="A443" s="81"/>
      <c r="B443" s="99"/>
      <c r="C443" s="10" t="s">
        <v>22</v>
      </c>
      <c r="D443" s="7">
        <f>IF(D442&lt;=0,"",D442/$P442%)</f>
        <v>6.3265216564515891E-2</v>
      </c>
      <c r="E443" s="7">
        <f t="shared" ref="E443:O443" si="338">IF(E442&lt;=0,"",E442/$P442%)</f>
        <v>6.2350979330924615E-2</v>
      </c>
      <c r="F443" s="7">
        <f t="shared" si="338"/>
        <v>0.17407076927577783</v>
      </c>
      <c r="G443" s="7">
        <f t="shared" si="338"/>
        <v>0.46955224317247624</v>
      </c>
      <c r="H443" s="7">
        <f t="shared" si="338"/>
        <v>2.9347015198279771</v>
      </c>
      <c r="I443" s="7">
        <f t="shared" si="338"/>
        <v>9.9341017802027416</v>
      </c>
      <c r="J443" s="7">
        <f t="shared" si="338"/>
        <v>29.478116817576762</v>
      </c>
      <c r="K443" s="7">
        <f t="shared" si="338"/>
        <v>29.88239252227082</v>
      </c>
      <c r="L443" s="7">
        <f t="shared" si="338"/>
        <v>17.068260608808856</v>
      </c>
      <c r="M443" s="7">
        <f t="shared" si="338"/>
        <v>8.1869944268098234</v>
      </c>
      <c r="N443" s="7">
        <f t="shared" si="338"/>
        <v>1.6383131225955561</v>
      </c>
      <c r="O443" s="7">
        <f t="shared" si="338"/>
        <v>0.10787999356376987</v>
      </c>
      <c r="P443" s="7">
        <f t="shared" si="325"/>
        <v>100</v>
      </c>
    </row>
    <row r="444" spans="1:25" ht="16.05" customHeight="1" x14ac:dyDescent="0.2">
      <c r="A444" s="81"/>
      <c r="B444" s="99"/>
      <c r="C444" s="7" t="s">
        <v>24</v>
      </c>
      <c r="D444" s="66">
        <f>空知1!D377+石狩1!D377+後志1!D377+胆振1!D377+日高1!D377+渡島・檜山1!D377+上川1!D377+留萌1!D377+宗谷1!D377+オホーツク1!D377+十勝1!D377+釧路1!D377+根室1!D377</f>
        <v>130.20000000000002</v>
      </c>
      <c r="E444" s="66">
        <f>空知1!E377+石狩1!E377+後志1!E377+胆振1!E377+日高1!E377+渡島・檜山1!E377+上川1!E377+留萌1!E377+宗谷1!E377+オホーツク1!E377+十勝1!E377+釧路1!E377+根室1!E377</f>
        <v>206.2</v>
      </c>
      <c r="F444" s="66">
        <f>空知1!F377+石狩1!F377+後志1!F377+胆振1!F377+日高1!F377+渡島・檜山1!F377+上川1!F377+留萌1!F377+宗谷1!F377+オホーツク1!F377+十勝1!F377+釧路1!F377+根室1!F377</f>
        <v>399.4</v>
      </c>
      <c r="G444" s="66">
        <f>空知1!G377+石狩1!G377+後志1!G377+胆振1!G377+日高1!G377+渡島・檜山1!G377+上川1!G377+留萌1!G377+宗谷1!G377+オホーツク1!G377+十勝1!G377+釧路1!G377+根室1!G377</f>
        <v>552.30000000000007</v>
      </c>
      <c r="H444" s="66">
        <f>空知1!H377+石狩1!H377+後志1!H377+胆振1!H377+日高1!H377+渡島・檜山1!H377+上川1!H377+留萌1!H377+宗谷1!H377+オホーツク1!H377+十勝1!H377+釧路1!H377+根室1!H377</f>
        <v>2784.8</v>
      </c>
      <c r="I444" s="66">
        <f>空知1!I377+石狩1!I377+後志1!I377+胆振1!I377+日高1!I377+渡島・檜山1!I377+上川1!I377+留萌1!I377+宗谷1!I377+オホーツク1!I377+十勝1!I377+釧路1!I377+根室1!I377</f>
        <v>7190.9999999999991</v>
      </c>
      <c r="J444" s="66">
        <f>空知1!J377+石狩1!J377+後志1!J377+胆振1!J377+日高1!J377+渡島・檜山1!J377+上川1!J377+留萌1!J377+宗谷1!J377+オホーツク1!J377+十勝1!J377+釧路1!J377+根室1!J377</f>
        <v>19026.800000000003</v>
      </c>
      <c r="K444" s="66">
        <f>空知1!K377+石狩1!K377+後志1!K377+胆振1!K377+日高1!K377+渡島・檜山1!K377+上川1!K377+留萌1!K377+宗谷1!K377+オホーツク1!K377+十勝1!K377+釧路1!K377+根室1!K377</f>
        <v>19990.199999999997</v>
      </c>
      <c r="L444" s="66">
        <f>空知1!L377+石狩1!L377+後志1!L377+胆振1!L377+日高1!L377+渡島・檜山1!L377+上川1!L377+留萌1!L377+宗谷1!L377+オホーツク1!L377+十勝1!L377+釧路1!L377+根室1!L377</f>
        <v>11355.800000000001</v>
      </c>
      <c r="M444" s="66">
        <f>空知1!M377+石狩1!M377+後志1!M377+胆振1!M377+日高1!M377+渡島・檜山1!M377+上川1!M377+留萌1!M377+宗谷1!M377+オホーツク1!M377+十勝1!M377+釧路1!M377+根室1!M377</f>
        <v>5753.3000000000011</v>
      </c>
      <c r="N444" s="66">
        <f>空知1!N377+石狩1!N377+後志1!N377+胆振1!N377+日高1!N377+渡島・檜山1!N377+上川1!N377+留萌1!N377+宗谷1!N377+オホーツク1!N377+十勝1!N377+釧路1!N377+根室1!N377</f>
        <v>1632.6000000000001</v>
      </c>
      <c r="O444" s="66">
        <f>空知1!O377+石狩1!O377+後志1!O377+胆振1!O377+日高1!O377+渡島・檜山1!O377+上川1!O377+留萌1!O377+宗谷1!O377+オホーツク1!O377+十勝1!O377+釧路1!O377+根室1!O377</f>
        <v>245.60000000000002</v>
      </c>
      <c r="P444" s="7">
        <f t="shared" si="325"/>
        <v>69268.200000000012</v>
      </c>
    </row>
    <row r="445" spans="1:25" ht="16.05" customHeight="1" x14ac:dyDescent="0.2">
      <c r="A445" s="83"/>
      <c r="B445" s="100"/>
      <c r="C445" s="10" t="s">
        <v>22</v>
      </c>
      <c r="D445" s="7">
        <f t="shared" ref="D445:O445" si="339">IF(D444&lt;=0,"",D444/$P444%)</f>
        <v>0.18796504023491298</v>
      </c>
      <c r="E445" s="7">
        <f t="shared" si="339"/>
        <v>0.29768349690045354</v>
      </c>
      <c r="F445" s="7">
        <f t="shared" si="339"/>
        <v>0.57659936305548565</v>
      </c>
      <c r="G445" s="7">
        <f t="shared" si="339"/>
        <v>0.79733557389971155</v>
      </c>
      <c r="H445" s="7">
        <f t="shared" si="339"/>
        <v>4.0203152384499665</v>
      </c>
      <c r="I445" s="7">
        <f t="shared" si="339"/>
        <v>10.381387130025029</v>
      </c>
      <c r="J445" s="7">
        <f t="shared" si="339"/>
        <v>27.46830435899879</v>
      </c>
      <c r="K445" s="7">
        <f t="shared" si="339"/>
        <v>28.859130163624858</v>
      </c>
      <c r="L445" s="7">
        <f t="shared" si="339"/>
        <v>16.393958555296656</v>
      </c>
      <c r="M445" s="7">
        <f t="shared" si="339"/>
        <v>8.3058315359717731</v>
      </c>
      <c r="N445" s="7">
        <f t="shared" si="339"/>
        <v>2.3569256888442314</v>
      </c>
      <c r="O445" s="7">
        <f t="shared" si="339"/>
        <v>0.35456385469811541</v>
      </c>
      <c r="P445" s="7">
        <f t="shared" si="325"/>
        <v>99.999999999999972</v>
      </c>
    </row>
  </sheetData>
  <phoneticPr fontId="3"/>
  <conditionalFormatting sqref="R1:S8 S9 R9:R1048576 S11 S19:S21 S31:S33 S53:S74 T69 T71 S76:S328 S330:S336 S337:T349 S350:S355 T356:T433 S434:S1048576">
    <cfRule type="containsText" dxfId="12" priority="15" operator="containsText" text="要点検">
      <formula>NOT(ISERROR(SEARCH("要点検",R1)))</formula>
    </cfRule>
  </conditionalFormatting>
  <conditionalFormatting sqref="S13">
    <cfRule type="containsText" dxfId="11" priority="14" operator="containsText" text="要点検">
      <formula>NOT(ISERROR(SEARCH("要点検",S13)))</formula>
    </cfRule>
  </conditionalFormatting>
  <conditionalFormatting sqref="S15">
    <cfRule type="containsText" dxfId="10" priority="13" operator="containsText" text="要点検">
      <formula>NOT(ISERROR(SEARCH("要点検",S15)))</formula>
    </cfRule>
  </conditionalFormatting>
  <conditionalFormatting sqref="S17">
    <cfRule type="containsText" dxfId="9" priority="12" operator="containsText" text="要点検">
      <formula>NOT(ISERROR(SEARCH("要点検",S17)))</formula>
    </cfRule>
  </conditionalFormatting>
  <conditionalFormatting sqref="S23">
    <cfRule type="containsText" dxfId="8" priority="11" operator="containsText" text="要点検">
      <formula>NOT(ISERROR(SEARCH("要点検",S23)))</formula>
    </cfRule>
  </conditionalFormatting>
  <conditionalFormatting sqref="S25">
    <cfRule type="containsText" dxfId="7" priority="10" operator="containsText" text="要点検">
      <formula>NOT(ISERROR(SEARCH("要点検",S25)))</formula>
    </cfRule>
  </conditionalFormatting>
  <conditionalFormatting sqref="S27">
    <cfRule type="containsText" dxfId="6" priority="9" operator="containsText" text="要点検">
      <formula>NOT(ISERROR(SEARCH("要点検",S27)))</formula>
    </cfRule>
  </conditionalFormatting>
  <conditionalFormatting sqref="S29">
    <cfRule type="containsText" dxfId="5" priority="8" operator="containsText" text="要点検">
      <formula>NOT(ISERROR(SEARCH("要点検",S29)))</formula>
    </cfRule>
  </conditionalFormatting>
  <conditionalFormatting sqref="S35">
    <cfRule type="containsText" dxfId="4" priority="7" operator="containsText" text="要点検">
      <formula>NOT(ISERROR(SEARCH("要点検",S35)))</formula>
    </cfRule>
  </conditionalFormatting>
  <conditionalFormatting sqref="S37:S39">
    <cfRule type="containsText" dxfId="3" priority="5" operator="containsText" text="要点検">
      <formula>NOT(ISERROR(SEARCH("要点検",S37)))</formula>
    </cfRule>
  </conditionalFormatting>
  <conditionalFormatting sqref="S41">
    <cfRule type="containsText" dxfId="2" priority="4" operator="containsText" text="要点検">
      <formula>NOT(ISERROR(SEARCH("要点検",S41)))</formula>
    </cfRule>
  </conditionalFormatting>
  <conditionalFormatting sqref="S43:S45">
    <cfRule type="containsText" dxfId="1" priority="3" operator="containsText" text="要点検">
      <formula>NOT(ISERROR(SEARCH("要点検",S43)))</formula>
    </cfRule>
  </conditionalFormatting>
  <conditionalFormatting sqref="S47:S51">
    <cfRule type="containsText" dxfId="0" priority="1" operator="containsText" text="要点検">
      <formula>NOT(ISERROR(SEARCH("要点検",S47)))</formula>
    </cfRule>
  </conditionalFormatting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5" orientation="portrait" useFirstPageNumber="1" r:id="rId1"/>
  <headerFooter alignWithMargins="0"/>
  <rowBreaks count="4" manualBreakCount="4">
    <brk id="97" max="15" man="1"/>
    <brk id="193" max="15" man="1"/>
    <brk id="289" max="15" man="1"/>
    <brk id="403" max="15" man="1"/>
  </rowBreaks>
  <ignoredErrors>
    <ignoredError sqref="D9:D10 E9 D12:O12 E10:O10 F9:O9 D24:O24 E32:O32 D34:O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445"/>
  <sheetViews>
    <sheetView showGridLines="0" showZeros="0" view="pageBreakPreview" zoomScale="80" zoomScaleNormal="93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11.6640625" style="2" customWidth="1"/>
    <col min="18" max="16384" width="9" style="2"/>
  </cols>
  <sheetData>
    <row r="1" spans="1:16" ht="16.05" customHeight="1" x14ac:dyDescent="0.2">
      <c r="A1" s="29" t="s">
        <v>137</v>
      </c>
    </row>
    <row r="2" spans="1:16" ht="16.05" customHeight="1" x14ac:dyDescent="0.2">
      <c r="A2" s="2" t="s">
        <v>0</v>
      </c>
    </row>
    <row r="3" spans="1:16" ht="16.05" customHeight="1" x14ac:dyDescent="0.2">
      <c r="A3" s="2" t="s">
        <v>1</v>
      </c>
    </row>
    <row r="4" spans="1:16" ht="16.05" customHeight="1" x14ac:dyDescent="0.2">
      <c r="A4" s="3" t="s">
        <v>2</v>
      </c>
      <c r="B4" s="3" t="s">
        <v>3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50.4</v>
      </c>
      <c r="E7" s="8">
        <f t="shared" ref="E7:O11" si="0">SUM(E13,E19,E25,E31)</f>
        <v>95</v>
      </c>
      <c r="F7" s="8">
        <f t="shared" si="0"/>
        <v>122.2</v>
      </c>
      <c r="G7" s="8">
        <f t="shared" si="0"/>
        <v>70.400000000000006</v>
      </c>
      <c r="H7" s="8">
        <f t="shared" si="0"/>
        <v>99.2</v>
      </c>
      <c r="I7" s="8">
        <f t="shared" si="0"/>
        <v>0</v>
      </c>
      <c r="J7" s="8">
        <f t="shared" si="0"/>
        <v>201.2</v>
      </c>
      <c r="K7" s="8">
        <f t="shared" si="0"/>
        <v>50.4</v>
      </c>
      <c r="L7" s="8">
        <f t="shared" si="0"/>
        <v>3.1</v>
      </c>
      <c r="M7" s="8">
        <f t="shared" si="0"/>
        <v>252.5</v>
      </c>
      <c r="N7" s="8">
        <f t="shared" si="0"/>
        <v>290.5</v>
      </c>
      <c r="O7" s="8">
        <f t="shared" si="0"/>
        <v>0.9</v>
      </c>
      <c r="P7" s="45">
        <f>SUM(D7:O7)</f>
        <v>1235.8000000000002</v>
      </c>
    </row>
    <row r="8" spans="1:16" ht="16.05" customHeight="1" x14ac:dyDescent="0.2">
      <c r="A8" s="9"/>
      <c r="C8" s="10" t="s">
        <v>22</v>
      </c>
      <c r="D8" s="7">
        <f>IF(D7&lt;=0,"",D7/$P7%)</f>
        <v>4.0783298268328201</v>
      </c>
      <c r="E8" s="7">
        <f t="shared" ref="E8:O8" si="1">IF(E7&lt;=0,"",E7/$P7%)</f>
        <v>7.6873280466094824</v>
      </c>
      <c r="F8" s="7">
        <f t="shared" si="1"/>
        <v>9.8883314452176716</v>
      </c>
      <c r="G8" s="7">
        <f t="shared" si="1"/>
        <v>5.696714678750606</v>
      </c>
      <c r="H8" s="7">
        <f t="shared" si="1"/>
        <v>8.0271888655122172</v>
      </c>
      <c r="I8" s="7" t="str">
        <f t="shared" si="1"/>
        <v/>
      </c>
      <c r="J8" s="7">
        <f t="shared" si="1"/>
        <v>16.280951610292924</v>
      </c>
      <c r="K8" s="7">
        <f t="shared" si="1"/>
        <v>4.0783298268328201</v>
      </c>
      <c r="L8" s="7">
        <f t="shared" si="1"/>
        <v>0.25084965204725679</v>
      </c>
      <c r="M8" s="7">
        <f t="shared" si="1"/>
        <v>20.432108755462046</v>
      </c>
      <c r="N8" s="7">
        <f t="shared" si="1"/>
        <v>23.507039974105837</v>
      </c>
      <c r="O8" s="7">
        <f t="shared" si="1"/>
        <v>7.2827318336300365E-2</v>
      </c>
      <c r="P8" s="66">
        <f>SUM(D8:O8)</f>
        <v>99.999999999999986</v>
      </c>
    </row>
    <row r="9" spans="1:16" ht="16.05" customHeight="1" x14ac:dyDescent="0.2">
      <c r="A9" s="9"/>
      <c r="C9" s="7" t="s">
        <v>23</v>
      </c>
      <c r="D9" s="67">
        <f>SUM(D15,D21,D27,D33)</f>
        <v>173</v>
      </c>
      <c r="E9" s="67">
        <f t="shared" si="0"/>
        <v>149</v>
      </c>
      <c r="F9" s="67">
        <f t="shared" si="0"/>
        <v>229</v>
      </c>
      <c r="G9" s="67">
        <f t="shared" si="0"/>
        <v>79</v>
      </c>
      <c r="H9" s="67">
        <f t="shared" si="0"/>
        <v>100</v>
      </c>
      <c r="I9" s="67">
        <f t="shared" si="0"/>
        <v>5</v>
      </c>
      <c r="J9" s="67">
        <f t="shared" si="0"/>
        <v>451</v>
      </c>
      <c r="K9" s="67">
        <f t="shared" si="0"/>
        <v>10</v>
      </c>
      <c r="L9" s="67">
        <f t="shared" si="0"/>
        <v>20</v>
      </c>
      <c r="M9" s="67">
        <f t="shared" si="0"/>
        <v>302</v>
      </c>
      <c r="N9" s="67">
        <f t="shared" si="0"/>
        <v>51</v>
      </c>
      <c r="O9" s="67">
        <f t="shared" si="0"/>
        <v>99</v>
      </c>
      <c r="P9" s="66">
        <f>SUM(D9:O9)</f>
        <v>1668</v>
      </c>
    </row>
    <row r="10" spans="1:16" ht="16.05" customHeight="1" x14ac:dyDescent="0.2">
      <c r="A10" s="9"/>
      <c r="C10" s="10" t="s">
        <v>22</v>
      </c>
      <c r="D10" s="7">
        <f>IF(D9&lt;=0,"",D9/$P9%)</f>
        <v>10.371702637889689</v>
      </c>
      <c r="E10" s="7">
        <f t="shared" ref="E10:O10" si="2">IF(E9&lt;=0,"",E9/$P9%)</f>
        <v>8.9328537170263793</v>
      </c>
      <c r="F10" s="7">
        <f t="shared" si="2"/>
        <v>13.729016786570744</v>
      </c>
      <c r="G10" s="7">
        <f t="shared" si="2"/>
        <v>4.7362110311750598</v>
      </c>
      <c r="H10" s="7">
        <f t="shared" si="2"/>
        <v>5.9952038369304557</v>
      </c>
      <c r="I10" s="7">
        <f t="shared" si="2"/>
        <v>0.29976019184652281</v>
      </c>
      <c r="J10" s="7">
        <f t="shared" si="2"/>
        <v>27.038369304556355</v>
      </c>
      <c r="K10" s="7">
        <f t="shared" si="2"/>
        <v>0.59952038369304561</v>
      </c>
      <c r="L10" s="7">
        <f t="shared" si="2"/>
        <v>1.1990407673860912</v>
      </c>
      <c r="M10" s="7">
        <f t="shared" si="2"/>
        <v>18.105515587529975</v>
      </c>
      <c r="N10" s="7">
        <f t="shared" si="2"/>
        <v>3.0575539568345325</v>
      </c>
      <c r="O10" s="7">
        <f t="shared" si="2"/>
        <v>5.9352517985611515</v>
      </c>
      <c r="P10" s="66">
        <f>SUM(D10:O10)</f>
        <v>100.00000000000003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223.4</v>
      </c>
      <c r="E11" s="67">
        <f t="shared" si="0"/>
        <v>244</v>
      </c>
      <c r="F11" s="67">
        <f t="shared" si="0"/>
        <v>351.2</v>
      </c>
      <c r="G11" s="67">
        <f t="shared" si="0"/>
        <v>149.4</v>
      </c>
      <c r="H11" s="67">
        <f t="shared" si="0"/>
        <v>199.2</v>
      </c>
      <c r="I11" s="67">
        <f t="shared" si="0"/>
        <v>5</v>
      </c>
      <c r="J11" s="67">
        <f t="shared" si="0"/>
        <v>652.20000000000005</v>
      </c>
      <c r="K11" s="67">
        <f t="shared" si="0"/>
        <v>60.4</v>
      </c>
      <c r="L11" s="67">
        <f t="shared" si="0"/>
        <v>23.1</v>
      </c>
      <c r="M11" s="67">
        <f t="shared" si="0"/>
        <v>554.5</v>
      </c>
      <c r="N11" s="67">
        <f t="shared" si="0"/>
        <v>341.5</v>
      </c>
      <c r="O11" s="67">
        <f t="shared" si="0"/>
        <v>99.9</v>
      </c>
      <c r="P11" s="66">
        <f>SUM(D11:O11)</f>
        <v>2903.7999999999997</v>
      </c>
    </row>
    <row r="12" spans="1:16" ht="16.05" customHeight="1" x14ac:dyDescent="0.2">
      <c r="A12" s="9"/>
      <c r="B12" s="12"/>
      <c r="C12" s="10" t="s">
        <v>22</v>
      </c>
      <c r="D12" s="7">
        <f t="shared" ref="D12:O12" si="3">IF(D11&lt;=0,"",D11/$P11%)</f>
        <v>7.6933673117983341</v>
      </c>
      <c r="E12" s="7">
        <f t="shared" si="3"/>
        <v>8.4027825607824234</v>
      </c>
      <c r="F12" s="7">
        <f t="shared" si="3"/>
        <v>12.094496866175357</v>
      </c>
      <c r="G12" s="7">
        <f t="shared" si="3"/>
        <v>5.1449824368069432</v>
      </c>
      <c r="H12" s="7">
        <f t="shared" si="3"/>
        <v>6.8599765824092573</v>
      </c>
      <c r="I12" s="7">
        <f t="shared" si="3"/>
        <v>0.17218816722914804</v>
      </c>
      <c r="J12" s="7">
        <f t="shared" si="3"/>
        <v>22.46022453337007</v>
      </c>
      <c r="K12" s="7">
        <f t="shared" si="3"/>
        <v>2.0800330601281081</v>
      </c>
      <c r="L12" s="7">
        <f t="shared" si="3"/>
        <v>0.79550933259866397</v>
      </c>
      <c r="M12" s="7">
        <f t="shared" si="3"/>
        <v>19.095667745712518</v>
      </c>
      <c r="N12" s="7">
        <f t="shared" si="3"/>
        <v>11.760451821750811</v>
      </c>
      <c r="O12" s="7">
        <f t="shared" si="3"/>
        <v>3.440319581238378</v>
      </c>
      <c r="P12" s="66">
        <f t="shared" ref="P12:P89" si="4">SUM(D12:O12)</f>
        <v>100.00000000000001</v>
      </c>
    </row>
    <row r="13" spans="1:16" ht="16.05" customHeight="1" x14ac:dyDescent="0.2">
      <c r="A13" s="9"/>
      <c r="B13" s="9" t="s">
        <v>25</v>
      </c>
      <c r="C13" s="7" t="s">
        <v>21</v>
      </c>
      <c r="D13" s="67">
        <v>50.4</v>
      </c>
      <c r="E13" s="67">
        <v>95</v>
      </c>
      <c r="F13" s="67">
        <v>122.2</v>
      </c>
      <c r="G13" s="67">
        <v>70.400000000000006</v>
      </c>
      <c r="H13" s="67">
        <v>99.2</v>
      </c>
      <c r="I13" s="67">
        <v>0</v>
      </c>
      <c r="J13" s="67">
        <v>201.2</v>
      </c>
      <c r="K13" s="67">
        <v>50.4</v>
      </c>
      <c r="L13" s="67">
        <v>0</v>
      </c>
      <c r="M13" s="67">
        <v>180.2</v>
      </c>
      <c r="N13" s="67">
        <v>257.39999999999998</v>
      </c>
      <c r="O13" s="67">
        <v>0</v>
      </c>
      <c r="P13" s="66">
        <f t="shared" si="4"/>
        <v>1126.4000000000001</v>
      </c>
    </row>
    <row r="14" spans="1:16" ht="16.05" customHeight="1" x14ac:dyDescent="0.2">
      <c r="A14" s="9"/>
      <c r="B14" s="9"/>
      <c r="C14" s="10" t="s">
        <v>22</v>
      </c>
      <c r="D14" s="7">
        <f>IF(D13&lt;=0,"",D13/$P13%)</f>
        <v>4.4744318181818175</v>
      </c>
      <c r="E14" s="7">
        <f>IF(E13&lt;=0,"",E13/$P13%)</f>
        <v>8.4339488636363633</v>
      </c>
      <c r="F14" s="7">
        <f t="shared" ref="F14:O62" si="5">IF(F13&lt;=0,"",F13/$P13%)</f>
        <v>10.84872159090909</v>
      </c>
      <c r="G14" s="7">
        <f t="shared" si="5"/>
        <v>6.25</v>
      </c>
      <c r="H14" s="7">
        <f t="shared" si="5"/>
        <v>8.8068181818181817</v>
      </c>
      <c r="I14" s="7" t="str">
        <f t="shared" si="5"/>
        <v/>
      </c>
      <c r="J14" s="7">
        <f t="shared" si="5"/>
        <v>17.862215909090907</v>
      </c>
      <c r="K14" s="7">
        <f t="shared" si="5"/>
        <v>4.4744318181818175</v>
      </c>
      <c r="L14" s="7" t="str">
        <f t="shared" si="5"/>
        <v/>
      </c>
      <c r="M14" s="7">
        <f t="shared" si="5"/>
        <v>15.997869318181815</v>
      </c>
      <c r="N14" s="7">
        <f t="shared" si="5"/>
        <v>22.851562499999996</v>
      </c>
      <c r="O14" s="7" t="str">
        <f t="shared" si="5"/>
        <v/>
      </c>
      <c r="P14" s="66">
        <f t="shared" si="4"/>
        <v>100</v>
      </c>
    </row>
    <row r="15" spans="1:16" ht="16.05" customHeight="1" x14ac:dyDescent="0.2">
      <c r="A15" s="9"/>
      <c r="B15" s="9"/>
      <c r="C15" s="7" t="s">
        <v>23</v>
      </c>
      <c r="D15" s="67">
        <v>173</v>
      </c>
      <c r="E15" s="67">
        <v>149</v>
      </c>
      <c r="F15" s="67">
        <v>229</v>
      </c>
      <c r="G15" s="67">
        <v>79</v>
      </c>
      <c r="H15" s="67">
        <v>100</v>
      </c>
      <c r="I15" s="67">
        <v>5</v>
      </c>
      <c r="J15" s="67">
        <v>451</v>
      </c>
      <c r="K15" s="67">
        <v>10</v>
      </c>
      <c r="L15" s="67">
        <v>20</v>
      </c>
      <c r="M15" s="67">
        <v>302</v>
      </c>
      <c r="N15" s="67">
        <v>51</v>
      </c>
      <c r="O15" s="67">
        <v>99</v>
      </c>
      <c r="P15" s="66">
        <f t="shared" si="4"/>
        <v>1668</v>
      </c>
    </row>
    <row r="16" spans="1:16" ht="16.05" customHeight="1" x14ac:dyDescent="0.2">
      <c r="A16" s="9"/>
      <c r="B16" s="9"/>
      <c r="C16" s="10" t="s">
        <v>22</v>
      </c>
      <c r="D16" s="7">
        <f>IF(D15&lt;=0,"",D15/$P15%)</f>
        <v>10.371702637889689</v>
      </c>
      <c r="E16" s="7">
        <f>IF(E15&lt;=0,"",E15/$P15%)</f>
        <v>8.9328537170263793</v>
      </c>
      <c r="F16" s="7">
        <f t="shared" si="5"/>
        <v>13.729016786570744</v>
      </c>
      <c r="G16" s="7">
        <f t="shared" si="5"/>
        <v>4.7362110311750598</v>
      </c>
      <c r="H16" s="7">
        <f t="shared" si="5"/>
        <v>5.9952038369304557</v>
      </c>
      <c r="I16" s="7">
        <f t="shared" si="5"/>
        <v>0.29976019184652281</v>
      </c>
      <c r="J16" s="7">
        <f t="shared" si="5"/>
        <v>27.038369304556355</v>
      </c>
      <c r="K16" s="7">
        <f t="shared" si="5"/>
        <v>0.59952038369304561</v>
      </c>
      <c r="L16" s="7">
        <f t="shared" si="5"/>
        <v>1.1990407673860912</v>
      </c>
      <c r="M16" s="7">
        <f t="shared" si="5"/>
        <v>18.105515587529975</v>
      </c>
      <c r="N16" s="7">
        <f t="shared" si="5"/>
        <v>3.0575539568345325</v>
      </c>
      <c r="O16" s="7">
        <f t="shared" si="5"/>
        <v>5.9352517985611515</v>
      </c>
      <c r="P16" s="66">
        <f t="shared" si="4"/>
        <v>100.00000000000003</v>
      </c>
    </row>
    <row r="17" spans="1:16" ht="16.05" customHeight="1" x14ac:dyDescent="0.2">
      <c r="A17" s="9"/>
      <c r="B17" s="9"/>
      <c r="C17" s="7" t="s">
        <v>24</v>
      </c>
      <c r="D17" s="66">
        <f t="shared" ref="D17:O17" si="6">SUM(D15,D13)</f>
        <v>223.4</v>
      </c>
      <c r="E17" s="66">
        <f t="shared" si="6"/>
        <v>244</v>
      </c>
      <c r="F17" s="66">
        <f t="shared" si="6"/>
        <v>351.2</v>
      </c>
      <c r="G17" s="66">
        <f t="shared" si="6"/>
        <v>149.4</v>
      </c>
      <c r="H17" s="66">
        <f t="shared" si="6"/>
        <v>199.2</v>
      </c>
      <c r="I17" s="66">
        <f t="shared" si="6"/>
        <v>5</v>
      </c>
      <c r="J17" s="66">
        <f t="shared" si="6"/>
        <v>652.20000000000005</v>
      </c>
      <c r="K17" s="66">
        <f t="shared" si="6"/>
        <v>60.4</v>
      </c>
      <c r="L17" s="66">
        <f t="shared" si="6"/>
        <v>20</v>
      </c>
      <c r="M17" s="66">
        <f t="shared" si="6"/>
        <v>482.2</v>
      </c>
      <c r="N17" s="66">
        <f t="shared" si="6"/>
        <v>308.39999999999998</v>
      </c>
      <c r="O17" s="66">
        <f t="shared" si="6"/>
        <v>99</v>
      </c>
      <c r="P17" s="66">
        <f t="shared" si="4"/>
        <v>2794.4</v>
      </c>
    </row>
    <row r="18" spans="1:16" ht="16.05" customHeight="1" x14ac:dyDescent="0.2">
      <c r="A18" s="9"/>
      <c r="B18" s="13"/>
      <c r="C18" s="10" t="s">
        <v>22</v>
      </c>
      <c r="D18" s="7">
        <f>IF(D17&lt;=0,"",D17/$P17%)</f>
        <v>7.9945605496707692</v>
      </c>
      <c r="E18" s="7">
        <f>IF(E17&lt;=0,"",E17/$P17%)</f>
        <v>8.7317492127111365</v>
      </c>
      <c r="F18" s="7">
        <f t="shared" si="5"/>
        <v>12.567993129115372</v>
      </c>
      <c r="G18" s="7">
        <f t="shared" si="5"/>
        <v>5.3464070999141136</v>
      </c>
      <c r="H18" s="7">
        <f t="shared" si="5"/>
        <v>7.1285427998854844</v>
      </c>
      <c r="I18" s="7">
        <f t="shared" si="5"/>
        <v>0.17892928714571998</v>
      </c>
      <c r="J18" s="7">
        <f t="shared" si="5"/>
        <v>23.339536215287719</v>
      </c>
      <c r="K18" s="7">
        <f t="shared" si="5"/>
        <v>2.1614657887202973</v>
      </c>
      <c r="L18" s="7">
        <f t="shared" si="5"/>
        <v>0.71571714858287994</v>
      </c>
      <c r="M18" s="7">
        <f t="shared" si="5"/>
        <v>17.255940452333235</v>
      </c>
      <c r="N18" s="7">
        <f t="shared" si="5"/>
        <v>11.036358431148008</v>
      </c>
      <c r="O18" s="7">
        <f t="shared" si="5"/>
        <v>3.5427998854852558</v>
      </c>
      <c r="P18" s="66">
        <f>SUM(D18:O18)</f>
        <v>99.999999999999986</v>
      </c>
    </row>
    <row r="19" spans="1:16" ht="16.05" customHeight="1" x14ac:dyDescent="0.2">
      <c r="A19" s="9"/>
      <c r="B19" s="9" t="s">
        <v>26</v>
      </c>
      <c r="C19" s="7" t="s">
        <v>21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3.1</v>
      </c>
      <c r="M19" s="67">
        <v>72.3</v>
      </c>
      <c r="N19" s="67">
        <v>33.1</v>
      </c>
      <c r="O19" s="67">
        <v>0.9</v>
      </c>
      <c r="P19" s="66">
        <f>SUM(D19:O19)</f>
        <v>109.4</v>
      </c>
    </row>
    <row r="20" spans="1:16" ht="16.05" customHeight="1" x14ac:dyDescent="0.2">
      <c r="A20" s="9"/>
      <c r="B20" s="9"/>
      <c r="C20" s="10" t="s">
        <v>22</v>
      </c>
      <c r="D20" s="7" t="str">
        <f>IF(D19&lt;=0,"",D19/$P19%)</f>
        <v/>
      </c>
      <c r="E20" s="7" t="str">
        <f>IF(E19&lt;=0,"",E19/$P19%)</f>
        <v/>
      </c>
      <c r="F20" s="7" t="str">
        <f t="shared" si="5"/>
        <v/>
      </c>
      <c r="G20" s="7" t="str">
        <f t="shared" si="5"/>
        <v/>
      </c>
      <c r="H20" s="7" t="str">
        <f t="shared" si="5"/>
        <v/>
      </c>
      <c r="I20" s="7" t="str">
        <f t="shared" si="5"/>
        <v/>
      </c>
      <c r="J20" s="7" t="str">
        <f t="shared" si="5"/>
        <v/>
      </c>
      <c r="K20" s="7" t="str">
        <f t="shared" si="5"/>
        <v/>
      </c>
      <c r="L20" s="7">
        <f t="shared" si="5"/>
        <v>2.8336380255941496</v>
      </c>
      <c r="M20" s="7">
        <f t="shared" si="5"/>
        <v>66.087751371115161</v>
      </c>
      <c r="N20" s="7">
        <f t="shared" si="5"/>
        <v>30.255941499085921</v>
      </c>
      <c r="O20" s="7">
        <f t="shared" si="5"/>
        <v>0.82266910420475314</v>
      </c>
      <c r="P20" s="66">
        <f t="shared" ref="P20:P24" si="7">SUM(D20:O20)</f>
        <v>99.999999999999986</v>
      </c>
    </row>
    <row r="21" spans="1:16" ht="16.05" customHeight="1" x14ac:dyDescent="0.2">
      <c r="A21" s="9"/>
      <c r="B21" s="9"/>
      <c r="C21" s="7" t="s">
        <v>23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6">
        <f t="shared" si="7"/>
        <v>0</v>
      </c>
    </row>
    <row r="22" spans="1:16" ht="16.05" customHeight="1" x14ac:dyDescent="0.2">
      <c r="A22" s="9"/>
      <c r="B22" s="9"/>
      <c r="C22" s="10" t="s">
        <v>22</v>
      </c>
      <c r="D22" s="7" t="str">
        <f>IF(D21&lt;=0,"",D21/$P21%)</f>
        <v/>
      </c>
      <c r="E22" s="7" t="str">
        <f>IF(E21&lt;=0,"",E21/$P21%)</f>
        <v/>
      </c>
      <c r="F22" s="7" t="str">
        <f t="shared" si="5"/>
        <v/>
      </c>
      <c r="G22" s="7" t="str">
        <f t="shared" si="5"/>
        <v/>
      </c>
      <c r="H22" s="7" t="str">
        <f t="shared" si="5"/>
        <v/>
      </c>
      <c r="I22" s="7" t="str">
        <f t="shared" si="5"/>
        <v/>
      </c>
      <c r="J22" s="7" t="str">
        <f t="shared" si="5"/>
        <v/>
      </c>
      <c r="K22" s="7" t="str">
        <f t="shared" si="5"/>
        <v/>
      </c>
      <c r="L22" s="7" t="str">
        <f t="shared" si="5"/>
        <v/>
      </c>
      <c r="M22" s="7" t="str">
        <f t="shared" si="5"/>
        <v/>
      </c>
      <c r="N22" s="7" t="str">
        <f t="shared" si="5"/>
        <v/>
      </c>
      <c r="O22" s="7" t="str">
        <f t="shared" si="5"/>
        <v/>
      </c>
      <c r="P22" s="66">
        <f t="shared" si="7"/>
        <v>0</v>
      </c>
    </row>
    <row r="23" spans="1:16" ht="16.05" customHeight="1" x14ac:dyDescent="0.2">
      <c r="A23" s="9"/>
      <c r="B23" s="9"/>
      <c r="C23" s="7" t="s">
        <v>24</v>
      </c>
      <c r="D23" s="66">
        <f t="shared" ref="D23:O23" si="8">SUM(D21,D19)</f>
        <v>0</v>
      </c>
      <c r="E23" s="66">
        <f t="shared" si="8"/>
        <v>0</v>
      </c>
      <c r="F23" s="66">
        <f t="shared" si="8"/>
        <v>0</v>
      </c>
      <c r="G23" s="66">
        <f t="shared" si="8"/>
        <v>0</v>
      </c>
      <c r="H23" s="66">
        <f t="shared" si="8"/>
        <v>0</v>
      </c>
      <c r="I23" s="66">
        <f t="shared" si="8"/>
        <v>0</v>
      </c>
      <c r="J23" s="66">
        <f t="shared" si="8"/>
        <v>0</v>
      </c>
      <c r="K23" s="66">
        <f t="shared" si="8"/>
        <v>0</v>
      </c>
      <c r="L23" s="66">
        <f t="shared" si="8"/>
        <v>3.1</v>
      </c>
      <c r="M23" s="66">
        <f t="shared" si="8"/>
        <v>72.3</v>
      </c>
      <c r="N23" s="66">
        <f t="shared" si="8"/>
        <v>33.1</v>
      </c>
      <c r="O23" s="66">
        <f t="shared" si="8"/>
        <v>0.9</v>
      </c>
      <c r="P23" s="66">
        <f t="shared" si="7"/>
        <v>109.4</v>
      </c>
    </row>
    <row r="24" spans="1:16" ht="16.05" customHeight="1" x14ac:dyDescent="0.2">
      <c r="A24" s="9"/>
      <c r="B24" s="13"/>
      <c r="C24" s="10" t="s">
        <v>22</v>
      </c>
      <c r="D24" s="7" t="str">
        <f>IF(D23&lt;=0,"",D23/$P23%)</f>
        <v/>
      </c>
      <c r="E24" s="7" t="str">
        <f>IF(E23&lt;=0,"",E23/$P23%)</f>
        <v/>
      </c>
      <c r="F24" s="7" t="str">
        <f t="shared" si="5"/>
        <v/>
      </c>
      <c r="G24" s="7" t="str">
        <f t="shared" si="5"/>
        <v/>
      </c>
      <c r="H24" s="7" t="str">
        <f t="shared" si="5"/>
        <v/>
      </c>
      <c r="I24" s="7" t="str">
        <f t="shared" si="5"/>
        <v/>
      </c>
      <c r="J24" s="7" t="str">
        <f t="shared" si="5"/>
        <v/>
      </c>
      <c r="K24" s="7" t="str">
        <f t="shared" si="5"/>
        <v/>
      </c>
      <c r="L24" s="7">
        <f t="shared" si="5"/>
        <v>2.8336380255941496</v>
      </c>
      <c r="M24" s="7">
        <f t="shared" si="5"/>
        <v>66.087751371115161</v>
      </c>
      <c r="N24" s="7">
        <f t="shared" si="5"/>
        <v>30.255941499085921</v>
      </c>
      <c r="O24" s="7">
        <f t="shared" si="5"/>
        <v>0.82266910420475314</v>
      </c>
      <c r="P24" s="66">
        <f t="shared" si="7"/>
        <v>99.999999999999986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9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>IF(D25&lt;=0,"",D25/$P25%)</f>
        <v/>
      </c>
      <c r="E26" s="7" t="str">
        <f>IF(E25&lt;=0,"",E25/$P25%)</f>
        <v/>
      </c>
      <c r="F26" s="7" t="str">
        <f t="shared" si="5"/>
        <v/>
      </c>
      <c r="G26" s="7" t="str">
        <f t="shared" si="5"/>
        <v/>
      </c>
      <c r="H26" s="7" t="str">
        <f t="shared" si="5"/>
        <v/>
      </c>
      <c r="I26" s="7" t="str">
        <f t="shared" si="5"/>
        <v/>
      </c>
      <c r="J26" s="7" t="str">
        <f t="shared" si="5"/>
        <v/>
      </c>
      <c r="K26" s="7" t="str">
        <f t="shared" si="5"/>
        <v/>
      </c>
      <c r="L26" s="7" t="str">
        <f t="shared" si="5"/>
        <v/>
      </c>
      <c r="M26" s="7" t="str">
        <f t="shared" si="5"/>
        <v/>
      </c>
      <c r="N26" s="7" t="str">
        <f t="shared" si="5"/>
        <v/>
      </c>
      <c r="O26" s="7" t="str">
        <f t="shared" si="5"/>
        <v/>
      </c>
      <c r="P26" s="66">
        <f t="shared" si="9"/>
        <v>0</v>
      </c>
    </row>
    <row r="27" spans="1:16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9"/>
        <v>0</v>
      </c>
    </row>
    <row r="28" spans="1:16" ht="16.05" customHeight="1" x14ac:dyDescent="0.2">
      <c r="A28" s="9"/>
      <c r="B28" s="9"/>
      <c r="C28" s="10" t="s">
        <v>22</v>
      </c>
      <c r="D28" s="7" t="str">
        <f>IF(D27&lt;=0,"",D27/$P27%)</f>
        <v/>
      </c>
      <c r="E28" s="7" t="str">
        <f>IF(E27&lt;=0,"",E27/$P27%)</f>
        <v/>
      </c>
      <c r="F28" s="7" t="str">
        <f t="shared" si="5"/>
        <v/>
      </c>
      <c r="G28" s="7" t="str">
        <f t="shared" si="5"/>
        <v/>
      </c>
      <c r="H28" s="7" t="str">
        <f t="shared" si="5"/>
        <v/>
      </c>
      <c r="I28" s="7" t="str">
        <f t="shared" si="5"/>
        <v/>
      </c>
      <c r="J28" s="7" t="str">
        <f t="shared" si="5"/>
        <v/>
      </c>
      <c r="K28" s="7" t="str">
        <f t="shared" si="5"/>
        <v/>
      </c>
      <c r="L28" s="7" t="str">
        <f t="shared" si="5"/>
        <v/>
      </c>
      <c r="M28" s="7" t="str">
        <f t="shared" si="5"/>
        <v/>
      </c>
      <c r="N28" s="7" t="str">
        <f t="shared" si="5"/>
        <v/>
      </c>
      <c r="O28" s="7" t="str">
        <f t="shared" si="5"/>
        <v/>
      </c>
      <c r="P28" s="66">
        <f t="shared" si="9"/>
        <v>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0">SUM(E27,E25)</f>
        <v>0</v>
      </c>
      <c r="F29" s="66">
        <f t="shared" si="10"/>
        <v>0</v>
      </c>
      <c r="G29" s="66">
        <f t="shared" si="10"/>
        <v>0</v>
      </c>
      <c r="H29" s="66">
        <f t="shared" si="10"/>
        <v>0</v>
      </c>
      <c r="I29" s="66">
        <f t="shared" si="10"/>
        <v>0</v>
      </c>
      <c r="J29" s="66">
        <f t="shared" si="10"/>
        <v>0</v>
      </c>
      <c r="K29" s="66">
        <f t="shared" si="10"/>
        <v>0</v>
      </c>
      <c r="L29" s="66">
        <f t="shared" si="10"/>
        <v>0</v>
      </c>
      <c r="M29" s="66">
        <f t="shared" si="10"/>
        <v>0</v>
      </c>
      <c r="N29" s="66">
        <f t="shared" si="10"/>
        <v>0</v>
      </c>
      <c r="O29" s="66">
        <f t="shared" si="10"/>
        <v>0</v>
      </c>
      <c r="P29" s="66">
        <f t="shared" si="9"/>
        <v>0</v>
      </c>
    </row>
    <row r="30" spans="1:16" ht="16.05" customHeight="1" x14ac:dyDescent="0.2">
      <c r="A30" s="9"/>
      <c r="B30" s="13"/>
      <c r="C30" s="10" t="s">
        <v>22</v>
      </c>
      <c r="D30" s="7" t="str">
        <f>IF(D29&lt;=0,"",D29/$P29%)</f>
        <v/>
      </c>
      <c r="E30" s="7" t="str">
        <f>IF(E29&lt;=0,"",E29/$P29%)</f>
        <v/>
      </c>
      <c r="F30" s="7" t="str">
        <f t="shared" si="5"/>
        <v/>
      </c>
      <c r="G30" s="7" t="str">
        <f t="shared" si="5"/>
        <v/>
      </c>
      <c r="H30" s="7" t="str">
        <f t="shared" si="5"/>
        <v/>
      </c>
      <c r="I30" s="7" t="str">
        <f t="shared" si="5"/>
        <v/>
      </c>
      <c r="J30" s="7" t="str">
        <f t="shared" si="5"/>
        <v/>
      </c>
      <c r="K30" s="7" t="str">
        <f t="shared" si="5"/>
        <v/>
      </c>
      <c r="L30" s="7" t="str">
        <f t="shared" si="5"/>
        <v/>
      </c>
      <c r="M30" s="7" t="str">
        <f t="shared" si="5"/>
        <v/>
      </c>
      <c r="N30" s="7" t="str">
        <f t="shared" si="5"/>
        <v/>
      </c>
      <c r="O30" s="7" t="str">
        <f t="shared" si="5"/>
        <v/>
      </c>
      <c r="P30" s="66">
        <f t="shared" si="9"/>
        <v>0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>IF(D31&lt;=0,"",D31/$P31%)</f>
        <v/>
      </c>
      <c r="E32" s="7" t="str">
        <f>IF(E31&lt;=0,"",E31/$P31%)</f>
        <v/>
      </c>
      <c r="F32" s="7" t="str">
        <f t="shared" si="5"/>
        <v/>
      </c>
      <c r="G32" s="7" t="str">
        <f t="shared" si="5"/>
        <v/>
      </c>
      <c r="H32" s="7" t="str">
        <f t="shared" si="5"/>
        <v/>
      </c>
      <c r="I32" s="7" t="str">
        <f t="shared" si="5"/>
        <v/>
      </c>
      <c r="J32" s="7" t="str">
        <f t="shared" si="5"/>
        <v/>
      </c>
      <c r="K32" s="7" t="str">
        <f t="shared" si="5"/>
        <v/>
      </c>
      <c r="L32" s="7" t="str">
        <f t="shared" si="5"/>
        <v/>
      </c>
      <c r="M32" s="7" t="str">
        <f t="shared" si="5"/>
        <v/>
      </c>
      <c r="N32" s="7" t="str">
        <f t="shared" si="5"/>
        <v/>
      </c>
      <c r="O32" s="7" t="str">
        <f t="shared" si="5"/>
        <v/>
      </c>
      <c r="P32" s="66">
        <f t="shared" si="9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9"/>
        <v>0</v>
      </c>
    </row>
    <row r="34" spans="1:16" ht="16.05" customHeight="1" x14ac:dyDescent="0.2">
      <c r="A34" s="9"/>
      <c r="B34" s="9"/>
      <c r="C34" s="10" t="s">
        <v>22</v>
      </c>
      <c r="D34" s="7" t="str">
        <f>IF(D33&lt;=0,"",D33/$P33%)</f>
        <v/>
      </c>
      <c r="E34" s="7" t="str">
        <f>IF(E33&lt;=0,"",E33/$P33%)</f>
        <v/>
      </c>
      <c r="F34" s="7" t="str">
        <f t="shared" si="5"/>
        <v/>
      </c>
      <c r="G34" s="7" t="str">
        <f t="shared" si="5"/>
        <v/>
      </c>
      <c r="H34" s="7" t="str">
        <f t="shared" si="5"/>
        <v/>
      </c>
      <c r="I34" s="7" t="str">
        <f t="shared" si="5"/>
        <v/>
      </c>
      <c r="J34" s="7" t="str">
        <f t="shared" si="5"/>
        <v/>
      </c>
      <c r="K34" s="7" t="str">
        <f t="shared" si="5"/>
        <v/>
      </c>
      <c r="L34" s="7" t="str">
        <f t="shared" si="5"/>
        <v/>
      </c>
      <c r="M34" s="7" t="str">
        <f t="shared" si="5"/>
        <v/>
      </c>
      <c r="N34" s="7" t="str">
        <f t="shared" si="5"/>
        <v/>
      </c>
      <c r="O34" s="7" t="str">
        <f t="shared" si="5"/>
        <v/>
      </c>
      <c r="P34" s="66">
        <f t="shared" si="9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11">SUM(E33,E31)</f>
        <v>0</v>
      </c>
      <c r="F35" s="66">
        <f t="shared" si="11"/>
        <v>0</v>
      </c>
      <c r="G35" s="66">
        <f t="shared" si="11"/>
        <v>0</v>
      </c>
      <c r="H35" s="66">
        <f t="shared" si="11"/>
        <v>0</v>
      </c>
      <c r="I35" s="66">
        <f t="shared" si="11"/>
        <v>0</v>
      </c>
      <c r="J35" s="66">
        <f t="shared" si="11"/>
        <v>0</v>
      </c>
      <c r="K35" s="66">
        <f t="shared" si="11"/>
        <v>0</v>
      </c>
      <c r="L35" s="66">
        <f t="shared" si="11"/>
        <v>0</v>
      </c>
      <c r="M35" s="66">
        <f t="shared" si="11"/>
        <v>0</v>
      </c>
      <c r="N35" s="66">
        <f t="shared" si="11"/>
        <v>0</v>
      </c>
      <c r="O35" s="66">
        <f t="shared" si="11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>IF(D35&lt;=0,"",D35/$P35%)</f>
        <v/>
      </c>
      <c r="E36" s="7" t="str">
        <f>IF(E35&lt;=0,"",E35/$P35%)</f>
        <v/>
      </c>
      <c r="F36" s="7" t="str">
        <f t="shared" si="5"/>
        <v/>
      </c>
      <c r="G36" s="7" t="str">
        <f t="shared" si="5"/>
        <v/>
      </c>
      <c r="H36" s="7" t="str">
        <f t="shared" si="5"/>
        <v/>
      </c>
      <c r="I36" s="7" t="str">
        <f t="shared" si="5"/>
        <v/>
      </c>
      <c r="J36" s="7" t="str">
        <f t="shared" si="5"/>
        <v/>
      </c>
      <c r="K36" s="7" t="str">
        <f t="shared" si="5"/>
        <v/>
      </c>
      <c r="L36" s="7" t="str">
        <f t="shared" si="5"/>
        <v/>
      </c>
      <c r="M36" s="7" t="str">
        <f t="shared" si="5"/>
        <v/>
      </c>
      <c r="N36" s="7" t="str">
        <f t="shared" si="5"/>
        <v/>
      </c>
      <c r="O36" s="7" t="str">
        <f t="shared" si="5"/>
        <v/>
      </c>
      <c r="P36" s="66">
        <f t="shared" si="9"/>
        <v>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408.20000000000005</v>
      </c>
      <c r="E37" s="66">
        <f t="shared" ref="E37:N37" si="12">E$43+E$49+E$55+E$61+E$67+E$73+E$79+E$85+E$91+E$97+E$103+E$109+E$115+E$121+E$127+E$133+E$139+E$145+E$151+E$157+E$163+E$169+E$175+E$181+E$187+E$193+E$199+E$205+E$211+E$217+E$223</f>
        <v>468.90000000000003</v>
      </c>
      <c r="F37" s="66">
        <f t="shared" si="12"/>
        <v>668.6</v>
      </c>
      <c r="G37" s="66">
        <f t="shared" si="12"/>
        <v>1071</v>
      </c>
      <c r="H37" s="68">
        <f t="shared" si="12"/>
        <v>100.2</v>
      </c>
      <c r="I37" s="66">
        <f t="shared" si="12"/>
        <v>1518.7999999999997</v>
      </c>
      <c r="J37" s="66">
        <f t="shared" si="12"/>
        <v>3597.4</v>
      </c>
      <c r="K37" s="66">
        <f t="shared" si="12"/>
        <v>2741.6</v>
      </c>
      <c r="L37" s="66">
        <f t="shared" si="12"/>
        <v>2603.5000000000009</v>
      </c>
      <c r="M37" s="66">
        <f t="shared" si="12"/>
        <v>1887.8</v>
      </c>
      <c r="N37" s="66">
        <f t="shared" si="12"/>
        <v>971.5</v>
      </c>
      <c r="O37" s="66">
        <f>O$43+O$49+O$55+O$61+O$67+O$73+O$79+O$85+O$91+O$97+O$103+O$109+O$115+O$121+O$127+O$133+O$139+O$145+O$151+O$157+O$163+O$169+O$175+O$181+O$187+O$193+O$199+O$205+O$211+O$217+O$223</f>
        <v>827.80000000000007</v>
      </c>
      <c r="P37" s="66">
        <f t="shared" ref="P37:P42" si="13">SUM(D37:O37)</f>
        <v>16865.3</v>
      </c>
    </row>
    <row r="38" spans="1:16" ht="16.05" customHeight="1" x14ac:dyDescent="0.2">
      <c r="A38" s="9"/>
      <c r="C38" s="10" t="s">
        <v>22</v>
      </c>
      <c r="D38" s="7">
        <f>IF(D37&lt;=0,"",D37/$P37%)</f>
        <v>2.4203542184248135</v>
      </c>
      <c r="E38" s="7">
        <f>IF(E37&lt;=0,"",E37/$P37%)</f>
        <v>2.7802648040651521</v>
      </c>
      <c r="F38" s="7">
        <f t="shared" si="5"/>
        <v>3.96435284281928</v>
      </c>
      <c r="G38" s="7">
        <f t="shared" si="5"/>
        <v>6.3503169229127261</v>
      </c>
      <c r="H38" s="7">
        <f t="shared" si="5"/>
        <v>0.59411928634533628</v>
      </c>
      <c r="I38" s="7">
        <f t="shared" si="5"/>
        <v>9.0054727754620423</v>
      </c>
      <c r="J38" s="7">
        <f t="shared" si="5"/>
        <v>21.330186833320489</v>
      </c>
      <c r="K38" s="7">
        <f t="shared" si="5"/>
        <v>16.255862629185369</v>
      </c>
      <c r="L38" s="7">
        <f t="shared" si="5"/>
        <v>15.437021576847142</v>
      </c>
      <c r="M38" s="7">
        <f t="shared" si="5"/>
        <v>11.193397093440378</v>
      </c>
      <c r="N38" s="7">
        <f t="shared" si="5"/>
        <v>5.7603481705039341</v>
      </c>
      <c r="O38" s="7">
        <f t="shared" si="5"/>
        <v>4.9083028466733474</v>
      </c>
      <c r="P38" s="66">
        <f t="shared" si="13"/>
        <v>100.00000000000001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4373.8</v>
      </c>
      <c r="E39" s="66">
        <f t="shared" ref="E39:N39" si="14">E$45+E$51+E$57+E$63+E$69+E$75+E$81+E$87+E$93+E$99+E$105+E$111+E$117+E$123+E$129+E$135+E$141+E$147+E$153+E$159+E$165+E$171+E$177+E$183+E$189+E$195+E$201+E$207+E$213+E$219+E$225</f>
        <v>4141.4000000000005</v>
      </c>
      <c r="F39" s="66">
        <f t="shared" si="14"/>
        <v>3459.1000000000004</v>
      </c>
      <c r="G39" s="66">
        <f t="shared" si="14"/>
        <v>542.80000000000007</v>
      </c>
      <c r="H39" s="66">
        <f t="shared" si="14"/>
        <v>0.5</v>
      </c>
      <c r="I39" s="66">
        <f t="shared" si="14"/>
        <v>135.4</v>
      </c>
      <c r="J39" s="66">
        <f t="shared" si="14"/>
        <v>1971.1999999999998</v>
      </c>
      <c r="K39" s="66">
        <f t="shared" si="14"/>
        <v>8795.5</v>
      </c>
      <c r="L39" s="66">
        <f t="shared" si="14"/>
        <v>6504.5</v>
      </c>
      <c r="M39" s="66">
        <f t="shared" si="14"/>
        <v>6279.5999999999995</v>
      </c>
      <c r="N39" s="66">
        <f t="shared" si="14"/>
        <v>4936.0999999999985</v>
      </c>
      <c r="O39" s="66">
        <f>O$45+O$51+O$57+O$63+O$69+O$75+O$81+O$87+O$93+O$99+O$105+O$111+O$117+O$123+O$129+O$135+O$141+O$147+O$153+O$159+O$165+O$171+O$177+O$183+O$189+O$195+O$201+O$207+O$213+O$219+O$225</f>
        <v>4921.5000000000009</v>
      </c>
      <c r="P39" s="66">
        <f t="shared" si="13"/>
        <v>46061.4</v>
      </c>
    </row>
    <row r="40" spans="1:16" ht="16.05" customHeight="1" x14ac:dyDescent="0.2">
      <c r="A40" s="9"/>
      <c r="C40" s="10" t="s">
        <v>22</v>
      </c>
      <c r="D40" s="7">
        <f>IF(D39&lt;=0,"",D39/$P39%)</f>
        <v>9.4955863260778006</v>
      </c>
      <c r="E40" s="7">
        <f>IF(E39&lt;=0,"",E39/$P39%)</f>
        <v>8.9910423912429938</v>
      </c>
      <c r="F40" s="7">
        <f t="shared" si="5"/>
        <v>7.5097587133695463</v>
      </c>
      <c r="G40" s="7">
        <f t="shared" si="5"/>
        <v>1.1784270560599548</v>
      </c>
      <c r="H40" s="7">
        <f t="shared" si="5"/>
        <v>1.085507605066281E-3</v>
      </c>
      <c r="I40" s="7">
        <f t="shared" si="5"/>
        <v>0.2939554594519489</v>
      </c>
      <c r="J40" s="7">
        <f t="shared" si="5"/>
        <v>4.2795051822133061</v>
      </c>
      <c r="K40" s="7">
        <f t="shared" si="5"/>
        <v>19.095164280720951</v>
      </c>
      <c r="L40" s="7">
        <f t="shared" si="5"/>
        <v>14.12136843430725</v>
      </c>
      <c r="M40" s="7">
        <f t="shared" si="5"/>
        <v>13.633107113548435</v>
      </c>
      <c r="N40" s="7">
        <f t="shared" si="5"/>
        <v>10.716348178735336</v>
      </c>
      <c r="O40" s="7">
        <f t="shared" si="5"/>
        <v>10.684651356667406</v>
      </c>
      <c r="P40" s="66">
        <f t="shared" si="13"/>
        <v>99.999999999999986</v>
      </c>
    </row>
    <row r="41" spans="1:16" ht="16.05" customHeight="1" x14ac:dyDescent="0.2">
      <c r="A41" s="9"/>
      <c r="C41" s="7" t="s">
        <v>117</v>
      </c>
      <c r="D41" s="66">
        <f>SUM(D39,D37)</f>
        <v>4782</v>
      </c>
      <c r="E41" s="66">
        <f t="shared" ref="E41:O41" si="15">SUM(E39,E37)</f>
        <v>4610.3</v>
      </c>
      <c r="F41" s="66">
        <f t="shared" si="15"/>
        <v>4127.7000000000007</v>
      </c>
      <c r="G41" s="66">
        <f t="shared" si="15"/>
        <v>1613.8000000000002</v>
      </c>
      <c r="H41" s="66">
        <f t="shared" si="15"/>
        <v>100.7</v>
      </c>
      <c r="I41" s="66">
        <f t="shared" si="15"/>
        <v>1654.1999999999998</v>
      </c>
      <c r="J41" s="66">
        <f t="shared" si="15"/>
        <v>5568.6</v>
      </c>
      <c r="K41" s="66">
        <f t="shared" si="15"/>
        <v>11537.1</v>
      </c>
      <c r="L41" s="66">
        <f t="shared" si="15"/>
        <v>9108</v>
      </c>
      <c r="M41" s="66">
        <f t="shared" si="15"/>
        <v>8167.4</v>
      </c>
      <c r="N41" s="66">
        <f t="shared" si="15"/>
        <v>5907.5999999999985</v>
      </c>
      <c r="O41" s="66">
        <f t="shared" si="15"/>
        <v>5749.3000000000011</v>
      </c>
      <c r="P41" s="66">
        <f t="shared" si="13"/>
        <v>62926.700000000004</v>
      </c>
    </row>
    <row r="42" spans="1:16" ht="16.05" customHeight="1" x14ac:dyDescent="0.2">
      <c r="A42" s="9"/>
      <c r="B42" s="12"/>
      <c r="C42" s="10" t="s">
        <v>22</v>
      </c>
      <c r="D42" s="7">
        <f>IF(D41&lt;=0,"",D41/$P41%)</f>
        <v>7.5993179365833576</v>
      </c>
      <c r="E42" s="7">
        <f>IF(E41&lt;=0,"",E41/$P41%)</f>
        <v>7.32646078691557</v>
      </c>
      <c r="F42" s="7">
        <f t="shared" si="5"/>
        <v>6.5595367308312698</v>
      </c>
      <c r="G42" s="7">
        <f t="shared" si="5"/>
        <v>2.5645711597779641</v>
      </c>
      <c r="H42" s="7">
        <f t="shared" si="5"/>
        <v>0.16002746052152741</v>
      </c>
      <c r="I42" s="7">
        <f t="shared" si="5"/>
        <v>2.628772842052737</v>
      </c>
      <c r="J42" s="7">
        <f t="shared" si="5"/>
        <v>8.8493437602798171</v>
      </c>
      <c r="K42" s="7">
        <f t="shared" si="5"/>
        <v>18.334188826046812</v>
      </c>
      <c r="L42" s="7">
        <f t="shared" si="5"/>
        <v>14.473983221748478</v>
      </c>
      <c r="M42" s="7">
        <f t="shared" si="5"/>
        <v>12.979228213143227</v>
      </c>
      <c r="N42" s="7">
        <f t="shared" si="5"/>
        <v>9.3880657971894248</v>
      </c>
      <c r="O42" s="7">
        <f t="shared" si="5"/>
        <v>9.136503264909809</v>
      </c>
      <c r="P42" s="66">
        <f t="shared" si="13"/>
        <v>100</v>
      </c>
    </row>
    <row r="43" spans="1:16" ht="16.05" customHeight="1" x14ac:dyDescent="0.2">
      <c r="A43" s="9"/>
      <c r="B43" s="9" t="s">
        <v>30</v>
      </c>
      <c r="C43" s="7" t="s">
        <v>21</v>
      </c>
      <c r="D43" s="70">
        <v>0</v>
      </c>
      <c r="E43" s="70">
        <v>0</v>
      </c>
      <c r="F43" s="70">
        <v>0</v>
      </c>
      <c r="G43" s="70">
        <v>5.0999999999999996</v>
      </c>
      <c r="H43" s="70">
        <v>0</v>
      </c>
      <c r="I43" s="70">
        <v>0</v>
      </c>
      <c r="J43" s="70">
        <v>1</v>
      </c>
      <c r="K43" s="70">
        <v>73.399999999999991</v>
      </c>
      <c r="L43" s="70">
        <v>312.10000000000002</v>
      </c>
      <c r="M43" s="70">
        <v>48.3</v>
      </c>
      <c r="N43" s="70">
        <v>6.5</v>
      </c>
      <c r="O43" s="70">
        <v>10.199999999999999</v>
      </c>
      <c r="P43" s="66">
        <f t="shared" si="4"/>
        <v>456.6</v>
      </c>
    </row>
    <row r="44" spans="1:16" ht="16.05" customHeight="1" x14ac:dyDescent="0.2">
      <c r="A44" s="9"/>
      <c r="B44" s="9"/>
      <c r="C44" s="10" t="s">
        <v>22</v>
      </c>
      <c r="D44" s="7" t="str">
        <f>IF(D43&lt;=0,"",D43/$P43%)</f>
        <v/>
      </c>
      <c r="E44" s="7" t="str">
        <f>IF(E43&lt;=0,"",E43/$P43%)</f>
        <v/>
      </c>
      <c r="F44" s="7" t="str">
        <f t="shared" si="5"/>
        <v/>
      </c>
      <c r="G44" s="7">
        <f t="shared" si="5"/>
        <v>1.1169513797634691</v>
      </c>
      <c r="H44" s="7" t="str">
        <f t="shared" si="5"/>
        <v/>
      </c>
      <c r="I44" s="7" t="str">
        <f t="shared" si="5"/>
        <v/>
      </c>
      <c r="J44" s="7">
        <f t="shared" si="5"/>
        <v>0.21901007446342532</v>
      </c>
      <c r="K44" s="7">
        <f t="shared" si="5"/>
        <v>16.075339465615418</v>
      </c>
      <c r="L44" s="7">
        <f t="shared" si="5"/>
        <v>68.353044240035047</v>
      </c>
      <c r="M44" s="7">
        <f t="shared" si="5"/>
        <v>10.578186596583443</v>
      </c>
      <c r="N44" s="7">
        <f t="shared" si="5"/>
        <v>1.4235654840122647</v>
      </c>
      <c r="O44" s="7">
        <f t="shared" si="5"/>
        <v>2.2339027595269383</v>
      </c>
      <c r="P44" s="66">
        <f t="shared" si="4"/>
        <v>100</v>
      </c>
    </row>
    <row r="45" spans="1:16" ht="16.05" customHeight="1" x14ac:dyDescent="0.2">
      <c r="A45" s="9"/>
      <c r="B45" s="9"/>
      <c r="C45" s="7" t="s">
        <v>23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35.700000000000003</v>
      </c>
      <c r="K45" s="70">
        <v>1034.5999999999999</v>
      </c>
      <c r="L45" s="70">
        <v>756.5</v>
      </c>
      <c r="M45" s="70">
        <v>162.6</v>
      </c>
      <c r="N45" s="70">
        <v>79</v>
      </c>
      <c r="O45" s="70">
        <v>10.199999999999999</v>
      </c>
      <c r="P45" s="66">
        <f t="shared" si="4"/>
        <v>2078.5999999999995</v>
      </c>
    </row>
    <row r="46" spans="1:16" ht="16.05" customHeight="1" x14ac:dyDescent="0.2">
      <c r="A46" s="9"/>
      <c r="B46" s="9"/>
      <c r="C46" s="10" t="s">
        <v>22</v>
      </c>
      <c r="D46" s="7" t="str">
        <f>IF(D45&lt;=0,"",D45/$P45%)</f>
        <v/>
      </c>
      <c r="E46" s="7" t="str">
        <f>IF(E45&lt;=0,"",E45/$P45%)</f>
        <v/>
      </c>
      <c r="F46" s="7" t="str">
        <f t="shared" si="5"/>
        <v/>
      </c>
      <c r="G46" s="7" t="str">
        <f t="shared" si="5"/>
        <v/>
      </c>
      <c r="H46" s="7" t="str">
        <f t="shared" si="5"/>
        <v/>
      </c>
      <c r="I46" s="7" t="str">
        <f t="shared" si="5"/>
        <v/>
      </c>
      <c r="J46" s="7">
        <f t="shared" si="5"/>
        <v>1.7175021649186959</v>
      </c>
      <c r="K46" s="7">
        <f t="shared" si="5"/>
        <v>49.773886269604553</v>
      </c>
      <c r="L46" s="7">
        <f t="shared" si="5"/>
        <v>36.394688732800937</v>
      </c>
      <c r="M46" s="7">
        <f t="shared" si="5"/>
        <v>7.8225728855960766</v>
      </c>
      <c r="N46" s="7">
        <f t="shared" si="5"/>
        <v>3.8006350428172819</v>
      </c>
      <c r="O46" s="7">
        <f t="shared" si="5"/>
        <v>0.49071490426248449</v>
      </c>
      <c r="P46" s="66">
        <f t="shared" si="4"/>
        <v>100.00000000000003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0</v>
      </c>
      <c r="E47" s="66">
        <f t="shared" ref="E47:O47" si="16">SUM(E45,E43)</f>
        <v>0</v>
      </c>
      <c r="F47" s="66">
        <f t="shared" si="16"/>
        <v>0</v>
      </c>
      <c r="G47" s="66">
        <f t="shared" si="16"/>
        <v>5.0999999999999996</v>
      </c>
      <c r="H47" s="66">
        <f t="shared" si="16"/>
        <v>0</v>
      </c>
      <c r="I47" s="66">
        <f t="shared" si="16"/>
        <v>0</v>
      </c>
      <c r="J47" s="66">
        <f t="shared" si="16"/>
        <v>36.700000000000003</v>
      </c>
      <c r="K47" s="66">
        <f t="shared" si="16"/>
        <v>1108</v>
      </c>
      <c r="L47" s="66">
        <f t="shared" si="16"/>
        <v>1068.5999999999999</v>
      </c>
      <c r="M47" s="66">
        <f t="shared" si="16"/>
        <v>210.89999999999998</v>
      </c>
      <c r="N47" s="66">
        <f t="shared" si="16"/>
        <v>85.5</v>
      </c>
      <c r="O47" s="66">
        <f t="shared" si="16"/>
        <v>20.399999999999999</v>
      </c>
      <c r="P47" s="66">
        <f t="shared" si="4"/>
        <v>2535.1999999999998</v>
      </c>
    </row>
    <row r="48" spans="1:16" ht="16.05" customHeight="1" x14ac:dyDescent="0.2">
      <c r="A48" s="9"/>
      <c r="B48" s="13"/>
      <c r="C48" s="10" t="s">
        <v>22</v>
      </c>
      <c r="D48" s="7" t="str">
        <f>IF(D47&lt;=0,"",D47/$P47%)</f>
        <v/>
      </c>
      <c r="E48" s="7" t="str">
        <f>IF(E47&lt;=0,"",E47/$P47%)</f>
        <v/>
      </c>
      <c r="F48" s="7" t="str">
        <f t="shared" si="5"/>
        <v/>
      </c>
      <c r="G48" s="7">
        <f t="shared" si="5"/>
        <v>0.20116756074471442</v>
      </c>
      <c r="H48" s="7" t="str">
        <f t="shared" si="5"/>
        <v/>
      </c>
      <c r="I48" s="7" t="str">
        <f t="shared" si="5"/>
        <v/>
      </c>
      <c r="J48" s="7">
        <f t="shared" si="5"/>
        <v>1.4476175449668669</v>
      </c>
      <c r="K48" s="7">
        <f t="shared" si="5"/>
        <v>43.704638687283058</v>
      </c>
      <c r="L48" s="7">
        <f t="shared" si="5"/>
        <v>42.150520668980754</v>
      </c>
      <c r="M48" s="7">
        <f t="shared" si="5"/>
        <v>8.3188703060902487</v>
      </c>
      <c r="N48" s="7">
        <f t="shared" si="5"/>
        <v>3.3725149889555071</v>
      </c>
      <c r="O48" s="7">
        <f t="shared" si="5"/>
        <v>0.8046702429788577</v>
      </c>
      <c r="P48" s="66">
        <f t="shared" si="4"/>
        <v>100</v>
      </c>
    </row>
    <row r="49" spans="1:16" ht="16.05" customHeight="1" x14ac:dyDescent="0.2">
      <c r="A49" s="9"/>
      <c r="B49" s="9" t="s">
        <v>31</v>
      </c>
      <c r="C49" s="7" t="s">
        <v>21</v>
      </c>
      <c r="D49" s="67">
        <v>408.20000000000005</v>
      </c>
      <c r="E49" s="67">
        <v>468.90000000000003</v>
      </c>
      <c r="F49" s="67">
        <v>668.6</v>
      </c>
      <c r="G49" s="67">
        <v>973.2</v>
      </c>
      <c r="H49" s="67">
        <v>0</v>
      </c>
      <c r="I49" s="67">
        <v>0</v>
      </c>
      <c r="J49" s="67">
        <v>158.1</v>
      </c>
      <c r="K49" s="67">
        <v>447.5</v>
      </c>
      <c r="L49" s="67">
        <v>1051.8</v>
      </c>
      <c r="M49" s="67">
        <v>893.5</v>
      </c>
      <c r="N49" s="67">
        <v>717.4</v>
      </c>
      <c r="O49" s="67">
        <v>788.90000000000009</v>
      </c>
      <c r="P49" s="66">
        <f t="shared" si="4"/>
        <v>6576.1</v>
      </c>
    </row>
    <row r="50" spans="1:16" ht="16.05" customHeight="1" x14ac:dyDescent="0.2">
      <c r="A50" s="9"/>
      <c r="B50" s="9"/>
      <c r="C50" s="10" t="s">
        <v>22</v>
      </c>
      <c r="D50" s="7">
        <f>IF(D49&lt;=0,"",D49/$P49%)</f>
        <v>6.2073265309225834</v>
      </c>
      <c r="E50" s="7">
        <f>IF(E49&lt;=0,"",E49/$P49%)</f>
        <v>7.1303660224145</v>
      </c>
      <c r="F50" s="7">
        <f t="shared" si="5"/>
        <v>10.167120329678683</v>
      </c>
      <c r="G50" s="7">
        <f t="shared" si="5"/>
        <v>14.79904502668755</v>
      </c>
      <c r="H50" s="7" t="str">
        <f t="shared" si="5"/>
        <v/>
      </c>
      <c r="I50" s="7" t="str">
        <f t="shared" si="5"/>
        <v/>
      </c>
      <c r="J50" s="7">
        <f t="shared" si="5"/>
        <v>2.4041605206733472</v>
      </c>
      <c r="K50" s="7">
        <f t="shared" si="5"/>
        <v>6.8049451802740215</v>
      </c>
      <c r="L50" s="7">
        <f t="shared" si="5"/>
        <v>15.994282325390426</v>
      </c>
      <c r="M50" s="7">
        <f t="shared" si="5"/>
        <v>13.587080488435392</v>
      </c>
      <c r="N50" s="7">
        <f t="shared" si="5"/>
        <v>10.909201502410241</v>
      </c>
      <c r="O50" s="7">
        <f t="shared" si="5"/>
        <v>11.996472073113242</v>
      </c>
      <c r="P50" s="66">
        <f t="shared" si="4"/>
        <v>99.999999999999986</v>
      </c>
    </row>
    <row r="51" spans="1:16" ht="16.05" customHeight="1" x14ac:dyDescent="0.2">
      <c r="A51" s="9"/>
      <c r="B51" s="9"/>
      <c r="C51" s="7" t="s">
        <v>23</v>
      </c>
      <c r="D51" s="67">
        <v>4373.8</v>
      </c>
      <c r="E51" s="67">
        <v>4141.4000000000005</v>
      </c>
      <c r="F51" s="67">
        <v>3459.1000000000004</v>
      </c>
      <c r="G51" s="67">
        <v>542.80000000000007</v>
      </c>
      <c r="H51" s="67">
        <v>0</v>
      </c>
      <c r="I51" s="67">
        <v>0</v>
      </c>
      <c r="J51" s="67">
        <v>570.6</v>
      </c>
      <c r="K51" s="67">
        <v>5539.3</v>
      </c>
      <c r="L51" s="67">
        <v>3780.3999999999996</v>
      </c>
      <c r="M51" s="67">
        <v>3904.8</v>
      </c>
      <c r="N51" s="67">
        <v>4710.7999999999993</v>
      </c>
      <c r="O51" s="67">
        <v>4909.0000000000009</v>
      </c>
      <c r="P51" s="66">
        <f t="shared" si="4"/>
        <v>35932</v>
      </c>
    </row>
    <row r="52" spans="1:16" ht="16.05" customHeight="1" x14ac:dyDescent="0.2">
      <c r="A52" s="9"/>
      <c r="B52" s="9"/>
      <c r="C52" s="10" t="s">
        <v>22</v>
      </c>
      <c r="D52" s="7">
        <f>IF(D51&lt;=0,"",D51/$P51%)</f>
        <v>12.172436825114104</v>
      </c>
      <c r="E52" s="7">
        <f>IF(E51&lt;=0,"",E51/$P51%)</f>
        <v>11.525659579205167</v>
      </c>
      <c r="F52" s="7">
        <f t="shared" si="5"/>
        <v>9.626795057330515</v>
      </c>
      <c r="G52" s="7">
        <f t="shared" si="5"/>
        <v>1.5106311922520319</v>
      </c>
      <c r="H52" s="7" t="str">
        <f t="shared" si="5"/>
        <v/>
      </c>
      <c r="I52" s="7" t="str">
        <f t="shared" si="5"/>
        <v/>
      </c>
      <c r="J52" s="7">
        <f t="shared" si="5"/>
        <v>1.5879995547144607</v>
      </c>
      <c r="K52" s="7">
        <f t="shared" si="5"/>
        <v>15.416063675832127</v>
      </c>
      <c r="L52" s="7">
        <f t="shared" si="5"/>
        <v>10.520984081041968</v>
      </c>
      <c r="M52" s="7">
        <f t="shared" si="5"/>
        <v>10.867193587888234</v>
      </c>
      <c r="N52" s="7">
        <f t="shared" si="5"/>
        <v>13.110319492374483</v>
      </c>
      <c r="O52" s="7">
        <f t="shared" si="5"/>
        <v>13.661916954246914</v>
      </c>
      <c r="P52" s="66">
        <f t="shared" si="4"/>
        <v>100.00000000000001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4782</v>
      </c>
      <c r="E53" s="66">
        <f t="shared" ref="E53:O53" si="17">SUM(E51,E49)</f>
        <v>4610.3</v>
      </c>
      <c r="F53" s="66">
        <f t="shared" si="17"/>
        <v>4127.7000000000007</v>
      </c>
      <c r="G53" s="66">
        <f t="shared" si="17"/>
        <v>1516</v>
      </c>
      <c r="H53" s="66">
        <f t="shared" si="17"/>
        <v>0</v>
      </c>
      <c r="I53" s="66">
        <f t="shared" si="17"/>
        <v>0</v>
      </c>
      <c r="J53" s="66">
        <f t="shared" si="17"/>
        <v>728.7</v>
      </c>
      <c r="K53" s="66">
        <f t="shared" si="17"/>
        <v>5986.8</v>
      </c>
      <c r="L53" s="66">
        <f t="shared" si="17"/>
        <v>4832.2</v>
      </c>
      <c r="M53" s="66">
        <f t="shared" si="17"/>
        <v>4798.3</v>
      </c>
      <c r="N53" s="66">
        <f t="shared" si="17"/>
        <v>5428.1999999999989</v>
      </c>
      <c r="O53" s="66">
        <f t="shared" si="17"/>
        <v>5697.9000000000015</v>
      </c>
      <c r="P53" s="66">
        <f t="shared" si="4"/>
        <v>42508.1</v>
      </c>
    </row>
    <row r="54" spans="1:16" ht="16.05" customHeight="1" x14ac:dyDescent="0.2">
      <c r="A54" s="9"/>
      <c r="B54" s="13"/>
      <c r="C54" s="10" t="s">
        <v>22</v>
      </c>
      <c r="D54" s="7">
        <f>IF(D53&lt;=0,"",D53/$P53%)</f>
        <v>11.249620660532935</v>
      </c>
      <c r="E54" s="7">
        <f>IF(E53&lt;=0,"",E53/$P53%)</f>
        <v>10.845697643507945</v>
      </c>
      <c r="F54" s="7">
        <f t="shared" si="5"/>
        <v>9.7103846090509833</v>
      </c>
      <c r="G54" s="7">
        <f t="shared" si="5"/>
        <v>3.5663791136277561</v>
      </c>
      <c r="H54" s="7" t="str">
        <f t="shared" si="5"/>
        <v/>
      </c>
      <c r="I54" s="7" t="str">
        <f t="shared" si="5"/>
        <v/>
      </c>
      <c r="J54" s="7">
        <f t="shared" si="5"/>
        <v>1.714261517216719</v>
      </c>
      <c r="K54" s="7">
        <f t="shared" si="5"/>
        <v>14.083904008883014</v>
      </c>
      <c r="L54" s="7">
        <f t="shared" si="5"/>
        <v>11.36771580004752</v>
      </c>
      <c r="M54" s="7">
        <f t="shared" si="5"/>
        <v>11.28796629348289</v>
      </c>
      <c r="N54" s="7">
        <f t="shared" si="5"/>
        <v>12.769801520180858</v>
      </c>
      <c r="O54" s="7">
        <f t="shared" si="5"/>
        <v>13.404268833469391</v>
      </c>
      <c r="P54" s="66">
        <f t="shared" si="4"/>
        <v>100.00000000000001</v>
      </c>
    </row>
    <row r="55" spans="1:16" ht="16.05" customHeight="1" x14ac:dyDescent="0.2">
      <c r="A55" s="9"/>
      <c r="B55" s="9" t="s">
        <v>32</v>
      </c>
      <c r="C55" s="7" t="s">
        <v>21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1</v>
      </c>
      <c r="K55" s="67">
        <v>7.1</v>
      </c>
      <c r="L55" s="67">
        <v>0</v>
      </c>
      <c r="M55" s="67">
        <v>0</v>
      </c>
      <c r="N55" s="67">
        <v>0</v>
      </c>
      <c r="O55" s="67">
        <v>0</v>
      </c>
      <c r="P55" s="66">
        <f t="shared" si="4"/>
        <v>8.1</v>
      </c>
    </row>
    <row r="56" spans="1:16" ht="16.05" customHeight="1" x14ac:dyDescent="0.2">
      <c r="A56" s="9"/>
      <c r="B56" s="9"/>
      <c r="C56" s="10" t="s">
        <v>22</v>
      </c>
      <c r="D56" s="7" t="str">
        <f>IF(D55&lt;=0,"",D55/$P55%)</f>
        <v/>
      </c>
      <c r="E56" s="7" t="str">
        <f>IF(E55&lt;=0,"",E55/$P55%)</f>
        <v/>
      </c>
      <c r="F56" s="7" t="str">
        <f t="shared" si="5"/>
        <v/>
      </c>
      <c r="G56" s="7" t="str">
        <f t="shared" si="5"/>
        <v/>
      </c>
      <c r="H56" s="7" t="str">
        <f t="shared" si="5"/>
        <v/>
      </c>
      <c r="I56" s="7" t="str">
        <f t="shared" si="5"/>
        <v/>
      </c>
      <c r="J56" s="7">
        <f t="shared" si="5"/>
        <v>12.345679012345679</v>
      </c>
      <c r="K56" s="7">
        <f t="shared" si="5"/>
        <v>87.654320987654316</v>
      </c>
      <c r="L56" s="7" t="str">
        <f t="shared" si="5"/>
        <v/>
      </c>
      <c r="M56" s="7" t="str">
        <f t="shared" si="5"/>
        <v/>
      </c>
      <c r="N56" s="7" t="str">
        <f t="shared" si="5"/>
        <v/>
      </c>
      <c r="O56" s="7" t="str">
        <f t="shared" si="5"/>
        <v/>
      </c>
      <c r="P56" s="66">
        <f t="shared" si="4"/>
        <v>100</v>
      </c>
    </row>
    <row r="57" spans="1:16" ht="16.05" customHeight="1" x14ac:dyDescent="0.2">
      <c r="A57" s="9"/>
      <c r="B57" s="9"/>
      <c r="C57" s="7" t="s">
        <v>23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134</v>
      </c>
      <c r="K57" s="67">
        <v>279.7</v>
      </c>
      <c r="L57" s="67">
        <v>0</v>
      </c>
      <c r="M57" s="67">
        <v>0</v>
      </c>
      <c r="N57" s="67">
        <v>0</v>
      </c>
      <c r="O57" s="67">
        <v>0</v>
      </c>
      <c r="P57" s="66">
        <f t="shared" si="4"/>
        <v>413.7</v>
      </c>
    </row>
    <row r="58" spans="1:16" ht="16.05" customHeight="1" x14ac:dyDescent="0.2">
      <c r="A58" s="9"/>
      <c r="B58" s="9"/>
      <c r="C58" s="10" t="s">
        <v>22</v>
      </c>
      <c r="D58" s="7" t="str">
        <f>IF(D57&lt;=0,"",D57/$P57%)</f>
        <v/>
      </c>
      <c r="E58" s="7" t="str">
        <f>IF(E57&lt;=0,"",E57/$P57%)</f>
        <v/>
      </c>
      <c r="F58" s="7" t="str">
        <f t="shared" si="5"/>
        <v/>
      </c>
      <c r="G58" s="7" t="str">
        <f t="shared" si="5"/>
        <v/>
      </c>
      <c r="H58" s="7" t="str">
        <f t="shared" si="5"/>
        <v/>
      </c>
      <c r="I58" s="7" t="str">
        <f t="shared" si="5"/>
        <v/>
      </c>
      <c r="J58" s="7">
        <f t="shared" si="5"/>
        <v>32.390621223108539</v>
      </c>
      <c r="K58" s="7">
        <f t="shared" si="5"/>
        <v>67.609378776891475</v>
      </c>
      <c r="L58" s="7" t="str">
        <f t="shared" si="5"/>
        <v/>
      </c>
      <c r="M58" s="7" t="str">
        <f t="shared" si="5"/>
        <v/>
      </c>
      <c r="N58" s="7" t="str">
        <f t="shared" si="5"/>
        <v/>
      </c>
      <c r="O58" s="7" t="str">
        <f t="shared" si="5"/>
        <v/>
      </c>
      <c r="P58" s="66">
        <f t="shared" si="4"/>
        <v>100.00000000000001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18">SUM(E57,E55)</f>
        <v>0</v>
      </c>
      <c r="F59" s="66">
        <f t="shared" si="18"/>
        <v>0</v>
      </c>
      <c r="G59" s="66">
        <f t="shared" si="18"/>
        <v>0</v>
      </c>
      <c r="H59" s="66">
        <f t="shared" si="18"/>
        <v>0</v>
      </c>
      <c r="I59" s="66">
        <f t="shared" si="18"/>
        <v>0</v>
      </c>
      <c r="J59" s="66">
        <f t="shared" si="18"/>
        <v>135</v>
      </c>
      <c r="K59" s="66">
        <f t="shared" si="18"/>
        <v>286.8</v>
      </c>
      <c r="L59" s="66">
        <f t="shared" si="18"/>
        <v>0</v>
      </c>
      <c r="M59" s="66">
        <f t="shared" si="18"/>
        <v>0</v>
      </c>
      <c r="N59" s="66">
        <f t="shared" si="18"/>
        <v>0</v>
      </c>
      <c r="O59" s="66">
        <f t="shared" si="18"/>
        <v>0</v>
      </c>
      <c r="P59" s="66">
        <f t="shared" si="4"/>
        <v>421.8</v>
      </c>
    </row>
    <row r="60" spans="1:16" ht="16.05" customHeight="1" x14ac:dyDescent="0.2">
      <c r="A60" s="9"/>
      <c r="B60" s="13"/>
      <c r="C60" s="10" t="s">
        <v>22</v>
      </c>
      <c r="D60" s="7" t="str">
        <f>IF(D59&lt;=0,"",D59/$P59%)</f>
        <v/>
      </c>
      <c r="E60" s="7" t="str">
        <f>IF(E59&lt;=0,"",E59/$P59%)</f>
        <v/>
      </c>
      <c r="F60" s="7" t="str">
        <f t="shared" si="5"/>
        <v/>
      </c>
      <c r="G60" s="7" t="str">
        <f t="shared" si="5"/>
        <v/>
      </c>
      <c r="H60" s="7" t="str">
        <f t="shared" si="5"/>
        <v/>
      </c>
      <c r="I60" s="7" t="str">
        <f t="shared" si="5"/>
        <v/>
      </c>
      <c r="J60" s="7">
        <f t="shared" si="5"/>
        <v>32.005689900426745</v>
      </c>
      <c r="K60" s="7">
        <f t="shared" si="5"/>
        <v>67.994310099573255</v>
      </c>
      <c r="L60" s="7" t="str">
        <f t="shared" si="5"/>
        <v/>
      </c>
      <c r="M60" s="7" t="str">
        <f t="shared" si="5"/>
        <v/>
      </c>
      <c r="N60" s="7" t="str">
        <f t="shared" si="5"/>
        <v/>
      </c>
      <c r="O60" s="7" t="str">
        <f t="shared" si="5"/>
        <v/>
      </c>
      <c r="P60" s="66">
        <f t="shared" si="4"/>
        <v>100</v>
      </c>
    </row>
    <row r="61" spans="1:16" ht="16.05" customHeight="1" x14ac:dyDescent="0.2">
      <c r="A61" s="9"/>
      <c r="B61" s="9" t="s">
        <v>33</v>
      </c>
      <c r="C61" s="7" t="s">
        <v>21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5.7</v>
      </c>
      <c r="K61" s="67">
        <v>20.7</v>
      </c>
      <c r="L61" s="67">
        <v>34.700000000000003</v>
      </c>
      <c r="M61" s="67">
        <v>15.7</v>
      </c>
      <c r="N61" s="67">
        <v>0.8</v>
      </c>
      <c r="O61" s="67">
        <v>0</v>
      </c>
      <c r="P61" s="66">
        <f t="shared" si="4"/>
        <v>77.599999999999994</v>
      </c>
    </row>
    <row r="62" spans="1:16" ht="16.05" customHeight="1" x14ac:dyDescent="0.2">
      <c r="A62" s="9"/>
      <c r="B62" s="9"/>
      <c r="C62" s="10" t="s">
        <v>22</v>
      </c>
      <c r="D62" s="7" t="str">
        <f>IF(D61&lt;=0,"",D61/$P61%)</f>
        <v/>
      </c>
      <c r="E62" s="7" t="str">
        <f>IF(E61&lt;=0,"",E61/$P61%)</f>
        <v/>
      </c>
      <c r="F62" s="7" t="str">
        <f t="shared" si="5"/>
        <v/>
      </c>
      <c r="G62" s="7" t="str">
        <f t="shared" si="5"/>
        <v/>
      </c>
      <c r="H62" s="7" t="str">
        <f t="shared" si="5"/>
        <v/>
      </c>
      <c r="I62" s="7" t="str">
        <f t="shared" si="5"/>
        <v/>
      </c>
      <c r="J62" s="7">
        <f t="shared" si="5"/>
        <v>7.3453608247422695</v>
      </c>
      <c r="K62" s="7">
        <f t="shared" ref="K62:O62" si="19">IF(K61&lt;=0,"",K61/$P61%)</f>
        <v>26.675257731958766</v>
      </c>
      <c r="L62" s="7">
        <f t="shared" si="19"/>
        <v>44.716494845360835</v>
      </c>
      <c r="M62" s="7">
        <f t="shared" si="19"/>
        <v>20.231958762886599</v>
      </c>
      <c r="N62" s="7">
        <f t="shared" si="19"/>
        <v>1.0309278350515465</v>
      </c>
      <c r="O62" s="7" t="str">
        <f t="shared" si="19"/>
        <v/>
      </c>
      <c r="P62" s="66">
        <f t="shared" si="4"/>
        <v>100.00000000000001</v>
      </c>
    </row>
    <row r="63" spans="1:16" ht="16.05" customHeight="1" x14ac:dyDescent="0.2">
      <c r="A63" s="9"/>
      <c r="B63" s="9"/>
      <c r="C63" s="7" t="s">
        <v>23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58.3</v>
      </c>
      <c r="K63" s="67">
        <v>460.1</v>
      </c>
      <c r="L63" s="67">
        <v>877.59999999999991</v>
      </c>
      <c r="M63" s="67">
        <v>230.4</v>
      </c>
      <c r="N63" s="67">
        <v>2.7</v>
      </c>
      <c r="O63" s="67">
        <v>0</v>
      </c>
      <c r="P63" s="66">
        <f t="shared" si="4"/>
        <v>1629.1000000000001</v>
      </c>
    </row>
    <row r="64" spans="1:16" ht="16.05" customHeight="1" x14ac:dyDescent="0.2">
      <c r="A64" s="9"/>
      <c r="B64" s="9"/>
      <c r="C64" s="10" t="s">
        <v>22</v>
      </c>
      <c r="D64" s="7" t="str">
        <f>IF(D63&lt;=0,"",D63/$P63%)</f>
        <v/>
      </c>
      <c r="E64" s="7" t="str">
        <f>IF(E63&lt;=0,"",E63/$P63%)</f>
        <v/>
      </c>
      <c r="F64" s="7" t="str">
        <f t="shared" ref="F64:O64" si="20">IF(F63&lt;=0,"",F63/$P63%)</f>
        <v/>
      </c>
      <c r="G64" s="7" t="str">
        <f t="shared" si="20"/>
        <v/>
      </c>
      <c r="H64" s="7" t="str">
        <f t="shared" si="20"/>
        <v/>
      </c>
      <c r="I64" s="7" t="str">
        <f t="shared" si="20"/>
        <v/>
      </c>
      <c r="J64" s="7">
        <f t="shared" si="20"/>
        <v>3.5786630654962859</v>
      </c>
      <c r="K64" s="7">
        <f t="shared" si="20"/>
        <v>28.242587931986986</v>
      </c>
      <c r="L64" s="7">
        <f t="shared" si="20"/>
        <v>53.870235099134483</v>
      </c>
      <c r="M64" s="7">
        <f t="shared" si="20"/>
        <v>14.142778221103677</v>
      </c>
      <c r="N64" s="7">
        <f t="shared" si="20"/>
        <v>0.16573568227855873</v>
      </c>
      <c r="O64" s="7" t="str">
        <f t="shared" si="20"/>
        <v/>
      </c>
      <c r="P64" s="66">
        <f t="shared" si="4"/>
        <v>100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21">SUM(E63,E61)</f>
        <v>0</v>
      </c>
      <c r="F65" s="66">
        <f t="shared" si="21"/>
        <v>0</v>
      </c>
      <c r="G65" s="66">
        <f t="shared" si="21"/>
        <v>0</v>
      </c>
      <c r="H65" s="66">
        <f t="shared" si="21"/>
        <v>0</v>
      </c>
      <c r="I65" s="66">
        <f t="shared" si="21"/>
        <v>0</v>
      </c>
      <c r="J65" s="66">
        <f t="shared" si="21"/>
        <v>64</v>
      </c>
      <c r="K65" s="66">
        <f t="shared" si="21"/>
        <v>480.8</v>
      </c>
      <c r="L65" s="66">
        <f t="shared" si="21"/>
        <v>912.3</v>
      </c>
      <c r="M65" s="66">
        <f t="shared" si="21"/>
        <v>246.1</v>
      </c>
      <c r="N65" s="66">
        <f t="shared" si="21"/>
        <v>3.5</v>
      </c>
      <c r="O65" s="66">
        <f t="shared" si="21"/>
        <v>0</v>
      </c>
      <c r="P65" s="66">
        <f t="shared" si="4"/>
        <v>1706.6999999999998</v>
      </c>
    </row>
    <row r="66" spans="1:16" ht="16.05" customHeight="1" x14ac:dyDescent="0.2">
      <c r="A66" s="9"/>
      <c r="B66" s="13"/>
      <c r="C66" s="10" t="s">
        <v>22</v>
      </c>
      <c r="D66" s="7" t="str">
        <f>IF(D65&lt;=0,"",D65/$P65%)</f>
        <v/>
      </c>
      <c r="E66" s="7" t="str">
        <f>IF(E65&lt;=0,"",E65/$P65%)</f>
        <v/>
      </c>
      <c r="F66" s="7" t="str">
        <f t="shared" ref="F66:O66" si="22">IF(F65&lt;=0,"",F65/$P65%)</f>
        <v/>
      </c>
      <c r="G66" s="7" t="str">
        <f t="shared" si="22"/>
        <v/>
      </c>
      <c r="H66" s="7" t="str">
        <f t="shared" si="22"/>
        <v/>
      </c>
      <c r="I66" s="7" t="str">
        <f t="shared" si="22"/>
        <v/>
      </c>
      <c r="J66" s="7">
        <f t="shared" si="22"/>
        <v>3.7499267592429844</v>
      </c>
      <c r="K66" s="7">
        <f t="shared" si="22"/>
        <v>28.17132477881292</v>
      </c>
      <c r="L66" s="7">
        <f t="shared" si="22"/>
        <v>53.454034100896472</v>
      </c>
      <c r="M66" s="7">
        <f t="shared" si="22"/>
        <v>14.419640241401538</v>
      </c>
      <c r="N66" s="7">
        <f t="shared" si="22"/>
        <v>0.2050741196461007</v>
      </c>
      <c r="O66" s="7" t="str">
        <f t="shared" si="22"/>
        <v/>
      </c>
      <c r="P66" s="66">
        <f t="shared" si="4"/>
        <v>100.00000000000001</v>
      </c>
    </row>
    <row r="67" spans="1:16" ht="16.05" customHeight="1" x14ac:dyDescent="0.2">
      <c r="A67" s="9"/>
      <c r="B67" s="9" t="s">
        <v>34</v>
      </c>
      <c r="C67" s="7" t="s">
        <v>21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/>
      <c r="K67" s="67"/>
      <c r="L67" s="67"/>
      <c r="M67" s="67"/>
      <c r="N67" s="67">
        <v>0</v>
      </c>
      <c r="O67" s="67"/>
      <c r="P67" s="66">
        <f t="shared" si="4"/>
        <v>0</v>
      </c>
    </row>
    <row r="68" spans="1:16" ht="16.05" customHeight="1" x14ac:dyDescent="0.2">
      <c r="A68" s="9"/>
      <c r="B68" s="9"/>
      <c r="C68" s="10" t="s">
        <v>22</v>
      </c>
      <c r="D68" s="7" t="str">
        <f>IF(D67&lt;=0,"",D67/$P67%)</f>
        <v/>
      </c>
      <c r="E68" s="7" t="str">
        <f>IF(E67&lt;=0,"",E67/$P67%)</f>
        <v/>
      </c>
      <c r="F68" s="7" t="str">
        <f t="shared" ref="F68:O68" si="23">IF(F67&lt;=0,"",F67/$P67%)</f>
        <v/>
      </c>
      <c r="G68" s="7" t="str">
        <f t="shared" si="23"/>
        <v/>
      </c>
      <c r="H68" s="7" t="str">
        <f t="shared" si="23"/>
        <v/>
      </c>
      <c r="I68" s="7" t="str">
        <f t="shared" si="23"/>
        <v/>
      </c>
      <c r="J68" s="7" t="str">
        <f t="shared" si="23"/>
        <v/>
      </c>
      <c r="K68" s="7" t="str">
        <f t="shared" si="23"/>
        <v/>
      </c>
      <c r="L68" s="7" t="str">
        <f t="shared" si="23"/>
        <v/>
      </c>
      <c r="M68" s="7" t="str">
        <f t="shared" si="23"/>
        <v/>
      </c>
      <c r="N68" s="7" t="str">
        <f t="shared" si="23"/>
        <v/>
      </c>
      <c r="O68" s="7" t="str">
        <f t="shared" si="23"/>
        <v/>
      </c>
      <c r="P68" s="66">
        <f t="shared" si="4"/>
        <v>0</v>
      </c>
    </row>
    <row r="69" spans="1:16" ht="16.05" customHeight="1" x14ac:dyDescent="0.2">
      <c r="A69" s="9"/>
      <c r="B69" s="9"/>
      <c r="C69" s="7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6">
        <f t="shared" si="4"/>
        <v>0</v>
      </c>
    </row>
    <row r="70" spans="1:16" ht="16.05" customHeight="1" x14ac:dyDescent="0.2">
      <c r="A70" s="9"/>
      <c r="B70" s="9"/>
      <c r="C70" s="10" t="s">
        <v>22</v>
      </c>
      <c r="D70" s="7" t="str">
        <f>IF(D69&lt;=0,"",D69/$P69%)</f>
        <v/>
      </c>
      <c r="E70" s="7" t="str">
        <f>IF(E69&lt;=0,"",E69/$P69%)</f>
        <v/>
      </c>
      <c r="F70" s="7" t="str">
        <f t="shared" ref="F70:O70" si="24">IF(F69&lt;=0,"",F69/$P69%)</f>
        <v/>
      </c>
      <c r="G70" s="7" t="str">
        <f t="shared" si="24"/>
        <v/>
      </c>
      <c r="H70" s="7" t="str">
        <f t="shared" si="24"/>
        <v/>
      </c>
      <c r="I70" s="7" t="str">
        <f t="shared" si="24"/>
        <v/>
      </c>
      <c r="J70" s="7" t="str">
        <f t="shared" si="24"/>
        <v/>
      </c>
      <c r="K70" s="7" t="str">
        <f t="shared" si="24"/>
        <v/>
      </c>
      <c r="L70" s="7" t="str">
        <f t="shared" si="24"/>
        <v/>
      </c>
      <c r="M70" s="7" t="str">
        <f t="shared" si="24"/>
        <v/>
      </c>
      <c r="N70" s="7" t="str">
        <f t="shared" si="24"/>
        <v/>
      </c>
      <c r="O70" s="7" t="str">
        <f t="shared" si="24"/>
        <v/>
      </c>
      <c r="P70" s="66">
        <f t="shared" si="4"/>
        <v>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25">SUM(E69,E67)</f>
        <v>0</v>
      </c>
      <c r="F71" s="66">
        <f t="shared" si="25"/>
        <v>0</v>
      </c>
      <c r="G71" s="66">
        <f t="shared" si="25"/>
        <v>0</v>
      </c>
      <c r="H71" s="66">
        <f t="shared" si="25"/>
        <v>0</v>
      </c>
      <c r="I71" s="66">
        <f t="shared" si="25"/>
        <v>0</v>
      </c>
      <c r="J71" s="66">
        <f t="shared" si="25"/>
        <v>0</v>
      </c>
      <c r="K71" s="66">
        <f t="shared" si="25"/>
        <v>0</v>
      </c>
      <c r="L71" s="66">
        <f t="shared" si="25"/>
        <v>0</v>
      </c>
      <c r="M71" s="66">
        <f t="shared" si="25"/>
        <v>0</v>
      </c>
      <c r="N71" s="66">
        <f t="shared" si="25"/>
        <v>0</v>
      </c>
      <c r="O71" s="66">
        <f t="shared" si="25"/>
        <v>0</v>
      </c>
      <c r="P71" s="66">
        <f t="shared" si="4"/>
        <v>0</v>
      </c>
    </row>
    <row r="72" spans="1:16" ht="16.05" customHeight="1" x14ac:dyDescent="0.2">
      <c r="A72" s="9"/>
      <c r="B72" s="13"/>
      <c r="C72" s="10" t="s">
        <v>22</v>
      </c>
      <c r="D72" s="7" t="str">
        <f>IF(D71&lt;=0,"",D71/$P71%)</f>
        <v/>
      </c>
      <c r="E72" s="7" t="str">
        <f>IF(E71&lt;=0,"",E71/$P71%)</f>
        <v/>
      </c>
      <c r="F72" s="7" t="str">
        <f t="shared" ref="F72:O72" si="26">IF(F71&lt;=0,"",F71/$P71%)</f>
        <v/>
      </c>
      <c r="G72" s="7" t="str">
        <f t="shared" si="26"/>
        <v/>
      </c>
      <c r="H72" s="7" t="str">
        <f t="shared" si="26"/>
        <v/>
      </c>
      <c r="I72" s="7" t="str">
        <f t="shared" si="26"/>
        <v/>
      </c>
      <c r="J72" s="7" t="str">
        <f t="shared" si="26"/>
        <v/>
      </c>
      <c r="K72" s="7" t="str">
        <f t="shared" si="26"/>
        <v/>
      </c>
      <c r="L72" s="7" t="str">
        <f t="shared" si="26"/>
        <v/>
      </c>
      <c r="M72" s="7" t="str">
        <f t="shared" si="26"/>
        <v/>
      </c>
      <c r="N72" s="7" t="str">
        <f t="shared" si="26"/>
        <v/>
      </c>
      <c r="O72" s="7" t="str">
        <f t="shared" si="26"/>
        <v/>
      </c>
      <c r="P72" s="66">
        <f t="shared" si="4"/>
        <v>0</v>
      </c>
    </row>
    <row r="73" spans="1:16" ht="16.05" customHeight="1" x14ac:dyDescent="0.2">
      <c r="A73" s="9"/>
      <c r="B73" s="9" t="s">
        <v>35</v>
      </c>
      <c r="C73" s="7" t="s">
        <v>21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63.4</v>
      </c>
      <c r="O73" s="67">
        <v>2</v>
      </c>
      <c r="P73" s="66">
        <f t="shared" si="4"/>
        <v>65.400000000000006</v>
      </c>
    </row>
    <row r="74" spans="1:16" ht="16.05" customHeight="1" x14ac:dyDescent="0.2">
      <c r="A74" s="9"/>
      <c r="B74" s="9"/>
      <c r="C74" s="10" t="s">
        <v>22</v>
      </c>
      <c r="D74" s="7" t="str">
        <f>IF(D73&lt;=0,"",D73/$P73%)</f>
        <v/>
      </c>
      <c r="E74" s="7" t="str">
        <f>IF(E73&lt;=0,"",E73/$P73%)</f>
        <v/>
      </c>
      <c r="F74" s="7" t="str">
        <f t="shared" ref="F74:O74" si="27">IF(F73&lt;=0,"",F73/$P73%)</f>
        <v/>
      </c>
      <c r="G74" s="7" t="str">
        <f t="shared" si="27"/>
        <v/>
      </c>
      <c r="H74" s="7" t="str">
        <f t="shared" si="27"/>
        <v/>
      </c>
      <c r="I74" s="7" t="str">
        <f t="shared" si="27"/>
        <v/>
      </c>
      <c r="J74" s="7" t="str">
        <f t="shared" si="27"/>
        <v/>
      </c>
      <c r="K74" s="7" t="str">
        <f t="shared" si="27"/>
        <v/>
      </c>
      <c r="L74" s="7" t="str">
        <f t="shared" si="27"/>
        <v/>
      </c>
      <c r="M74" s="7" t="str">
        <f t="shared" si="27"/>
        <v/>
      </c>
      <c r="N74" s="7">
        <f t="shared" si="27"/>
        <v>96.941896024464825</v>
      </c>
      <c r="O74" s="7">
        <f t="shared" si="27"/>
        <v>3.0581039755351682</v>
      </c>
      <c r="P74" s="66">
        <f t="shared" si="4"/>
        <v>100</v>
      </c>
    </row>
    <row r="75" spans="1:16" ht="16.05" customHeight="1" x14ac:dyDescent="0.2">
      <c r="A75" s="9"/>
      <c r="B75" s="9"/>
      <c r="C75" s="7" t="s">
        <v>23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0.1</v>
      </c>
      <c r="O75" s="67">
        <v>2</v>
      </c>
      <c r="P75" s="66">
        <f t="shared" si="4"/>
        <v>2.1</v>
      </c>
    </row>
    <row r="76" spans="1:16" ht="16.05" customHeight="1" x14ac:dyDescent="0.2">
      <c r="A76" s="9"/>
      <c r="B76" s="9"/>
      <c r="C76" s="10" t="s">
        <v>22</v>
      </c>
      <c r="D76" s="7" t="str">
        <f>IF(D75&lt;=0,"",D75/$P75%)</f>
        <v/>
      </c>
      <c r="E76" s="7" t="str">
        <f>IF(E75&lt;=0,"",E75/$P75%)</f>
        <v/>
      </c>
      <c r="F76" s="7" t="str">
        <f t="shared" ref="F76:O76" si="28">IF(F75&lt;=0,"",F75/$P75%)</f>
        <v/>
      </c>
      <c r="G76" s="7" t="str">
        <f t="shared" si="28"/>
        <v/>
      </c>
      <c r="H76" s="7" t="str">
        <f t="shared" si="28"/>
        <v/>
      </c>
      <c r="I76" s="7" t="str">
        <f t="shared" si="28"/>
        <v/>
      </c>
      <c r="J76" s="7" t="str">
        <f t="shared" si="28"/>
        <v/>
      </c>
      <c r="K76" s="7" t="str">
        <f t="shared" si="28"/>
        <v/>
      </c>
      <c r="L76" s="7" t="str">
        <f t="shared" si="28"/>
        <v/>
      </c>
      <c r="M76" s="7" t="str">
        <f t="shared" si="28"/>
        <v/>
      </c>
      <c r="N76" s="7">
        <f t="shared" si="28"/>
        <v>4.7619047619047619</v>
      </c>
      <c r="O76" s="7">
        <f t="shared" si="28"/>
        <v>95.238095238095227</v>
      </c>
      <c r="P76" s="66">
        <f t="shared" si="4"/>
        <v>99.999999999999986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0</v>
      </c>
      <c r="E77" s="66">
        <f t="shared" ref="E77:O77" si="29">SUM(E75,E73)</f>
        <v>0</v>
      </c>
      <c r="F77" s="66">
        <f t="shared" si="29"/>
        <v>0</v>
      </c>
      <c r="G77" s="66">
        <f t="shared" si="29"/>
        <v>0</v>
      </c>
      <c r="H77" s="66">
        <f t="shared" si="29"/>
        <v>0</v>
      </c>
      <c r="I77" s="66">
        <f t="shared" si="29"/>
        <v>0</v>
      </c>
      <c r="J77" s="66">
        <f t="shared" si="29"/>
        <v>0</v>
      </c>
      <c r="K77" s="66">
        <f t="shared" si="29"/>
        <v>0</v>
      </c>
      <c r="L77" s="66">
        <f t="shared" si="29"/>
        <v>0</v>
      </c>
      <c r="M77" s="66">
        <f t="shared" si="29"/>
        <v>0</v>
      </c>
      <c r="N77" s="66">
        <f t="shared" si="29"/>
        <v>63.5</v>
      </c>
      <c r="O77" s="66">
        <f t="shared" si="29"/>
        <v>4</v>
      </c>
      <c r="P77" s="66">
        <f t="shared" si="4"/>
        <v>67.5</v>
      </c>
    </row>
    <row r="78" spans="1:16" ht="16.05" customHeight="1" x14ac:dyDescent="0.2">
      <c r="A78" s="9"/>
      <c r="B78" s="13"/>
      <c r="C78" s="10" t="s">
        <v>22</v>
      </c>
      <c r="D78" s="7" t="str">
        <f>IF(D77&lt;=0,"",D77/$P77%)</f>
        <v/>
      </c>
      <c r="E78" s="7" t="str">
        <f>IF(E77&lt;=0,"",E77/$P77%)</f>
        <v/>
      </c>
      <c r="F78" s="7" t="str">
        <f t="shared" ref="F78:O78" si="30">IF(F77&lt;=0,"",F77/$P77%)</f>
        <v/>
      </c>
      <c r="G78" s="7" t="str">
        <f t="shared" si="30"/>
        <v/>
      </c>
      <c r="H78" s="7" t="str">
        <f t="shared" si="30"/>
        <v/>
      </c>
      <c r="I78" s="7" t="str">
        <f t="shared" si="30"/>
        <v/>
      </c>
      <c r="J78" s="7" t="str">
        <f t="shared" si="30"/>
        <v/>
      </c>
      <c r="K78" s="7" t="str">
        <f t="shared" si="30"/>
        <v/>
      </c>
      <c r="L78" s="7" t="str">
        <f t="shared" si="30"/>
        <v/>
      </c>
      <c r="M78" s="7" t="str">
        <f t="shared" si="30"/>
        <v/>
      </c>
      <c r="N78" s="7">
        <f t="shared" si="30"/>
        <v>94.074074074074062</v>
      </c>
      <c r="O78" s="7">
        <f t="shared" si="30"/>
        <v>5.9259259259259256</v>
      </c>
      <c r="P78" s="66">
        <f t="shared" si="4"/>
        <v>99.999999999999986</v>
      </c>
    </row>
    <row r="79" spans="1:16" ht="16.05" customHeight="1" x14ac:dyDescent="0.2">
      <c r="A79" s="9"/>
      <c r="B79" s="9" t="s">
        <v>36</v>
      </c>
      <c r="C79" s="7" t="s">
        <v>21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284.60000000000002</v>
      </c>
      <c r="K79" s="67">
        <v>298.10000000000002</v>
      </c>
      <c r="L79" s="67">
        <v>157.70000000000002</v>
      </c>
      <c r="M79" s="67">
        <v>227.4</v>
      </c>
      <c r="N79" s="67">
        <v>42</v>
      </c>
      <c r="O79" s="67">
        <v>0</v>
      </c>
      <c r="P79" s="66">
        <f t="shared" si="4"/>
        <v>1009.8000000000001</v>
      </c>
    </row>
    <row r="80" spans="1:16" ht="16.05" customHeight="1" x14ac:dyDescent="0.2">
      <c r="A80" s="9"/>
      <c r="B80" s="9"/>
      <c r="C80" s="10" t="s">
        <v>22</v>
      </c>
      <c r="D80" s="7" t="str">
        <f>IF(D79&lt;=0,"",D79/$P79%)</f>
        <v/>
      </c>
      <c r="E80" s="7" t="str">
        <f>IF(E79&lt;=0,"",E79/$P79%)</f>
        <v/>
      </c>
      <c r="F80" s="7" t="str">
        <f t="shared" ref="F80:O80" si="31">IF(F79&lt;=0,"",F79/$P79%)</f>
        <v/>
      </c>
      <c r="G80" s="7" t="str">
        <f t="shared" si="31"/>
        <v/>
      </c>
      <c r="H80" s="7" t="str">
        <f t="shared" si="31"/>
        <v/>
      </c>
      <c r="I80" s="7" t="str">
        <f t="shared" si="31"/>
        <v/>
      </c>
      <c r="J80" s="7">
        <f t="shared" si="31"/>
        <v>28.183798772034066</v>
      </c>
      <c r="K80" s="7">
        <f t="shared" si="31"/>
        <v>29.520697167755991</v>
      </c>
      <c r="L80" s="7">
        <f t="shared" si="31"/>
        <v>15.616953852247971</v>
      </c>
      <c r="M80" s="7">
        <f t="shared" si="31"/>
        <v>22.51931075460487</v>
      </c>
      <c r="N80" s="7">
        <f t="shared" si="31"/>
        <v>4.1592394533570998</v>
      </c>
      <c r="O80" s="7" t="str">
        <f t="shared" si="31"/>
        <v/>
      </c>
      <c r="P80" s="66">
        <f t="shared" si="4"/>
        <v>100</v>
      </c>
    </row>
    <row r="81" spans="1:16" ht="16.05" customHeight="1" x14ac:dyDescent="0.2">
      <c r="A81" s="9"/>
      <c r="B81" s="9"/>
      <c r="C81" s="7" t="s">
        <v>23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50.900000000000006</v>
      </c>
      <c r="K81" s="67">
        <v>142.69999999999999</v>
      </c>
      <c r="L81" s="67">
        <v>99</v>
      </c>
      <c r="M81" s="67">
        <v>72.8</v>
      </c>
      <c r="N81" s="67">
        <v>15.9</v>
      </c>
      <c r="O81" s="67">
        <v>0</v>
      </c>
      <c r="P81" s="66">
        <f t="shared" si="4"/>
        <v>381.3</v>
      </c>
    </row>
    <row r="82" spans="1:16" ht="16.05" customHeight="1" x14ac:dyDescent="0.2">
      <c r="A82" s="9"/>
      <c r="B82" s="9"/>
      <c r="C82" s="10" t="s">
        <v>22</v>
      </c>
      <c r="D82" s="7" t="str">
        <f>IF(D81&lt;=0,"",D81/$P81%)</f>
        <v/>
      </c>
      <c r="E82" s="7" t="str">
        <f>IF(E81&lt;=0,"",E81/$P81%)</f>
        <v/>
      </c>
      <c r="F82" s="7" t="str">
        <f t="shared" ref="F82:O82" si="32">IF(F81&lt;=0,"",F81/$P81%)</f>
        <v/>
      </c>
      <c r="G82" s="7" t="str">
        <f t="shared" si="32"/>
        <v/>
      </c>
      <c r="H82" s="7" t="str">
        <f t="shared" si="32"/>
        <v/>
      </c>
      <c r="I82" s="7" t="str">
        <f t="shared" si="32"/>
        <v/>
      </c>
      <c r="J82" s="7">
        <f t="shared" si="32"/>
        <v>13.349068974560714</v>
      </c>
      <c r="K82" s="7">
        <f t="shared" si="32"/>
        <v>37.424600052452135</v>
      </c>
      <c r="L82" s="7">
        <f t="shared" si="32"/>
        <v>25.963808025177023</v>
      </c>
      <c r="M82" s="7">
        <f t="shared" si="32"/>
        <v>19.092578022554417</v>
      </c>
      <c r="N82" s="7">
        <f t="shared" si="32"/>
        <v>4.1699449252557041</v>
      </c>
      <c r="O82" s="7" t="str">
        <f t="shared" si="32"/>
        <v/>
      </c>
      <c r="P82" s="66">
        <f t="shared" si="4"/>
        <v>100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33">SUM(E81,E79)</f>
        <v>0</v>
      </c>
      <c r="F83" s="66">
        <f t="shared" si="33"/>
        <v>0</v>
      </c>
      <c r="G83" s="66">
        <f t="shared" si="33"/>
        <v>0</v>
      </c>
      <c r="H83" s="66">
        <f t="shared" si="33"/>
        <v>0</v>
      </c>
      <c r="I83" s="66">
        <f t="shared" si="33"/>
        <v>0</v>
      </c>
      <c r="J83" s="66">
        <f t="shared" si="33"/>
        <v>335.5</v>
      </c>
      <c r="K83" s="66">
        <f t="shared" si="33"/>
        <v>440.8</v>
      </c>
      <c r="L83" s="66">
        <f t="shared" si="33"/>
        <v>256.70000000000005</v>
      </c>
      <c r="M83" s="66">
        <f t="shared" si="33"/>
        <v>300.2</v>
      </c>
      <c r="N83" s="66">
        <f t="shared" si="33"/>
        <v>57.9</v>
      </c>
      <c r="O83" s="66">
        <f t="shared" si="33"/>
        <v>0</v>
      </c>
      <c r="P83" s="66">
        <f t="shared" si="4"/>
        <v>1391.1000000000001</v>
      </c>
    </row>
    <row r="84" spans="1:16" ht="16.05" customHeight="1" x14ac:dyDescent="0.2">
      <c r="A84" s="9"/>
      <c r="B84" s="13"/>
      <c r="C84" s="10" t="s">
        <v>22</v>
      </c>
      <c r="D84" s="7" t="str">
        <f>IF(D83&lt;=0,"",D83/$P83%)</f>
        <v/>
      </c>
      <c r="E84" s="7" t="str">
        <f>IF(E83&lt;=0,"",E83/$P83%)</f>
        <v/>
      </c>
      <c r="F84" s="7" t="str">
        <f t="shared" ref="F84:O84" si="34">IF(F83&lt;=0,"",F83/$P83%)</f>
        <v/>
      </c>
      <c r="G84" s="7" t="str">
        <f t="shared" si="34"/>
        <v/>
      </c>
      <c r="H84" s="7" t="str">
        <f t="shared" si="34"/>
        <v/>
      </c>
      <c r="I84" s="7" t="str">
        <f t="shared" si="34"/>
        <v/>
      </c>
      <c r="J84" s="7">
        <f t="shared" si="34"/>
        <v>24.117604773201062</v>
      </c>
      <c r="K84" s="7">
        <f t="shared" si="34"/>
        <v>31.6871540507512</v>
      </c>
      <c r="L84" s="7">
        <f t="shared" si="34"/>
        <v>18.453022787721949</v>
      </c>
      <c r="M84" s="7">
        <f t="shared" si="34"/>
        <v>21.580044569046077</v>
      </c>
      <c r="N84" s="7">
        <f t="shared" si="34"/>
        <v>4.1621738192797064</v>
      </c>
      <c r="O84" s="7" t="str">
        <f t="shared" si="34"/>
        <v/>
      </c>
      <c r="P84" s="66">
        <f t="shared" si="4"/>
        <v>99.999999999999986</v>
      </c>
    </row>
    <row r="85" spans="1:16" ht="16.05" customHeight="1" x14ac:dyDescent="0.2">
      <c r="A85" s="9"/>
      <c r="B85" s="9" t="s">
        <v>37</v>
      </c>
      <c r="C85" s="7" t="s">
        <v>21</v>
      </c>
      <c r="D85" s="67">
        <v>0</v>
      </c>
      <c r="E85" s="67">
        <v>0</v>
      </c>
      <c r="F85" s="67">
        <v>0</v>
      </c>
      <c r="G85" s="67">
        <v>2.6</v>
      </c>
      <c r="H85" s="67">
        <v>0</v>
      </c>
      <c r="I85" s="67">
        <v>0</v>
      </c>
      <c r="J85" s="67">
        <v>0</v>
      </c>
      <c r="K85" s="67">
        <v>0</v>
      </c>
      <c r="L85" s="67">
        <v>2.2000000000000002</v>
      </c>
      <c r="M85" s="67">
        <v>3.4</v>
      </c>
      <c r="N85" s="67">
        <v>14.2</v>
      </c>
      <c r="O85" s="67">
        <v>25.599999999999998</v>
      </c>
      <c r="P85" s="66">
        <f t="shared" si="4"/>
        <v>48</v>
      </c>
    </row>
    <row r="86" spans="1:16" ht="16.05" customHeight="1" x14ac:dyDescent="0.2">
      <c r="A86" s="9"/>
      <c r="B86" s="9"/>
      <c r="C86" s="10" t="s">
        <v>22</v>
      </c>
      <c r="D86" s="7" t="str">
        <f>IF(D85&lt;=0,"",D85/$P85%)</f>
        <v/>
      </c>
      <c r="E86" s="7" t="str">
        <f>IF(E85&lt;=0,"",E85/$P85%)</f>
        <v/>
      </c>
      <c r="F86" s="7" t="str">
        <f t="shared" ref="F86:O86" si="35">IF(F85&lt;=0,"",F85/$P85%)</f>
        <v/>
      </c>
      <c r="G86" s="7">
        <f t="shared" si="35"/>
        <v>5.416666666666667</v>
      </c>
      <c r="H86" s="7" t="str">
        <f t="shared" si="35"/>
        <v/>
      </c>
      <c r="I86" s="7" t="str">
        <f t="shared" si="35"/>
        <v/>
      </c>
      <c r="J86" s="7" t="str">
        <f t="shared" si="35"/>
        <v/>
      </c>
      <c r="K86" s="7" t="str">
        <f t="shared" si="35"/>
        <v/>
      </c>
      <c r="L86" s="7">
        <f t="shared" si="35"/>
        <v>4.5833333333333339</v>
      </c>
      <c r="M86" s="7">
        <f t="shared" si="35"/>
        <v>7.083333333333333</v>
      </c>
      <c r="N86" s="7">
        <f t="shared" si="35"/>
        <v>29.583333333333332</v>
      </c>
      <c r="O86" s="7">
        <f t="shared" si="35"/>
        <v>53.333333333333329</v>
      </c>
      <c r="P86" s="66">
        <f t="shared" si="4"/>
        <v>100</v>
      </c>
    </row>
    <row r="87" spans="1:16" ht="16.05" customHeight="1" x14ac:dyDescent="0.2">
      <c r="A87" s="9"/>
      <c r="B87" s="9"/>
      <c r="C87" s="7" t="s">
        <v>23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6">
        <f t="shared" si="4"/>
        <v>0</v>
      </c>
    </row>
    <row r="88" spans="1:16" ht="16.05" customHeight="1" x14ac:dyDescent="0.2">
      <c r="A88" s="9"/>
      <c r="B88" s="9"/>
      <c r="C88" s="10" t="s">
        <v>22</v>
      </c>
      <c r="D88" s="7" t="str">
        <f>IF(D87&lt;=0,"",D87/$P87%)</f>
        <v/>
      </c>
      <c r="E88" s="7" t="str">
        <f>IF(E87&lt;=0,"",E87/$P87%)</f>
        <v/>
      </c>
      <c r="F88" s="7" t="str">
        <f t="shared" ref="F88:O88" si="36">IF(F87&lt;=0,"",F87/$P87%)</f>
        <v/>
      </c>
      <c r="G88" s="7" t="str">
        <f t="shared" si="36"/>
        <v/>
      </c>
      <c r="H88" s="7" t="str">
        <f t="shared" si="36"/>
        <v/>
      </c>
      <c r="I88" s="7" t="str">
        <f t="shared" si="36"/>
        <v/>
      </c>
      <c r="J88" s="7" t="str">
        <f t="shared" si="36"/>
        <v/>
      </c>
      <c r="K88" s="7" t="str">
        <f t="shared" si="36"/>
        <v/>
      </c>
      <c r="L88" s="7" t="str">
        <f t="shared" si="36"/>
        <v/>
      </c>
      <c r="M88" s="7" t="str">
        <f t="shared" si="36"/>
        <v/>
      </c>
      <c r="N88" s="7" t="str">
        <f t="shared" si="36"/>
        <v/>
      </c>
      <c r="O88" s="7" t="str">
        <f t="shared" si="36"/>
        <v/>
      </c>
      <c r="P88" s="66">
        <f t="shared" si="4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0</v>
      </c>
      <c r="E89" s="66">
        <f t="shared" ref="E89:O89" si="37">SUM(E87,E85)</f>
        <v>0</v>
      </c>
      <c r="F89" s="66">
        <f t="shared" si="37"/>
        <v>0</v>
      </c>
      <c r="G89" s="66">
        <f t="shared" si="37"/>
        <v>2.6</v>
      </c>
      <c r="H89" s="66">
        <f t="shared" si="37"/>
        <v>0</v>
      </c>
      <c r="I89" s="66">
        <f t="shared" si="37"/>
        <v>0</v>
      </c>
      <c r="J89" s="66">
        <f t="shared" si="37"/>
        <v>0</v>
      </c>
      <c r="K89" s="66">
        <f t="shared" si="37"/>
        <v>0</v>
      </c>
      <c r="L89" s="66">
        <f t="shared" si="37"/>
        <v>2.2000000000000002</v>
      </c>
      <c r="M89" s="66">
        <f t="shared" si="37"/>
        <v>3.4</v>
      </c>
      <c r="N89" s="66">
        <f t="shared" si="37"/>
        <v>14.2</v>
      </c>
      <c r="O89" s="66">
        <f t="shared" si="37"/>
        <v>25.599999999999998</v>
      </c>
      <c r="P89" s="66">
        <f t="shared" si="4"/>
        <v>48</v>
      </c>
    </row>
    <row r="90" spans="1:16" ht="16.05" customHeight="1" x14ac:dyDescent="0.2">
      <c r="A90" s="9"/>
      <c r="B90" s="13"/>
      <c r="C90" s="10" t="s">
        <v>22</v>
      </c>
      <c r="D90" s="7" t="str">
        <f>IF(D89&lt;=0,"",D89/$P89%)</f>
        <v/>
      </c>
      <c r="E90" s="7" t="str">
        <f>IF(E89&lt;=0,"",E89/$P89%)</f>
        <v/>
      </c>
      <c r="F90" s="7" t="str">
        <f t="shared" ref="F90:O90" si="38">IF(F89&lt;=0,"",F89/$P89%)</f>
        <v/>
      </c>
      <c r="G90" s="7">
        <f t="shared" si="38"/>
        <v>5.416666666666667</v>
      </c>
      <c r="H90" s="7" t="str">
        <f t="shared" si="38"/>
        <v/>
      </c>
      <c r="I90" s="7" t="str">
        <f t="shared" si="38"/>
        <v/>
      </c>
      <c r="J90" s="7" t="str">
        <f t="shared" si="38"/>
        <v/>
      </c>
      <c r="K90" s="7" t="str">
        <f t="shared" si="38"/>
        <v/>
      </c>
      <c r="L90" s="7">
        <f t="shared" si="38"/>
        <v>4.5833333333333339</v>
      </c>
      <c r="M90" s="7">
        <f t="shared" si="38"/>
        <v>7.083333333333333</v>
      </c>
      <c r="N90" s="7">
        <f t="shared" si="38"/>
        <v>29.583333333333332</v>
      </c>
      <c r="O90" s="7">
        <f t="shared" si="38"/>
        <v>53.333333333333329</v>
      </c>
      <c r="P90" s="66">
        <f t="shared" ref="P90:P153" si="39">SUM(D90:O90)</f>
        <v>100</v>
      </c>
    </row>
    <row r="91" spans="1:16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0.6</v>
      </c>
      <c r="J91" s="67">
        <v>11.8</v>
      </c>
      <c r="K91" s="67">
        <v>16.2</v>
      </c>
      <c r="L91" s="67">
        <v>0</v>
      </c>
      <c r="M91" s="67">
        <v>0</v>
      </c>
      <c r="N91" s="67">
        <v>0</v>
      </c>
      <c r="O91" s="67">
        <v>0</v>
      </c>
      <c r="P91" s="66">
        <f t="shared" si="39"/>
        <v>28.6</v>
      </c>
    </row>
    <row r="92" spans="1:16" ht="16.05" customHeight="1" x14ac:dyDescent="0.2">
      <c r="A92" s="9"/>
      <c r="B92" s="9"/>
      <c r="C92" s="10" t="s">
        <v>22</v>
      </c>
      <c r="D92" s="7" t="str">
        <f>IF(D91&lt;=0,"",D91/$P91%)</f>
        <v/>
      </c>
      <c r="E92" s="7" t="str">
        <f>IF(E91&lt;=0,"",E91/$P91%)</f>
        <v/>
      </c>
      <c r="F92" s="7" t="str">
        <f t="shared" ref="F92:O92" si="40">IF(F91&lt;=0,"",F91/$P91%)</f>
        <v/>
      </c>
      <c r="G92" s="7" t="str">
        <f t="shared" si="40"/>
        <v/>
      </c>
      <c r="H92" s="7" t="str">
        <f t="shared" si="40"/>
        <v/>
      </c>
      <c r="I92" s="7">
        <f t="shared" si="40"/>
        <v>2.0979020979020975</v>
      </c>
      <c r="J92" s="7">
        <f t="shared" si="40"/>
        <v>41.25874125874126</v>
      </c>
      <c r="K92" s="7">
        <f t="shared" si="40"/>
        <v>56.643356643356633</v>
      </c>
      <c r="L92" s="7" t="str">
        <f t="shared" si="40"/>
        <v/>
      </c>
      <c r="M92" s="7" t="str">
        <f t="shared" si="40"/>
        <v/>
      </c>
      <c r="N92" s="7" t="str">
        <f t="shared" si="40"/>
        <v/>
      </c>
      <c r="O92" s="7" t="str">
        <f t="shared" si="40"/>
        <v/>
      </c>
      <c r="P92" s="66">
        <f t="shared" si="39"/>
        <v>100</v>
      </c>
    </row>
    <row r="93" spans="1:16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2.9</v>
      </c>
      <c r="K93" s="67">
        <v>25.2</v>
      </c>
      <c r="L93" s="67">
        <v>0</v>
      </c>
      <c r="M93" s="67">
        <v>0</v>
      </c>
      <c r="N93" s="67">
        <v>0</v>
      </c>
      <c r="O93" s="67">
        <v>0</v>
      </c>
      <c r="P93" s="66">
        <f t="shared" si="39"/>
        <v>28.099999999999998</v>
      </c>
    </row>
    <row r="94" spans="1:16" ht="16.05" customHeight="1" x14ac:dyDescent="0.2">
      <c r="A94" s="9"/>
      <c r="B94" s="9"/>
      <c r="C94" s="10" t="s">
        <v>22</v>
      </c>
      <c r="D94" s="7" t="str">
        <f>IF(D93&lt;=0,"",D93/$P93%)</f>
        <v/>
      </c>
      <c r="E94" s="7" t="str">
        <f>IF(E93&lt;=0,"",E93/$P93%)</f>
        <v/>
      </c>
      <c r="F94" s="7" t="str">
        <f t="shared" ref="F94:O94" si="41">IF(F93&lt;=0,"",F93/$P93%)</f>
        <v/>
      </c>
      <c r="G94" s="7" t="str">
        <f t="shared" si="41"/>
        <v/>
      </c>
      <c r="H94" s="7" t="str">
        <f t="shared" si="41"/>
        <v/>
      </c>
      <c r="I94" s="7" t="str">
        <f t="shared" si="41"/>
        <v/>
      </c>
      <c r="J94" s="7">
        <f t="shared" si="41"/>
        <v>10.320284697508898</v>
      </c>
      <c r="K94" s="7">
        <f t="shared" si="41"/>
        <v>89.679715302491104</v>
      </c>
      <c r="L94" s="7" t="str">
        <f t="shared" si="41"/>
        <v/>
      </c>
      <c r="M94" s="7" t="str">
        <f t="shared" si="41"/>
        <v/>
      </c>
      <c r="N94" s="7" t="str">
        <f t="shared" si="41"/>
        <v/>
      </c>
      <c r="O94" s="7" t="str">
        <f t="shared" si="41"/>
        <v/>
      </c>
      <c r="P94" s="66">
        <f t="shared" si="39"/>
        <v>100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42">SUM(E93,E91)</f>
        <v>0</v>
      </c>
      <c r="F95" s="66">
        <f t="shared" si="42"/>
        <v>0</v>
      </c>
      <c r="G95" s="66">
        <f t="shared" si="42"/>
        <v>0</v>
      </c>
      <c r="H95" s="66">
        <f t="shared" si="42"/>
        <v>0</v>
      </c>
      <c r="I95" s="66">
        <f t="shared" si="42"/>
        <v>0.6</v>
      </c>
      <c r="J95" s="66">
        <f t="shared" si="42"/>
        <v>14.700000000000001</v>
      </c>
      <c r="K95" s="66">
        <f t="shared" si="42"/>
        <v>41.4</v>
      </c>
      <c r="L95" s="66">
        <f t="shared" si="42"/>
        <v>0</v>
      </c>
      <c r="M95" s="66">
        <f t="shared" si="42"/>
        <v>0</v>
      </c>
      <c r="N95" s="66">
        <f t="shared" si="42"/>
        <v>0</v>
      </c>
      <c r="O95" s="66">
        <f t="shared" si="42"/>
        <v>0</v>
      </c>
      <c r="P95" s="66">
        <f t="shared" si="39"/>
        <v>56.7</v>
      </c>
    </row>
    <row r="96" spans="1:16" ht="16.05" customHeight="1" x14ac:dyDescent="0.2">
      <c r="A96" s="9"/>
      <c r="B96" s="13"/>
      <c r="C96" s="10" t="s">
        <v>22</v>
      </c>
      <c r="D96" s="7" t="str">
        <f>IF(D95&lt;=0,"",D95/$P95%)</f>
        <v/>
      </c>
      <c r="E96" s="7" t="str">
        <f>IF(E95&lt;=0,"",E95/$P95%)</f>
        <v/>
      </c>
      <c r="F96" s="7" t="str">
        <f t="shared" ref="F96:O96" si="43">IF(F95&lt;=0,"",F95/$P95%)</f>
        <v/>
      </c>
      <c r="G96" s="7" t="str">
        <f t="shared" si="43"/>
        <v/>
      </c>
      <c r="H96" s="7" t="str">
        <f t="shared" si="43"/>
        <v/>
      </c>
      <c r="I96" s="7">
        <f t="shared" si="43"/>
        <v>1.0582010582010581</v>
      </c>
      <c r="J96" s="7">
        <f t="shared" si="43"/>
        <v>25.925925925925924</v>
      </c>
      <c r="K96" s="7">
        <f t="shared" si="43"/>
        <v>73.015873015873012</v>
      </c>
      <c r="L96" s="7" t="str">
        <f t="shared" si="43"/>
        <v/>
      </c>
      <c r="M96" s="7" t="str">
        <f t="shared" si="43"/>
        <v/>
      </c>
      <c r="N96" s="7" t="str">
        <f t="shared" si="43"/>
        <v/>
      </c>
      <c r="O96" s="7" t="str">
        <f t="shared" si="43"/>
        <v/>
      </c>
      <c r="P96" s="66">
        <f t="shared" si="39"/>
        <v>100</v>
      </c>
    </row>
    <row r="97" spans="1:16" ht="16.05" customHeight="1" x14ac:dyDescent="0.2">
      <c r="A97" s="9"/>
      <c r="B97" s="9" t="s">
        <v>39</v>
      </c>
      <c r="C97" s="7" t="s">
        <v>21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2.2999999999999998</v>
      </c>
      <c r="J97" s="66">
        <v>25.1</v>
      </c>
      <c r="K97" s="66">
        <v>136.19999999999999</v>
      </c>
      <c r="L97" s="66">
        <v>156.80000000000004</v>
      </c>
      <c r="M97" s="66">
        <v>165.7</v>
      </c>
      <c r="N97" s="66">
        <v>85.6</v>
      </c>
      <c r="O97" s="66">
        <v>0.3</v>
      </c>
      <c r="P97" s="66">
        <f t="shared" si="39"/>
        <v>572</v>
      </c>
    </row>
    <row r="98" spans="1:16" ht="16.05" customHeight="1" x14ac:dyDescent="0.2">
      <c r="A98" s="9"/>
      <c r="B98" s="9"/>
      <c r="C98" s="10" t="s">
        <v>22</v>
      </c>
      <c r="D98" s="7" t="str">
        <f>IF(D97&lt;=0,"",D97/$P97%)</f>
        <v/>
      </c>
      <c r="E98" s="7" t="str">
        <f>IF(E97&lt;=0,"",E97/$P97%)</f>
        <v/>
      </c>
      <c r="F98" s="7" t="str">
        <f t="shared" ref="F98:O98" si="44">IF(F97&lt;=0,"",F97/$P97%)</f>
        <v/>
      </c>
      <c r="G98" s="7" t="str">
        <f t="shared" si="44"/>
        <v/>
      </c>
      <c r="H98" s="7" t="str">
        <f t="shared" si="44"/>
        <v/>
      </c>
      <c r="I98" s="7">
        <f t="shared" si="44"/>
        <v>0.40209790209790208</v>
      </c>
      <c r="J98" s="7">
        <f t="shared" si="44"/>
        <v>4.3881118881118883</v>
      </c>
      <c r="K98" s="7">
        <f t="shared" si="44"/>
        <v>23.81118881118881</v>
      </c>
      <c r="L98" s="7">
        <f t="shared" si="44"/>
        <v>27.41258741258742</v>
      </c>
      <c r="M98" s="7">
        <f t="shared" si="44"/>
        <v>28.968531468531467</v>
      </c>
      <c r="N98" s="7">
        <f t="shared" si="44"/>
        <v>14.965034965034965</v>
      </c>
      <c r="O98" s="7">
        <f t="shared" si="44"/>
        <v>5.2447552447552448E-2</v>
      </c>
      <c r="P98" s="66">
        <f t="shared" si="39"/>
        <v>100</v>
      </c>
    </row>
    <row r="99" spans="1:16" ht="16.05" customHeight="1" x14ac:dyDescent="0.2">
      <c r="A99" s="9"/>
      <c r="B99" s="9"/>
      <c r="C99" s="7" t="s">
        <v>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11.7</v>
      </c>
      <c r="K99" s="66">
        <v>107.10000000000001</v>
      </c>
      <c r="L99" s="66">
        <v>171.3</v>
      </c>
      <c r="M99" s="66">
        <v>189.5</v>
      </c>
      <c r="N99" s="66">
        <v>41.999999999999993</v>
      </c>
      <c r="O99" s="66">
        <v>0.3</v>
      </c>
      <c r="P99" s="66">
        <f t="shared" si="39"/>
        <v>521.9</v>
      </c>
    </row>
    <row r="100" spans="1:16" ht="16.05" customHeight="1" x14ac:dyDescent="0.2">
      <c r="A100" s="9"/>
      <c r="B100" s="9"/>
      <c r="C100" s="10" t="s">
        <v>22</v>
      </c>
      <c r="D100" s="7" t="str">
        <f>IF(D99&lt;=0,"",D99/$P99%)</f>
        <v/>
      </c>
      <c r="E100" s="7" t="str">
        <f>IF(E99&lt;=0,"",E99/$P99%)</f>
        <v/>
      </c>
      <c r="F100" s="7" t="str">
        <f t="shared" ref="F100:O100" si="45">IF(F99&lt;=0,"",F99/$P99%)</f>
        <v/>
      </c>
      <c r="G100" s="7" t="str">
        <f t="shared" si="45"/>
        <v/>
      </c>
      <c r="H100" s="7" t="str">
        <f t="shared" si="45"/>
        <v/>
      </c>
      <c r="I100" s="7" t="str">
        <f t="shared" si="45"/>
        <v/>
      </c>
      <c r="J100" s="7">
        <f t="shared" si="45"/>
        <v>2.2418087756275149</v>
      </c>
      <c r="K100" s="7">
        <f t="shared" si="45"/>
        <v>20.521172638436486</v>
      </c>
      <c r="L100" s="7">
        <f t="shared" si="45"/>
        <v>32.822379766238747</v>
      </c>
      <c r="M100" s="7">
        <f t="shared" si="45"/>
        <v>36.309637861659326</v>
      </c>
      <c r="N100" s="7">
        <f t="shared" si="45"/>
        <v>8.0475186817397972</v>
      </c>
      <c r="O100" s="7">
        <f t="shared" si="45"/>
        <v>5.7482276298141413E-2</v>
      </c>
      <c r="P100" s="66">
        <f t="shared" si="39"/>
        <v>100.00000000000003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46">SUM(E99,E97)</f>
        <v>0</v>
      </c>
      <c r="F101" s="66">
        <f t="shared" si="46"/>
        <v>0</v>
      </c>
      <c r="G101" s="66">
        <f t="shared" si="46"/>
        <v>0</v>
      </c>
      <c r="H101" s="66">
        <f t="shared" si="46"/>
        <v>0</v>
      </c>
      <c r="I101" s="66">
        <f t="shared" si="46"/>
        <v>2.2999999999999998</v>
      </c>
      <c r="J101" s="66">
        <f t="shared" si="46"/>
        <v>36.799999999999997</v>
      </c>
      <c r="K101" s="66">
        <f t="shared" si="46"/>
        <v>243.3</v>
      </c>
      <c r="L101" s="66">
        <f t="shared" si="46"/>
        <v>328.1</v>
      </c>
      <c r="M101" s="66">
        <f t="shared" si="46"/>
        <v>355.2</v>
      </c>
      <c r="N101" s="66">
        <f t="shared" si="46"/>
        <v>127.6</v>
      </c>
      <c r="O101" s="66">
        <f t="shared" si="46"/>
        <v>0.6</v>
      </c>
      <c r="P101" s="66">
        <f t="shared" si="39"/>
        <v>1093.8999999999999</v>
      </c>
    </row>
    <row r="102" spans="1:16" ht="16.05" customHeight="1" x14ac:dyDescent="0.2">
      <c r="A102" s="9"/>
      <c r="B102" s="13"/>
      <c r="C102" s="10" t="s">
        <v>22</v>
      </c>
      <c r="D102" s="7" t="str">
        <f>IF(D101&lt;=0,"",D101/$P101%)</f>
        <v/>
      </c>
      <c r="E102" s="7" t="str">
        <f>IF(E101&lt;=0,"",E101/$P101%)</f>
        <v/>
      </c>
      <c r="F102" s="7" t="str">
        <f t="shared" ref="F102:O102" si="47">IF(F101&lt;=0,"",F101/$P101%)</f>
        <v/>
      </c>
      <c r="G102" s="7" t="str">
        <f t="shared" si="47"/>
        <v/>
      </c>
      <c r="H102" s="7" t="str">
        <f t="shared" si="47"/>
        <v/>
      </c>
      <c r="I102" s="7">
        <f t="shared" si="47"/>
        <v>0.21025687905658655</v>
      </c>
      <c r="J102" s="7">
        <f t="shared" si="47"/>
        <v>3.3641100649053848</v>
      </c>
      <c r="K102" s="7">
        <f t="shared" si="47"/>
        <v>22.24152116281196</v>
      </c>
      <c r="L102" s="7">
        <f t="shared" si="47"/>
        <v>29.993600877593938</v>
      </c>
      <c r="M102" s="7">
        <f t="shared" si="47"/>
        <v>32.470975409086755</v>
      </c>
      <c r="N102" s="7">
        <f t="shared" si="47"/>
        <v>11.664685985921931</v>
      </c>
      <c r="O102" s="7">
        <f t="shared" si="47"/>
        <v>5.4849620623457364E-2</v>
      </c>
      <c r="P102" s="66">
        <f t="shared" si="39"/>
        <v>100.00000000000001</v>
      </c>
    </row>
    <row r="103" spans="1:16" ht="16.05" customHeight="1" x14ac:dyDescent="0.2">
      <c r="A103" s="9"/>
      <c r="B103" s="9" t="s">
        <v>40</v>
      </c>
      <c r="C103" s="7" t="s">
        <v>21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46.7</v>
      </c>
      <c r="L103" s="67">
        <v>97.7</v>
      </c>
      <c r="M103" s="67">
        <v>187.7</v>
      </c>
      <c r="N103" s="67">
        <v>22.6</v>
      </c>
      <c r="O103" s="67">
        <v>0</v>
      </c>
      <c r="P103" s="66">
        <f t="shared" si="39"/>
        <v>354.70000000000005</v>
      </c>
    </row>
    <row r="104" spans="1:16" ht="16.05" customHeight="1" x14ac:dyDescent="0.2">
      <c r="A104" s="9"/>
      <c r="B104" s="9"/>
      <c r="C104" s="10" t="s">
        <v>22</v>
      </c>
      <c r="D104" s="7" t="str">
        <f>IF(D103&lt;=0,"",D103/$P103%)</f>
        <v/>
      </c>
      <c r="E104" s="7" t="str">
        <f>IF(E103&lt;=0,"",E103/$P103%)</f>
        <v/>
      </c>
      <c r="F104" s="7" t="str">
        <f t="shared" ref="F104:O104" si="48">IF(F103&lt;=0,"",F103/$P103%)</f>
        <v/>
      </c>
      <c r="G104" s="7" t="str">
        <f t="shared" si="48"/>
        <v/>
      </c>
      <c r="H104" s="7" t="str">
        <f t="shared" si="48"/>
        <v/>
      </c>
      <c r="I104" s="7" t="str">
        <f t="shared" si="48"/>
        <v/>
      </c>
      <c r="J104" s="7" t="str">
        <f t="shared" si="48"/>
        <v/>
      </c>
      <c r="K104" s="7">
        <f t="shared" si="48"/>
        <v>13.166055821821256</v>
      </c>
      <c r="L104" s="7">
        <f t="shared" si="48"/>
        <v>27.544403721454746</v>
      </c>
      <c r="M104" s="7">
        <f t="shared" si="48"/>
        <v>52.917958838455021</v>
      </c>
      <c r="N104" s="7">
        <f t="shared" si="48"/>
        <v>6.3715816182689586</v>
      </c>
      <c r="O104" s="7" t="str">
        <f t="shared" si="48"/>
        <v/>
      </c>
      <c r="P104" s="66">
        <f t="shared" si="39"/>
        <v>99.999999999999986</v>
      </c>
    </row>
    <row r="105" spans="1:16" ht="16.05" customHeight="1" x14ac:dyDescent="0.2">
      <c r="A105" s="9"/>
      <c r="B105" s="9"/>
      <c r="C105" s="7" t="s">
        <v>23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78.3</v>
      </c>
      <c r="L105" s="67">
        <v>259.89999999999998</v>
      </c>
      <c r="M105" s="67">
        <v>1577.5</v>
      </c>
      <c r="N105" s="67">
        <v>84.4</v>
      </c>
      <c r="O105" s="67">
        <v>0</v>
      </c>
      <c r="P105" s="66">
        <f t="shared" si="39"/>
        <v>2000.1000000000001</v>
      </c>
    </row>
    <row r="106" spans="1:16" ht="16.05" customHeight="1" x14ac:dyDescent="0.2">
      <c r="A106" s="9"/>
      <c r="B106" s="9"/>
      <c r="C106" s="10" t="s">
        <v>22</v>
      </c>
      <c r="D106" s="7" t="str">
        <f>IF(D105&lt;=0,"",D105/$P105%)</f>
        <v/>
      </c>
      <c r="E106" s="7" t="str">
        <f>IF(E105&lt;=0,"",E105/$P105%)</f>
        <v/>
      </c>
      <c r="F106" s="7" t="str">
        <f t="shared" ref="F106:O106" si="49">IF(F105&lt;=0,"",F105/$P105%)</f>
        <v/>
      </c>
      <c r="G106" s="7" t="str">
        <f t="shared" si="49"/>
        <v/>
      </c>
      <c r="H106" s="7" t="str">
        <f t="shared" si="49"/>
        <v/>
      </c>
      <c r="I106" s="7" t="str">
        <f t="shared" si="49"/>
        <v/>
      </c>
      <c r="J106" s="7" t="str">
        <f t="shared" si="49"/>
        <v/>
      </c>
      <c r="K106" s="7">
        <f t="shared" si="49"/>
        <v>3.9148042597870103</v>
      </c>
      <c r="L106" s="7">
        <f t="shared" si="49"/>
        <v>12.994350282485874</v>
      </c>
      <c r="M106" s="7">
        <f t="shared" si="49"/>
        <v>78.871056447177637</v>
      </c>
      <c r="N106" s="7">
        <f t="shared" si="49"/>
        <v>4.2197890105494729</v>
      </c>
      <c r="O106" s="7" t="str">
        <f t="shared" si="49"/>
        <v/>
      </c>
      <c r="P106" s="66">
        <f t="shared" si="39"/>
        <v>100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50">SUM(E105,E103)</f>
        <v>0</v>
      </c>
      <c r="F107" s="66">
        <f t="shared" si="50"/>
        <v>0</v>
      </c>
      <c r="G107" s="66">
        <f t="shared" si="50"/>
        <v>0</v>
      </c>
      <c r="H107" s="66">
        <f t="shared" si="50"/>
        <v>0</v>
      </c>
      <c r="I107" s="66">
        <f t="shared" si="50"/>
        <v>0</v>
      </c>
      <c r="J107" s="66">
        <f t="shared" si="50"/>
        <v>0</v>
      </c>
      <c r="K107" s="66">
        <f t="shared" si="50"/>
        <v>125</v>
      </c>
      <c r="L107" s="66">
        <f t="shared" si="50"/>
        <v>357.59999999999997</v>
      </c>
      <c r="M107" s="66">
        <f t="shared" si="50"/>
        <v>1765.2</v>
      </c>
      <c r="N107" s="66">
        <f t="shared" si="50"/>
        <v>107</v>
      </c>
      <c r="O107" s="66">
        <f t="shared" si="50"/>
        <v>0</v>
      </c>
      <c r="P107" s="66">
        <f t="shared" si="39"/>
        <v>2354.8000000000002</v>
      </c>
    </row>
    <row r="108" spans="1:16" ht="16.05" customHeight="1" x14ac:dyDescent="0.2">
      <c r="A108" s="9"/>
      <c r="B108" s="13"/>
      <c r="C108" s="10" t="s">
        <v>22</v>
      </c>
      <c r="D108" s="7" t="str">
        <f>IF(D107&lt;=0,"",D107/$P107%)</f>
        <v/>
      </c>
      <c r="E108" s="7" t="str">
        <f>IF(E107&lt;=0,"",E107/$P107%)</f>
        <v/>
      </c>
      <c r="F108" s="7" t="str">
        <f t="shared" ref="F108:O108" si="51">IF(F107&lt;=0,"",F107/$P107%)</f>
        <v/>
      </c>
      <c r="G108" s="7" t="str">
        <f t="shared" si="51"/>
        <v/>
      </c>
      <c r="H108" s="7" t="str">
        <f t="shared" si="51"/>
        <v/>
      </c>
      <c r="I108" s="7" t="str">
        <f t="shared" si="51"/>
        <v/>
      </c>
      <c r="J108" s="7" t="str">
        <f t="shared" si="51"/>
        <v/>
      </c>
      <c r="K108" s="7">
        <f t="shared" si="51"/>
        <v>5.3083064379140472</v>
      </c>
      <c r="L108" s="7">
        <f t="shared" si="51"/>
        <v>15.186003057584506</v>
      </c>
      <c r="M108" s="7">
        <f t="shared" si="51"/>
        <v>74.961780193647016</v>
      </c>
      <c r="N108" s="7">
        <f t="shared" si="51"/>
        <v>4.5439103108544243</v>
      </c>
      <c r="O108" s="7" t="str">
        <f t="shared" si="51"/>
        <v/>
      </c>
      <c r="P108" s="66">
        <f t="shared" si="39"/>
        <v>100</v>
      </c>
    </row>
    <row r="109" spans="1:16" ht="16.05" customHeight="1" x14ac:dyDescent="0.2">
      <c r="A109" s="9"/>
      <c r="B109" s="9" t="s">
        <v>41</v>
      </c>
      <c r="C109" s="7" t="s">
        <v>21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33.4</v>
      </c>
      <c r="J109" s="67">
        <v>287.59999999999997</v>
      </c>
      <c r="K109" s="67">
        <v>456.2</v>
      </c>
      <c r="L109" s="67">
        <v>89.2</v>
      </c>
      <c r="M109" s="67">
        <v>28.8</v>
      </c>
      <c r="N109" s="67">
        <v>1.5</v>
      </c>
      <c r="O109" s="67">
        <v>0</v>
      </c>
      <c r="P109" s="66">
        <f t="shared" si="39"/>
        <v>896.69999999999993</v>
      </c>
    </row>
    <row r="110" spans="1:16" ht="16.05" customHeight="1" x14ac:dyDescent="0.2">
      <c r="A110" s="9"/>
      <c r="B110" s="9"/>
      <c r="C110" s="10" t="s">
        <v>22</v>
      </c>
      <c r="D110" s="7" t="str">
        <f>IF(D109&lt;=0,"",D109/$P109%)</f>
        <v/>
      </c>
      <c r="E110" s="7" t="str">
        <f>IF(E109&lt;=0,"",E109/$P109%)</f>
        <v/>
      </c>
      <c r="F110" s="7" t="str">
        <f t="shared" ref="F110:O110" si="52">IF(F109&lt;=0,"",F109/$P109%)</f>
        <v/>
      </c>
      <c r="G110" s="7" t="str">
        <f t="shared" si="52"/>
        <v/>
      </c>
      <c r="H110" s="7" t="str">
        <f t="shared" si="52"/>
        <v/>
      </c>
      <c r="I110" s="7">
        <f t="shared" si="52"/>
        <v>3.7247685959629759</v>
      </c>
      <c r="J110" s="7">
        <f t="shared" si="52"/>
        <v>32.073157131705145</v>
      </c>
      <c r="K110" s="7">
        <f t="shared" si="52"/>
        <v>50.875432140069151</v>
      </c>
      <c r="L110" s="7">
        <f t="shared" si="52"/>
        <v>9.9475855916136968</v>
      </c>
      <c r="M110" s="7">
        <f t="shared" si="52"/>
        <v>3.2117765138842427</v>
      </c>
      <c r="N110" s="7">
        <f t="shared" si="52"/>
        <v>0.1672800267648043</v>
      </c>
      <c r="O110" s="7" t="str">
        <f t="shared" si="52"/>
        <v/>
      </c>
      <c r="P110" s="66">
        <f t="shared" si="39"/>
        <v>100.00000000000003</v>
      </c>
    </row>
    <row r="111" spans="1:16" ht="16.05" customHeight="1" x14ac:dyDescent="0.2">
      <c r="A111" s="9"/>
      <c r="B111" s="9"/>
      <c r="C111" s="7" t="s">
        <v>23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0.3</v>
      </c>
      <c r="J111" s="67">
        <v>220.29999999999998</v>
      </c>
      <c r="K111" s="67">
        <v>246.8</v>
      </c>
      <c r="L111" s="67">
        <v>103.3</v>
      </c>
      <c r="M111" s="67">
        <v>16.399999999999999</v>
      </c>
      <c r="N111" s="67">
        <v>0</v>
      </c>
      <c r="O111" s="67">
        <v>0</v>
      </c>
      <c r="P111" s="66">
        <f t="shared" si="39"/>
        <v>587.09999999999991</v>
      </c>
    </row>
    <row r="112" spans="1:16" ht="16.05" customHeight="1" x14ac:dyDescent="0.2">
      <c r="A112" s="9"/>
      <c r="B112" s="9"/>
      <c r="C112" s="10" t="s">
        <v>22</v>
      </c>
      <c r="D112" s="7" t="str">
        <f>IF(D111&lt;=0,"",D111/$P111%)</f>
        <v/>
      </c>
      <c r="E112" s="7" t="str">
        <f>IF(E111&lt;=0,"",E111/$P111%)</f>
        <v/>
      </c>
      <c r="F112" s="7" t="str">
        <f t="shared" ref="F112:O112" si="53">IF(F111&lt;=0,"",F111/$P111%)</f>
        <v/>
      </c>
      <c r="G112" s="7" t="str">
        <f t="shared" si="53"/>
        <v/>
      </c>
      <c r="H112" s="7" t="str">
        <f t="shared" si="53"/>
        <v/>
      </c>
      <c r="I112" s="7">
        <f t="shared" si="53"/>
        <v>5.1098620337250905E-2</v>
      </c>
      <c r="J112" s="7">
        <f t="shared" si="53"/>
        <v>37.523420200987914</v>
      </c>
      <c r="K112" s="7">
        <f t="shared" si="53"/>
        <v>42.037131664111747</v>
      </c>
      <c r="L112" s="7">
        <f t="shared" si="53"/>
        <v>17.594958269460061</v>
      </c>
      <c r="M112" s="7">
        <f t="shared" si="53"/>
        <v>2.7933912451030491</v>
      </c>
      <c r="N112" s="7" t="str">
        <f t="shared" si="53"/>
        <v/>
      </c>
      <c r="O112" s="7" t="str">
        <f t="shared" si="53"/>
        <v/>
      </c>
      <c r="P112" s="66">
        <f t="shared" si="39"/>
        <v>100.00000000000003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54">SUM(E111,E109)</f>
        <v>0</v>
      </c>
      <c r="F113" s="66">
        <f t="shared" si="54"/>
        <v>0</v>
      </c>
      <c r="G113" s="66">
        <f t="shared" si="54"/>
        <v>0</v>
      </c>
      <c r="H113" s="66">
        <f t="shared" si="54"/>
        <v>0</v>
      </c>
      <c r="I113" s="66">
        <f t="shared" si="54"/>
        <v>33.699999999999996</v>
      </c>
      <c r="J113" s="66">
        <f t="shared" si="54"/>
        <v>507.9</v>
      </c>
      <c r="K113" s="66">
        <f t="shared" si="54"/>
        <v>703</v>
      </c>
      <c r="L113" s="66">
        <f t="shared" si="54"/>
        <v>192.5</v>
      </c>
      <c r="M113" s="66">
        <f t="shared" si="54"/>
        <v>45.2</v>
      </c>
      <c r="N113" s="66">
        <f t="shared" si="54"/>
        <v>1.5</v>
      </c>
      <c r="O113" s="66">
        <f t="shared" si="54"/>
        <v>0</v>
      </c>
      <c r="P113" s="66">
        <f t="shared" si="39"/>
        <v>1483.8</v>
      </c>
    </row>
    <row r="114" spans="1:16" ht="16.05" customHeight="1" x14ac:dyDescent="0.2">
      <c r="A114" s="9"/>
      <c r="B114" s="13"/>
      <c r="C114" s="10" t="s">
        <v>22</v>
      </c>
      <c r="D114" s="7" t="str">
        <f>IF(D113&lt;=0,"",D113/$P113%)</f>
        <v/>
      </c>
      <c r="E114" s="7" t="str">
        <f>IF(E113&lt;=0,"",E113/$P113%)</f>
        <v/>
      </c>
      <c r="F114" s="7" t="str">
        <f t="shared" ref="F114:O114" si="55">IF(F113&lt;=0,"",F113/$P113%)</f>
        <v/>
      </c>
      <c r="G114" s="7" t="str">
        <f t="shared" si="55"/>
        <v/>
      </c>
      <c r="H114" s="7" t="str">
        <f t="shared" si="55"/>
        <v/>
      </c>
      <c r="I114" s="7">
        <f t="shared" si="55"/>
        <v>2.2711955789189915</v>
      </c>
      <c r="J114" s="7">
        <f t="shared" si="55"/>
        <v>34.229680549939346</v>
      </c>
      <c r="K114" s="7">
        <f t="shared" si="55"/>
        <v>47.37835287774633</v>
      </c>
      <c r="L114" s="7">
        <f t="shared" si="55"/>
        <v>12.973446556139642</v>
      </c>
      <c r="M114" s="7">
        <f t="shared" si="55"/>
        <v>3.0462326459091527</v>
      </c>
      <c r="N114" s="7">
        <f t="shared" si="55"/>
        <v>0.10109179134654267</v>
      </c>
      <c r="O114" s="7" t="str">
        <f t="shared" si="55"/>
        <v/>
      </c>
      <c r="P114" s="66">
        <f t="shared" si="39"/>
        <v>100.00000000000001</v>
      </c>
    </row>
    <row r="115" spans="1:16" ht="16.05" customHeight="1" x14ac:dyDescent="0.2">
      <c r="A115" s="9"/>
      <c r="B115" s="9" t="s">
        <v>42</v>
      </c>
      <c r="C115" s="7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2.8000000000000003</v>
      </c>
      <c r="J115" s="67">
        <v>22.099999999999998</v>
      </c>
      <c r="K115" s="67">
        <v>19.799999999999997</v>
      </c>
      <c r="L115" s="67">
        <v>12.2</v>
      </c>
      <c r="M115" s="67">
        <v>7.3999999999999995</v>
      </c>
      <c r="N115" s="67">
        <v>0</v>
      </c>
      <c r="O115" s="67">
        <v>0</v>
      </c>
      <c r="P115" s="66">
        <f t="shared" si="39"/>
        <v>64.3</v>
      </c>
    </row>
    <row r="116" spans="1:16" ht="16.05" customHeight="1" x14ac:dyDescent="0.2">
      <c r="A116" s="9"/>
      <c r="B116" s="9"/>
      <c r="C116" s="10" t="s">
        <v>22</v>
      </c>
      <c r="D116" s="7" t="str">
        <f>IF(D115&lt;=0,"",D115/$P115%)</f>
        <v/>
      </c>
      <c r="E116" s="7" t="str">
        <f>IF(E115&lt;=0,"",E115/$P115%)</f>
        <v/>
      </c>
      <c r="F116" s="7" t="str">
        <f t="shared" ref="F116:O116" si="56">IF(F115&lt;=0,"",F115/$P115%)</f>
        <v/>
      </c>
      <c r="G116" s="7" t="str">
        <f t="shared" si="56"/>
        <v/>
      </c>
      <c r="H116" s="7" t="str">
        <f t="shared" si="56"/>
        <v/>
      </c>
      <c r="I116" s="7">
        <f t="shared" si="56"/>
        <v>4.3545878693623639</v>
      </c>
      <c r="J116" s="7">
        <f t="shared" si="56"/>
        <v>34.370139968895799</v>
      </c>
      <c r="K116" s="7">
        <f t="shared" si="56"/>
        <v>30.793157076205283</v>
      </c>
      <c r="L116" s="7">
        <f t="shared" si="56"/>
        <v>18.973561430793154</v>
      </c>
      <c r="M116" s="7">
        <f t="shared" si="56"/>
        <v>11.508553654743389</v>
      </c>
      <c r="N116" s="7" t="str">
        <f t="shared" si="56"/>
        <v/>
      </c>
      <c r="O116" s="7" t="str">
        <f t="shared" si="56"/>
        <v/>
      </c>
      <c r="P116" s="66">
        <f t="shared" si="39"/>
        <v>100</v>
      </c>
    </row>
    <row r="117" spans="1:16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2.2000000000000002</v>
      </c>
      <c r="J117" s="67">
        <v>226.1</v>
      </c>
      <c r="K117" s="67">
        <v>329.2</v>
      </c>
      <c r="L117" s="67">
        <v>133.40000000000003</v>
      </c>
      <c r="M117" s="67">
        <v>28.9</v>
      </c>
      <c r="N117" s="67">
        <v>0</v>
      </c>
      <c r="O117" s="67">
        <v>0</v>
      </c>
      <c r="P117" s="66">
        <f t="shared" si="39"/>
        <v>719.80000000000007</v>
      </c>
    </row>
    <row r="118" spans="1:16" ht="16.05" customHeight="1" x14ac:dyDescent="0.2">
      <c r="A118" s="9"/>
      <c r="B118" s="9"/>
      <c r="C118" s="10" t="s">
        <v>22</v>
      </c>
      <c r="D118" s="7" t="str">
        <f>IF(D117&lt;=0,"",D117/$P117%)</f>
        <v/>
      </c>
      <c r="E118" s="7" t="str">
        <f>IF(E117&lt;=0,"",E117/$P117%)</f>
        <v/>
      </c>
      <c r="F118" s="7" t="str">
        <f t="shared" ref="F118:O118" si="57">IF(F117&lt;=0,"",F117/$P117%)</f>
        <v/>
      </c>
      <c r="G118" s="7" t="str">
        <f t="shared" si="57"/>
        <v/>
      </c>
      <c r="H118" s="7" t="str">
        <f t="shared" si="57"/>
        <v/>
      </c>
      <c r="I118" s="7">
        <f t="shared" si="57"/>
        <v>0.30564045568213394</v>
      </c>
      <c r="J118" s="7">
        <f t="shared" si="57"/>
        <v>31.411503195332035</v>
      </c>
      <c r="K118" s="7">
        <f t="shared" si="57"/>
        <v>45.734926368435673</v>
      </c>
      <c r="L118" s="7">
        <f t="shared" si="57"/>
        <v>18.532925812725761</v>
      </c>
      <c r="M118" s="7">
        <f t="shared" si="57"/>
        <v>4.0150041678243955</v>
      </c>
      <c r="N118" s="7" t="str">
        <f t="shared" si="57"/>
        <v/>
      </c>
      <c r="O118" s="7" t="str">
        <f t="shared" si="57"/>
        <v/>
      </c>
      <c r="P118" s="66">
        <f t="shared" si="39"/>
        <v>100.00000000000001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58">SUM(E117,E115)</f>
        <v>0</v>
      </c>
      <c r="F119" s="66">
        <f t="shared" si="58"/>
        <v>0</v>
      </c>
      <c r="G119" s="66">
        <f t="shared" si="58"/>
        <v>0</v>
      </c>
      <c r="H119" s="66">
        <f t="shared" si="58"/>
        <v>0</v>
      </c>
      <c r="I119" s="66">
        <f t="shared" si="58"/>
        <v>5</v>
      </c>
      <c r="J119" s="66">
        <f t="shared" si="58"/>
        <v>248.2</v>
      </c>
      <c r="K119" s="66">
        <f t="shared" si="58"/>
        <v>349</v>
      </c>
      <c r="L119" s="66">
        <f t="shared" si="58"/>
        <v>145.60000000000002</v>
      </c>
      <c r="M119" s="66">
        <f t="shared" si="58"/>
        <v>36.299999999999997</v>
      </c>
      <c r="N119" s="66">
        <f t="shared" si="58"/>
        <v>0</v>
      </c>
      <c r="O119" s="66">
        <f t="shared" si="58"/>
        <v>0</v>
      </c>
      <c r="P119" s="66">
        <f t="shared" si="39"/>
        <v>784.1</v>
      </c>
    </row>
    <row r="120" spans="1:16" ht="16.05" customHeight="1" x14ac:dyDescent="0.2">
      <c r="A120" s="9"/>
      <c r="B120" s="13"/>
      <c r="C120" s="10" t="s">
        <v>22</v>
      </c>
      <c r="D120" s="7" t="str">
        <f>IF(D119&lt;=0,"",D119/$P119%)</f>
        <v/>
      </c>
      <c r="E120" s="7" t="str">
        <f>IF(E119&lt;=0,"",E119/$P119%)</f>
        <v/>
      </c>
      <c r="F120" s="7" t="str">
        <f t="shared" ref="F120:O120" si="59">IF(F119&lt;=0,"",F119/$P119%)</f>
        <v/>
      </c>
      <c r="G120" s="7" t="str">
        <f t="shared" si="59"/>
        <v/>
      </c>
      <c r="H120" s="7" t="str">
        <f t="shared" si="59"/>
        <v/>
      </c>
      <c r="I120" s="7">
        <f t="shared" si="59"/>
        <v>0.63767376610126258</v>
      </c>
      <c r="J120" s="7">
        <f t="shared" si="59"/>
        <v>31.654125749266672</v>
      </c>
      <c r="K120" s="7">
        <f t="shared" si="59"/>
        <v>44.509628873868131</v>
      </c>
      <c r="L120" s="7">
        <f t="shared" si="59"/>
        <v>18.569060068868769</v>
      </c>
      <c r="M120" s="7">
        <f t="shared" si="59"/>
        <v>4.629511541895166</v>
      </c>
      <c r="N120" s="7" t="str">
        <f t="shared" si="59"/>
        <v/>
      </c>
      <c r="O120" s="7" t="str">
        <f t="shared" si="59"/>
        <v/>
      </c>
      <c r="P120" s="66">
        <f t="shared" si="39"/>
        <v>100</v>
      </c>
    </row>
    <row r="121" spans="1:16" ht="16.05" customHeight="1" x14ac:dyDescent="0.2">
      <c r="A121" s="9"/>
      <c r="B121" s="9" t="s">
        <v>43</v>
      </c>
      <c r="C121" s="7" t="s">
        <v>21</v>
      </c>
      <c r="D121" s="67">
        <v>0</v>
      </c>
      <c r="E121" s="67">
        <v>0</v>
      </c>
      <c r="F121" s="67">
        <v>0</v>
      </c>
      <c r="G121" s="67">
        <v>89.8</v>
      </c>
      <c r="H121" s="67">
        <v>79.3</v>
      </c>
      <c r="I121" s="67">
        <v>45.5</v>
      </c>
      <c r="J121" s="67">
        <v>24.7</v>
      </c>
      <c r="K121" s="67">
        <v>68.8</v>
      </c>
      <c r="L121" s="67">
        <v>3.8</v>
      </c>
      <c r="M121" s="67">
        <v>0</v>
      </c>
      <c r="N121" s="67">
        <v>0</v>
      </c>
      <c r="O121" s="67">
        <v>0</v>
      </c>
      <c r="P121" s="66">
        <f t="shared" si="39"/>
        <v>311.89999999999998</v>
      </c>
    </row>
    <row r="122" spans="1:16" ht="16.05" customHeight="1" x14ac:dyDescent="0.2">
      <c r="A122" s="9"/>
      <c r="B122" s="9"/>
      <c r="C122" s="10" t="s">
        <v>22</v>
      </c>
      <c r="D122" s="7" t="str">
        <f>IF(D121&lt;=0,"",D121/$P121%)</f>
        <v/>
      </c>
      <c r="E122" s="7" t="str">
        <f>IF(E121&lt;=0,"",E121/$P121%)</f>
        <v/>
      </c>
      <c r="F122" s="7" t="str">
        <f t="shared" ref="F122:O124" si="60">IF(F121&lt;=0,"",F121/$P121%)</f>
        <v/>
      </c>
      <c r="G122" s="7">
        <f t="shared" si="60"/>
        <v>28.791279256171851</v>
      </c>
      <c r="H122" s="7">
        <f t="shared" si="60"/>
        <v>25.424815646040397</v>
      </c>
      <c r="I122" s="7">
        <f t="shared" si="60"/>
        <v>14.588008977236294</v>
      </c>
      <c r="J122" s="7">
        <f t="shared" si="60"/>
        <v>7.9192048733568452</v>
      </c>
      <c r="K122" s="7">
        <f t="shared" si="60"/>
        <v>22.058352035908946</v>
      </c>
      <c r="L122" s="7">
        <f t="shared" si="60"/>
        <v>1.2183392112856686</v>
      </c>
      <c r="M122" s="7" t="str">
        <f t="shared" si="60"/>
        <v/>
      </c>
      <c r="N122" s="7" t="str">
        <f t="shared" si="60"/>
        <v/>
      </c>
      <c r="O122" s="7" t="str">
        <f t="shared" si="60"/>
        <v/>
      </c>
      <c r="P122" s="66">
        <f t="shared" si="39"/>
        <v>100</v>
      </c>
    </row>
    <row r="123" spans="1:16" ht="16.05" customHeight="1" x14ac:dyDescent="0.2">
      <c r="A123" s="9"/>
      <c r="B123" s="9"/>
      <c r="C123" s="7" t="s">
        <v>23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6">
        <f t="shared" si="39"/>
        <v>0</v>
      </c>
    </row>
    <row r="124" spans="1:16" ht="16.05" customHeight="1" x14ac:dyDescent="0.2">
      <c r="A124" s="9"/>
      <c r="B124" s="9"/>
      <c r="C124" s="10" t="s">
        <v>22</v>
      </c>
      <c r="D124" s="7" t="str">
        <f>IF(D123&lt;=0,"",D123/$P123%)</f>
        <v/>
      </c>
      <c r="E124" s="7" t="str">
        <f>IF(E123&lt;=0,"",E123/$P123%)</f>
        <v/>
      </c>
      <c r="F124" s="7" t="str">
        <f t="shared" si="60"/>
        <v/>
      </c>
      <c r="G124" s="7" t="str">
        <f t="shared" si="60"/>
        <v/>
      </c>
      <c r="H124" s="7" t="str">
        <f t="shared" si="60"/>
        <v/>
      </c>
      <c r="I124" s="7" t="str">
        <f t="shared" si="60"/>
        <v/>
      </c>
      <c r="J124" s="7" t="str">
        <f t="shared" si="60"/>
        <v/>
      </c>
      <c r="K124" s="7" t="str">
        <f t="shared" si="60"/>
        <v/>
      </c>
      <c r="L124" s="7" t="str">
        <f t="shared" si="60"/>
        <v/>
      </c>
      <c r="M124" s="7" t="str">
        <f t="shared" si="60"/>
        <v/>
      </c>
      <c r="N124" s="7" t="str">
        <f t="shared" si="60"/>
        <v/>
      </c>
      <c r="O124" s="7" t="str">
        <f t="shared" si="60"/>
        <v/>
      </c>
      <c r="P124" s="66">
        <f t="shared" ref="P124" si="61">SUM(D124:O124)</f>
        <v>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62">SUM(E123,E121)</f>
        <v>0</v>
      </c>
      <c r="F125" s="66">
        <f t="shared" si="62"/>
        <v>0</v>
      </c>
      <c r="G125" s="66">
        <f t="shared" si="62"/>
        <v>89.8</v>
      </c>
      <c r="H125" s="66">
        <f t="shared" si="62"/>
        <v>79.3</v>
      </c>
      <c r="I125" s="66">
        <f t="shared" si="62"/>
        <v>45.5</v>
      </c>
      <c r="J125" s="66">
        <f t="shared" si="62"/>
        <v>24.7</v>
      </c>
      <c r="K125" s="66">
        <f t="shared" si="62"/>
        <v>68.8</v>
      </c>
      <c r="L125" s="66">
        <f t="shared" si="62"/>
        <v>3.8</v>
      </c>
      <c r="M125" s="66">
        <f t="shared" si="62"/>
        <v>0</v>
      </c>
      <c r="N125" s="66">
        <f t="shared" si="62"/>
        <v>0</v>
      </c>
      <c r="O125" s="66">
        <f t="shared" si="62"/>
        <v>0</v>
      </c>
      <c r="P125" s="66">
        <f t="shared" si="39"/>
        <v>311.89999999999998</v>
      </c>
    </row>
    <row r="126" spans="1:16" ht="16.05" customHeight="1" x14ac:dyDescent="0.2">
      <c r="A126" s="9"/>
      <c r="B126" s="13"/>
      <c r="C126" s="10" t="s">
        <v>22</v>
      </c>
      <c r="D126" s="7" t="str">
        <f>IF(D125&lt;=0,"",D125/$P125%)</f>
        <v/>
      </c>
      <c r="E126" s="7" t="str">
        <f>IF(E125&lt;=0,"",E125/$P125%)</f>
        <v/>
      </c>
      <c r="F126" s="7" t="str">
        <f t="shared" ref="F126:O126" si="63">IF(F125&lt;=0,"",F125/$P125%)</f>
        <v/>
      </c>
      <c r="G126" s="7">
        <f t="shared" si="63"/>
        <v>28.791279256171851</v>
      </c>
      <c r="H126" s="7">
        <f t="shared" si="63"/>
        <v>25.424815646040397</v>
      </c>
      <c r="I126" s="7">
        <f t="shared" si="63"/>
        <v>14.588008977236294</v>
      </c>
      <c r="J126" s="7">
        <f t="shared" si="63"/>
        <v>7.9192048733568452</v>
      </c>
      <c r="K126" s="7">
        <f t="shared" si="63"/>
        <v>22.058352035908946</v>
      </c>
      <c r="L126" s="7">
        <f t="shared" si="63"/>
        <v>1.2183392112856686</v>
      </c>
      <c r="M126" s="7" t="str">
        <f t="shared" si="63"/>
        <v/>
      </c>
      <c r="N126" s="7" t="str">
        <f t="shared" si="63"/>
        <v/>
      </c>
      <c r="O126" s="7" t="str">
        <f t="shared" si="63"/>
        <v/>
      </c>
      <c r="P126" s="66">
        <f t="shared" si="39"/>
        <v>100</v>
      </c>
    </row>
    <row r="127" spans="1:16" ht="16.05" customHeight="1" x14ac:dyDescent="0.2">
      <c r="A127" s="9"/>
      <c r="B127" s="9" t="s">
        <v>44</v>
      </c>
      <c r="C127" s="7" t="s">
        <v>21</v>
      </c>
      <c r="D127" s="67">
        <v>0</v>
      </c>
      <c r="E127" s="67">
        <v>0</v>
      </c>
      <c r="F127" s="67">
        <v>0</v>
      </c>
      <c r="G127" s="67">
        <v>0</v>
      </c>
      <c r="H127" s="67">
        <v>0.3</v>
      </c>
      <c r="I127" s="67">
        <v>0</v>
      </c>
      <c r="J127" s="67"/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6">
        <f t="shared" si="39"/>
        <v>0.3</v>
      </c>
    </row>
    <row r="128" spans="1:16" ht="16.05" customHeight="1" x14ac:dyDescent="0.2">
      <c r="A128" s="9"/>
      <c r="B128" s="9"/>
      <c r="C128" s="10" t="s">
        <v>22</v>
      </c>
      <c r="D128" s="7" t="str">
        <f>IF(D127&lt;=0,"",D127/$P127%)</f>
        <v/>
      </c>
      <c r="E128" s="7" t="str">
        <f>IF(E127&lt;=0,"",E127/$P127%)</f>
        <v/>
      </c>
      <c r="F128" s="7" t="str">
        <f t="shared" ref="F128:O128" si="64">IF(F127&lt;=0,"",F127/$P127%)</f>
        <v/>
      </c>
      <c r="G128" s="7" t="str">
        <f t="shared" si="64"/>
        <v/>
      </c>
      <c r="H128" s="7">
        <f t="shared" si="64"/>
        <v>100</v>
      </c>
      <c r="I128" s="7" t="str">
        <f t="shared" si="64"/>
        <v/>
      </c>
      <c r="J128" s="7" t="str">
        <f t="shared" si="64"/>
        <v/>
      </c>
      <c r="K128" s="7" t="str">
        <f t="shared" si="64"/>
        <v/>
      </c>
      <c r="L128" s="7" t="str">
        <f t="shared" si="64"/>
        <v/>
      </c>
      <c r="M128" s="7" t="str">
        <f t="shared" si="64"/>
        <v/>
      </c>
      <c r="N128" s="7" t="str">
        <f t="shared" si="64"/>
        <v/>
      </c>
      <c r="O128" s="7" t="str">
        <f t="shared" si="64"/>
        <v/>
      </c>
      <c r="P128" s="66">
        <f t="shared" ref="P128" si="65">SUM(D128:O128)</f>
        <v>100</v>
      </c>
    </row>
    <row r="129" spans="1:16" ht="16.05" customHeight="1" x14ac:dyDescent="0.2">
      <c r="A129" s="9"/>
      <c r="B129" s="9"/>
      <c r="C129" s="7" t="s">
        <v>23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6">
        <f t="shared" si="39"/>
        <v>0</v>
      </c>
    </row>
    <row r="130" spans="1:16" ht="16.05" customHeight="1" x14ac:dyDescent="0.2">
      <c r="A130" s="9"/>
      <c r="B130" s="9"/>
      <c r="C130" s="10" t="s">
        <v>22</v>
      </c>
      <c r="D130" s="7" t="str">
        <f>IF(D129&lt;=0,"",D129/$P129%)</f>
        <v/>
      </c>
      <c r="E130" s="7" t="str">
        <f>IF(E129&lt;=0,"",E129/$P129%)</f>
        <v/>
      </c>
      <c r="F130" s="7" t="str">
        <f t="shared" ref="F130:O130" si="66">IF(F129&lt;=0,"",F129/$P129%)</f>
        <v/>
      </c>
      <c r="G130" s="7" t="str">
        <f t="shared" si="66"/>
        <v/>
      </c>
      <c r="H130" s="7" t="str">
        <f t="shared" si="66"/>
        <v/>
      </c>
      <c r="I130" s="7" t="str">
        <f t="shared" si="66"/>
        <v/>
      </c>
      <c r="J130" s="7" t="str">
        <f t="shared" si="66"/>
        <v/>
      </c>
      <c r="K130" s="7" t="str">
        <f t="shared" si="66"/>
        <v/>
      </c>
      <c r="L130" s="7" t="str">
        <f t="shared" si="66"/>
        <v/>
      </c>
      <c r="M130" s="7" t="str">
        <f t="shared" si="66"/>
        <v/>
      </c>
      <c r="N130" s="7" t="str">
        <f t="shared" si="66"/>
        <v/>
      </c>
      <c r="O130" s="7" t="str">
        <f t="shared" si="66"/>
        <v/>
      </c>
      <c r="P130" s="66">
        <f t="shared" ref="P130" si="67">SUM(D130:O130)</f>
        <v>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68">SUM(E129,E127)</f>
        <v>0</v>
      </c>
      <c r="F131" s="66">
        <f t="shared" si="68"/>
        <v>0</v>
      </c>
      <c r="G131" s="66">
        <f t="shared" si="68"/>
        <v>0</v>
      </c>
      <c r="H131" s="66">
        <f t="shared" si="68"/>
        <v>0.3</v>
      </c>
      <c r="I131" s="66">
        <f t="shared" si="68"/>
        <v>0</v>
      </c>
      <c r="J131" s="66">
        <f t="shared" si="68"/>
        <v>0</v>
      </c>
      <c r="K131" s="66">
        <f t="shared" si="68"/>
        <v>0</v>
      </c>
      <c r="L131" s="66">
        <f t="shared" si="68"/>
        <v>0</v>
      </c>
      <c r="M131" s="66">
        <f t="shared" si="68"/>
        <v>0</v>
      </c>
      <c r="N131" s="66">
        <f t="shared" si="68"/>
        <v>0</v>
      </c>
      <c r="O131" s="66">
        <f t="shared" si="68"/>
        <v>0</v>
      </c>
      <c r="P131" s="66">
        <f t="shared" si="39"/>
        <v>0.3</v>
      </c>
    </row>
    <row r="132" spans="1:16" ht="16.05" customHeight="1" x14ac:dyDescent="0.2">
      <c r="A132" s="9"/>
      <c r="B132" s="13"/>
      <c r="C132" s="10" t="s">
        <v>22</v>
      </c>
      <c r="D132" s="7" t="str">
        <f>IF(D131&lt;=0,"",D131/$P131%)</f>
        <v/>
      </c>
      <c r="E132" s="7" t="str">
        <f>IF(E131&lt;=0,"",E131/$P131%)</f>
        <v/>
      </c>
      <c r="F132" s="7" t="str">
        <f t="shared" ref="F132:O132" si="69">IF(F131&lt;=0,"",F131/$P131%)</f>
        <v/>
      </c>
      <c r="G132" s="7" t="str">
        <f t="shared" si="69"/>
        <v/>
      </c>
      <c r="H132" s="7">
        <f t="shared" si="69"/>
        <v>100</v>
      </c>
      <c r="I132" s="7" t="str">
        <f t="shared" si="69"/>
        <v/>
      </c>
      <c r="J132" s="7" t="str">
        <f t="shared" si="69"/>
        <v/>
      </c>
      <c r="K132" s="7" t="str">
        <f t="shared" si="69"/>
        <v/>
      </c>
      <c r="L132" s="7" t="str">
        <f t="shared" si="69"/>
        <v/>
      </c>
      <c r="M132" s="7" t="str">
        <f t="shared" si="69"/>
        <v/>
      </c>
      <c r="N132" s="7" t="str">
        <f t="shared" si="69"/>
        <v/>
      </c>
      <c r="O132" s="7" t="str">
        <f t="shared" si="69"/>
        <v/>
      </c>
      <c r="P132" s="66">
        <f t="shared" ref="P132" si="70">SUM(D132:O132)</f>
        <v>100</v>
      </c>
    </row>
    <row r="133" spans="1:16" ht="16.05" customHeight="1" x14ac:dyDescent="0.2">
      <c r="A133" s="9"/>
      <c r="B133" s="9" t="s">
        <v>45</v>
      </c>
      <c r="C133" s="7" t="s">
        <v>21</v>
      </c>
      <c r="D133" s="67"/>
      <c r="E133" s="67"/>
      <c r="F133" s="67"/>
      <c r="G133" s="67"/>
      <c r="H133" s="67"/>
      <c r="I133" s="67"/>
      <c r="J133" s="67"/>
      <c r="K133" s="67">
        <v>0.1</v>
      </c>
      <c r="L133" s="67">
        <v>0.9</v>
      </c>
      <c r="M133" s="67">
        <v>0.6</v>
      </c>
      <c r="N133" s="67"/>
      <c r="O133" s="67"/>
      <c r="P133" s="66">
        <f t="shared" si="39"/>
        <v>1.6</v>
      </c>
    </row>
    <row r="134" spans="1:16" ht="16.05" customHeight="1" x14ac:dyDescent="0.2">
      <c r="A134" s="9"/>
      <c r="B134" s="9"/>
      <c r="C134" s="10" t="s">
        <v>22</v>
      </c>
      <c r="D134" s="7" t="str">
        <f>IF(D133&lt;=0,"",D133/$P133%)</f>
        <v/>
      </c>
      <c r="E134" s="7" t="str">
        <f>IF(E133&lt;=0,"",E133/$P133%)</f>
        <v/>
      </c>
      <c r="F134" s="7" t="str">
        <f t="shared" ref="F134:O134" si="71">IF(F133&lt;=0,"",F133/$P133%)</f>
        <v/>
      </c>
      <c r="G134" s="7" t="str">
        <f t="shared" si="71"/>
        <v/>
      </c>
      <c r="H134" s="7" t="str">
        <f t="shared" si="71"/>
        <v/>
      </c>
      <c r="I134" s="7" t="str">
        <f t="shared" si="71"/>
        <v/>
      </c>
      <c r="J134" s="7" t="str">
        <f t="shared" si="71"/>
        <v/>
      </c>
      <c r="K134" s="7">
        <f t="shared" si="71"/>
        <v>6.25</v>
      </c>
      <c r="L134" s="7">
        <f t="shared" si="71"/>
        <v>56.25</v>
      </c>
      <c r="M134" s="7">
        <f t="shared" si="71"/>
        <v>37.5</v>
      </c>
      <c r="N134" s="7" t="str">
        <f t="shared" si="71"/>
        <v/>
      </c>
      <c r="O134" s="7" t="str">
        <f t="shared" si="71"/>
        <v/>
      </c>
      <c r="P134" s="66">
        <f t="shared" ref="P134" si="72">SUM(D134:O134)</f>
        <v>100</v>
      </c>
    </row>
    <row r="135" spans="1:16" ht="16.05" customHeight="1" x14ac:dyDescent="0.2">
      <c r="A135" s="9"/>
      <c r="B135" s="9"/>
      <c r="C135" s="7" t="s">
        <v>23</v>
      </c>
      <c r="D135" s="67"/>
      <c r="E135" s="67"/>
      <c r="F135" s="67"/>
      <c r="G135" s="67"/>
      <c r="H135" s="67"/>
      <c r="I135" s="67"/>
      <c r="J135" s="67"/>
      <c r="K135" s="67">
        <v>2</v>
      </c>
      <c r="L135" s="67">
        <v>1.5</v>
      </c>
      <c r="M135" s="67">
        <v>0.6</v>
      </c>
      <c r="N135" s="67"/>
      <c r="O135" s="67"/>
      <c r="P135" s="66">
        <f t="shared" si="39"/>
        <v>4.0999999999999996</v>
      </c>
    </row>
    <row r="136" spans="1:16" ht="16.05" customHeight="1" x14ac:dyDescent="0.2">
      <c r="A136" s="9"/>
      <c r="B136" s="9"/>
      <c r="C136" s="10" t="s">
        <v>22</v>
      </c>
      <c r="D136" s="7" t="str">
        <f>IF(D135&lt;=0,"",D135/$P135%)</f>
        <v/>
      </c>
      <c r="E136" s="7" t="str">
        <f>IF(E135&lt;=0,"",E135/$P135%)</f>
        <v/>
      </c>
      <c r="F136" s="7" t="str">
        <f t="shared" ref="F136:O136" si="73">IF(F135&lt;=0,"",F135/$P135%)</f>
        <v/>
      </c>
      <c r="G136" s="7" t="str">
        <f t="shared" si="73"/>
        <v/>
      </c>
      <c r="H136" s="7" t="str">
        <f t="shared" si="73"/>
        <v/>
      </c>
      <c r="I136" s="7" t="str">
        <f t="shared" si="73"/>
        <v/>
      </c>
      <c r="J136" s="7" t="str">
        <f t="shared" si="73"/>
        <v/>
      </c>
      <c r="K136" s="7">
        <f t="shared" si="73"/>
        <v>48.780487804878057</v>
      </c>
      <c r="L136" s="7">
        <f t="shared" si="73"/>
        <v>36.585365853658544</v>
      </c>
      <c r="M136" s="7">
        <f t="shared" si="73"/>
        <v>14.634146341463415</v>
      </c>
      <c r="N136" s="7" t="str">
        <f t="shared" si="73"/>
        <v/>
      </c>
      <c r="O136" s="7" t="str">
        <f t="shared" si="73"/>
        <v/>
      </c>
      <c r="P136" s="66">
        <f t="shared" ref="P136" si="74">SUM(D136:O136)</f>
        <v>100.00000000000001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75">SUM(E135,E133)</f>
        <v>0</v>
      </c>
      <c r="F137" s="66">
        <f t="shared" si="75"/>
        <v>0</v>
      </c>
      <c r="G137" s="66">
        <f t="shared" si="75"/>
        <v>0</v>
      </c>
      <c r="H137" s="66">
        <f t="shared" si="75"/>
        <v>0</v>
      </c>
      <c r="I137" s="66">
        <f t="shared" si="75"/>
        <v>0</v>
      </c>
      <c r="J137" s="66">
        <f t="shared" si="75"/>
        <v>0</v>
      </c>
      <c r="K137" s="66">
        <f t="shared" si="75"/>
        <v>2.1</v>
      </c>
      <c r="L137" s="66">
        <f t="shared" si="75"/>
        <v>2.4</v>
      </c>
      <c r="M137" s="66">
        <f t="shared" si="75"/>
        <v>1.2</v>
      </c>
      <c r="N137" s="66">
        <f t="shared" si="75"/>
        <v>0</v>
      </c>
      <c r="O137" s="66">
        <f t="shared" si="75"/>
        <v>0</v>
      </c>
      <c r="P137" s="66">
        <f t="shared" si="39"/>
        <v>5.7</v>
      </c>
    </row>
    <row r="138" spans="1:16" ht="16.05" customHeight="1" x14ac:dyDescent="0.2">
      <c r="A138" s="9"/>
      <c r="B138" s="13"/>
      <c r="C138" s="10" t="s">
        <v>22</v>
      </c>
      <c r="D138" s="7" t="str">
        <f>IF(D137&lt;=0,"",D137/$P137%)</f>
        <v/>
      </c>
      <c r="E138" s="7" t="str">
        <f>IF(E137&lt;=0,"",E137/$P137%)</f>
        <v/>
      </c>
      <c r="F138" s="7" t="str">
        <f t="shared" ref="F138:O138" si="76">IF(F137&lt;=0,"",F137/$P137%)</f>
        <v/>
      </c>
      <c r="G138" s="7" t="str">
        <f t="shared" si="76"/>
        <v/>
      </c>
      <c r="H138" s="7" t="str">
        <f t="shared" si="76"/>
        <v/>
      </c>
      <c r="I138" s="7" t="str">
        <f t="shared" si="76"/>
        <v/>
      </c>
      <c r="J138" s="7" t="str">
        <f t="shared" si="76"/>
        <v/>
      </c>
      <c r="K138" s="7">
        <f t="shared" si="76"/>
        <v>36.842105263157897</v>
      </c>
      <c r="L138" s="7">
        <f t="shared" si="76"/>
        <v>42.105263157894733</v>
      </c>
      <c r="M138" s="7">
        <f t="shared" si="76"/>
        <v>21.052631578947366</v>
      </c>
      <c r="N138" s="7" t="str">
        <f t="shared" si="76"/>
        <v/>
      </c>
      <c r="O138" s="7" t="str">
        <f t="shared" si="76"/>
        <v/>
      </c>
      <c r="P138" s="66">
        <f t="shared" ref="P138" si="77">SUM(D138:O138)</f>
        <v>100</v>
      </c>
    </row>
    <row r="139" spans="1:16" ht="16.05" customHeight="1" x14ac:dyDescent="0.2">
      <c r="A139" s="9"/>
      <c r="B139" s="9" t="s">
        <v>46</v>
      </c>
      <c r="C139" s="7" t="s">
        <v>21</v>
      </c>
      <c r="D139" s="67">
        <v>0</v>
      </c>
      <c r="E139" s="67">
        <v>0</v>
      </c>
      <c r="F139" s="67">
        <v>0</v>
      </c>
      <c r="G139" s="67"/>
      <c r="H139" s="67"/>
      <c r="I139" s="67"/>
      <c r="J139" s="67"/>
      <c r="K139" s="67"/>
      <c r="L139" s="67"/>
      <c r="M139" s="67"/>
      <c r="N139" s="67"/>
      <c r="O139" s="67">
        <v>0</v>
      </c>
      <c r="P139" s="66">
        <f t="shared" si="39"/>
        <v>0</v>
      </c>
    </row>
    <row r="140" spans="1:16" ht="16.05" customHeight="1" x14ac:dyDescent="0.2">
      <c r="A140" s="9"/>
      <c r="B140" s="9"/>
      <c r="C140" s="10" t="s">
        <v>22</v>
      </c>
      <c r="D140" s="7" t="str">
        <f>IF(D139&lt;=0,"",D139/$P139%)</f>
        <v/>
      </c>
      <c r="E140" s="7" t="str">
        <f>IF(E139&lt;=0,"",E139/$P139%)</f>
        <v/>
      </c>
      <c r="F140" s="7" t="str">
        <f t="shared" ref="F140:O140" si="78">IF(F139&lt;=0,"",F139/$P139%)</f>
        <v/>
      </c>
      <c r="G140" s="7" t="str">
        <f t="shared" si="78"/>
        <v/>
      </c>
      <c r="H140" s="7" t="str">
        <f t="shared" si="78"/>
        <v/>
      </c>
      <c r="I140" s="7" t="str">
        <f t="shared" si="78"/>
        <v/>
      </c>
      <c r="J140" s="7" t="str">
        <f t="shared" si="78"/>
        <v/>
      </c>
      <c r="K140" s="7" t="str">
        <f t="shared" si="78"/>
        <v/>
      </c>
      <c r="L140" s="7" t="str">
        <f t="shared" si="78"/>
        <v/>
      </c>
      <c r="M140" s="7" t="str">
        <f t="shared" si="78"/>
        <v/>
      </c>
      <c r="N140" s="7" t="str">
        <f t="shared" si="78"/>
        <v/>
      </c>
      <c r="O140" s="7" t="str">
        <f t="shared" si="78"/>
        <v/>
      </c>
      <c r="P140" s="66">
        <f t="shared" ref="P140" si="79">SUM(D140:O140)</f>
        <v>0</v>
      </c>
    </row>
    <row r="141" spans="1:16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39"/>
        <v>0</v>
      </c>
    </row>
    <row r="142" spans="1:16" ht="16.05" customHeight="1" x14ac:dyDescent="0.2">
      <c r="A142" s="9"/>
      <c r="B142" s="9"/>
      <c r="C142" s="10" t="s">
        <v>22</v>
      </c>
      <c r="D142" s="7" t="str">
        <f>IF(D141&lt;=0,"",D141/$P141%)</f>
        <v/>
      </c>
      <c r="E142" s="7" t="str">
        <f>IF(E141&lt;=0,"",E141/$P141%)</f>
        <v/>
      </c>
      <c r="F142" s="7" t="str">
        <f t="shared" ref="F142:O142" si="80">IF(F141&lt;=0,"",F141/$P141%)</f>
        <v/>
      </c>
      <c r="G142" s="7" t="str">
        <f t="shared" si="80"/>
        <v/>
      </c>
      <c r="H142" s="7" t="str">
        <f t="shared" si="80"/>
        <v/>
      </c>
      <c r="I142" s="7" t="str">
        <f t="shared" si="80"/>
        <v/>
      </c>
      <c r="J142" s="7" t="str">
        <f t="shared" si="80"/>
        <v/>
      </c>
      <c r="K142" s="7" t="str">
        <f t="shared" si="80"/>
        <v/>
      </c>
      <c r="L142" s="7" t="str">
        <f t="shared" si="80"/>
        <v/>
      </c>
      <c r="M142" s="7" t="str">
        <f t="shared" si="80"/>
        <v/>
      </c>
      <c r="N142" s="7" t="str">
        <f t="shared" si="80"/>
        <v/>
      </c>
      <c r="O142" s="7" t="str">
        <f t="shared" si="80"/>
        <v/>
      </c>
      <c r="P142" s="66">
        <f t="shared" ref="P142" si="81">SUM(D142:O142)</f>
        <v>0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82">SUM(E141,E139)</f>
        <v>0</v>
      </c>
      <c r="F143" s="66">
        <f t="shared" si="82"/>
        <v>0</v>
      </c>
      <c r="G143" s="66">
        <f t="shared" si="82"/>
        <v>0</v>
      </c>
      <c r="H143" s="66">
        <f t="shared" si="82"/>
        <v>0</v>
      </c>
      <c r="I143" s="66">
        <f t="shared" si="82"/>
        <v>0</v>
      </c>
      <c r="J143" s="66">
        <f t="shared" si="82"/>
        <v>0</v>
      </c>
      <c r="K143" s="66">
        <f t="shared" si="82"/>
        <v>0</v>
      </c>
      <c r="L143" s="66">
        <f t="shared" si="82"/>
        <v>0</v>
      </c>
      <c r="M143" s="66">
        <f t="shared" si="82"/>
        <v>0</v>
      </c>
      <c r="N143" s="66">
        <f t="shared" si="82"/>
        <v>0</v>
      </c>
      <c r="O143" s="66">
        <f t="shared" si="82"/>
        <v>0</v>
      </c>
      <c r="P143" s="66">
        <f t="shared" si="39"/>
        <v>0</v>
      </c>
    </row>
    <row r="144" spans="1:16" ht="16.05" customHeight="1" x14ac:dyDescent="0.2">
      <c r="A144" s="9"/>
      <c r="B144" s="13"/>
      <c r="C144" s="10" t="s">
        <v>22</v>
      </c>
      <c r="D144" s="7" t="str">
        <f>IF(D143&lt;=0,"",D143/$P143%)</f>
        <v/>
      </c>
      <c r="E144" s="7" t="str">
        <f>IF(E143&lt;=0,"",E143/$P143%)</f>
        <v/>
      </c>
      <c r="F144" s="7" t="str">
        <f t="shared" ref="F144:O144" si="83">IF(F143&lt;=0,"",F143/$P143%)</f>
        <v/>
      </c>
      <c r="G144" s="7" t="str">
        <f t="shared" si="83"/>
        <v/>
      </c>
      <c r="H144" s="7" t="str">
        <f t="shared" si="83"/>
        <v/>
      </c>
      <c r="I144" s="7" t="str">
        <f t="shared" si="83"/>
        <v/>
      </c>
      <c r="J144" s="7" t="str">
        <f t="shared" si="83"/>
        <v/>
      </c>
      <c r="K144" s="7" t="str">
        <f t="shared" si="83"/>
        <v/>
      </c>
      <c r="L144" s="7" t="str">
        <f t="shared" si="83"/>
        <v/>
      </c>
      <c r="M144" s="7" t="str">
        <f t="shared" si="83"/>
        <v/>
      </c>
      <c r="N144" s="7" t="str">
        <f t="shared" si="83"/>
        <v/>
      </c>
      <c r="O144" s="7" t="str">
        <f t="shared" si="83"/>
        <v/>
      </c>
      <c r="P144" s="66">
        <f t="shared" ref="P144" si="84">SUM(D144:O144)</f>
        <v>0</v>
      </c>
    </row>
    <row r="145" spans="1:16" ht="16.05" customHeight="1" x14ac:dyDescent="0.2">
      <c r="A145" s="9"/>
      <c r="B145" s="9" t="s">
        <v>47</v>
      </c>
      <c r="C145" s="7" t="s">
        <v>21</v>
      </c>
      <c r="D145" s="67">
        <v>0</v>
      </c>
      <c r="E145" s="67">
        <v>0</v>
      </c>
      <c r="F145" s="67">
        <v>0</v>
      </c>
      <c r="G145" s="67">
        <v>0</v>
      </c>
      <c r="H145" s="67">
        <v>4.9000000000000004</v>
      </c>
      <c r="I145" s="67">
        <v>454.40000000000003</v>
      </c>
      <c r="J145" s="67">
        <v>653.70000000000005</v>
      </c>
      <c r="K145" s="67">
        <v>558</v>
      </c>
      <c r="L145" s="67">
        <v>419.90000000000003</v>
      </c>
      <c r="M145" s="67">
        <v>234.3</v>
      </c>
      <c r="N145" s="67">
        <v>2.7</v>
      </c>
      <c r="O145" s="67">
        <v>0</v>
      </c>
      <c r="P145" s="66">
        <f t="shared" si="39"/>
        <v>2327.9</v>
      </c>
    </row>
    <row r="146" spans="1:16" ht="16.05" customHeight="1" x14ac:dyDescent="0.2">
      <c r="A146" s="9"/>
      <c r="B146" s="9"/>
      <c r="C146" s="10" t="s">
        <v>22</v>
      </c>
      <c r="D146" s="7" t="str">
        <f>IF(D145&lt;=0,"",D145/$P145%)</f>
        <v/>
      </c>
      <c r="E146" s="7" t="str">
        <f>IF(E145&lt;=0,"",E145/$P145%)</f>
        <v/>
      </c>
      <c r="F146" s="7" t="str">
        <f t="shared" ref="F146:O146" si="85">IF(F145&lt;=0,"",F145/$P145%)</f>
        <v/>
      </c>
      <c r="G146" s="7" t="str">
        <f t="shared" si="85"/>
        <v/>
      </c>
      <c r="H146" s="7">
        <f t="shared" si="85"/>
        <v>0.21049014132909491</v>
      </c>
      <c r="I146" s="7">
        <f t="shared" si="85"/>
        <v>19.519738820396068</v>
      </c>
      <c r="J146" s="7">
        <f t="shared" si="85"/>
        <v>28.081103140169255</v>
      </c>
      <c r="K146" s="7">
        <f t="shared" si="85"/>
        <v>23.970101808496928</v>
      </c>
      <c r="L146" s="7">
        <f t="shared" si="85"/>
        <v>18.03771639675244</v>
      </c>
      <c r="M146" s="7">
        <f t="shared" si="85"/>
        <v>10.064865329266722</v>
      </c>
      <c r="N146" s="7">
        <f t="shared" si="85"/>
        <v>0.11598436358950127</v>
      </c>
      <c r="O146" s="7" t="str">
        <f t="shared" si="85"/>
        <v/>
      </c>
      <c r="P146" s="66">
        <f t="shared" ref="P146" si="86">SUM(D146:O146)</f>
        <v>100.00000000000001</v>
      </c>
    </row>
    <row r="147" spans="1:16" ht="16.05" customHeight="1" x14ac:dyDescent="0.2">
      <c r="A147" s="9"/>
      <c r="B147" s="9"/>
      <c r="C147" s="7" t="s">
        <v>23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76.400000000000006</v>
      </c>
      <c r="J147" s="67">
        <v>358.19999999999993</v>
      </c>
      <c r="K147" s="67">
        <v>357</v>
      </c>
      <c r="L147" s="67">
        <v>259.19999999999993</v>
      </c>
      <c r="M147" s="67">
        <v>48.9</v>
      </c>
      <c r="N147" s="67">
        <v>0</v>
      </c>
      <c r="O147" s="67">
        <v>0</v>
      </c>
      <c r="P147" s="66">
        <f t="shared" si="39"/>
        <v>1099.6999999999998</v>
      </c>
    </row>
    <row r="148" spans="1:16" ht="16.05" customHeight="1" x14ac:dyDescent="0.2">
      <c r="A148" s="9"/>
      <c r="B148" s="9"/>
      <c r="C148" s="10" t="s">
        <v>22</v>
      </c>
      <c r="D148" s="7" t="str">
        <f>IF(D147&lt;=0,"",D147/$P147%)</f>
        <v/>
      </c>
      <c r="E148" s="7" t="str">
        <f>IF(E147&lt;=0,"",E147/$P147%)</f>
        <v/>
      </c>
      <c r="F148" s="7" t="str">
        <f t="shared" ref="F148:O148" si="87">IF(F147&lt;=0,"",F147/$P147%)</f>
        <v/>
      </c>
      <c r="G148" s="7" t="str">
        <f t="shared" si="87"/>
        <v/>
      </c>
      <c r="H148" s="7" t="str">
        <f t="shared" si="87"/>
        <v/>
      </c>
      <c r="I148" s="7">
        <f t="shared" si="87"/>
        <v>6.9473492770755678</v>
      </c>
      <c r="J148" s="7">
        <f t="shared" si="87"/>
        <v>32.572519778121304</v>
      </c>
      <c r="K148" s="7">
        <f t="shared" si="87"/>
        <v>32.463399108847874</v>
      </c>
      <c r="L148" s="7">
        <f t="shared" si="87"/>
        <v>23.570064563062651</v>
      </c>
      <c r="M148" s="7">
        <f t="shared" si="87"/>
        <v>4.4466672728926078</v>
      </c>
      <c r="N148" s="7" t="str">
        <f t="shared" si="87"/>
        <v/>
      </c>
      <c r="O148" s="7" t="str">
        <f t="shared" si="87"/>
        <v/>
      </c>
      <c r="P148" s="66">
        <f t="shared" ref="P148" si="88">SUM(D148:O148)</f>
        <v>100.00000000000001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89">SUM(E147,E145)</f>
        <v>0</v>
      </c>
      <c r="F149" s="66">
        <f t="shared" si="89"/>
        <v>0</v>
      </c>
      <c r="G149" s="66">
        <f t="shared" si="89"/>
        <v>0</v>
      </c>
      <c r="H149" s="66">
        <f t="shared" si="89"/>
        <v>4.9000000000000004</v>
      </c>
      <c r="I149" s="66">
        <f t="shared" si="89"/>
        <v>530.80000000000007</v>
      </c>
      <c r="J149" s="66">
        <f t="shared" si="89"/>
        <v>1011.9</v>
      </c>
      <c r="K149" s="66">
        <f t="shared" si="89"/>
        <v>915</v>
      </c>
      <c r="L149" s="66">
        <f t="shared" si="89"/>
        <v>679.09999999999991</v>
      </c>
      <c r="M149" s="66">
        <f t="shared" si="89"/>
        <v>283.2</v>
      </c>
      <c r="N149" s="66">
        <f t="shared" si="89"/>
        <v>2.7</v>
      </c>
      <c r="O149" s="66">
        <f t="shared" si="89"/>
        <v>0</v>
      </c>
      <c r="P149" s="66">
        <f t="shared" si="39"/>
        <v>3427.5999999999995</v>
      </c>
    </row>
    <row r="150" spans="1:16" ht="16.05" customHeight="1" x14ac:dyDescent="0.2">
      <c r="A150" s="9"/>
      <c r="B150" s="13"/>
      <c r="C150" s="10" t="s">
        <v>22</v>
      </c>
      <c r="D150" s="7" t="str">
        <f>IF(D149&lt;=0,"",D149/$P149%)</f>
        <v/>
      </c>
      <c r="E150" s="7" t="str">
        <f>IF(E149&lt;=0,"",E149/$P149%)</f>
        <v/>
      </c>
      <c r="F150" s="7" t="str">
        <f t="shared" ref="F150:O150" si="90">IF(F149&lt;=0,"",F149/$P149%)</f>
        <v/>
      </c>
      <c r="G150" s="7" t="str">
        <f t="shared" si="90"/>
        <v/>
      </c>
      <c r="H150" s="7">
        <f t="shared" si="90"/>
        <v>0.14295717119850626</v>
      </c>
      <c r="I150" s="7">
        <f t="shared" si="90"/>
        <v>15.486054382074926</v>
      </c>
      <c r="J150" s="7">
        <f t="shared" si="90"/>
        <v>29.522114599136426</v>
      </c>
      <c r="K150" s="7">
        <f t="shared" si="90"/>
        <v>26.69506360135372</v>
      </c>
      <c r="L150" s="7">
        <f t="shared" si="90"/>
        <v>19.81269693079706</v>
      </c>
      <c r="M150" s="7">
        <f t="shared" si="90"/>
        <v>8.2623409966157091</v>
      </c>
      <c r="N150" s="7">
        <f t="shared" si="90"/>
        <v>7.8772318823666726E-2</v>
      </c>
      <c r="O150" s="7" t="str">
        <f t="shared" si="90"/>
        <v/>
      </c>
      <c r="P150" s="66">
        <f t="shared" ref="P150" si="91">SUM(D150:O150)</f>
        <v>100.00000000000001</v>
      </c>
    </row>
    <row r="151" spans="1:16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19.3</v>
      </c>
      <c r="J151" s="67">
        <v>75.2</v>
      </c>
      <c r="K151" s="67">
        <v>26.1</v>
      </c>
      <c r="L151" s="67">
        <v>15.8</v>
      </c>
      <c r="M151" s="67">
        <v>26.5</v>
      </c>
      <c r="N151" s="67">
        <v>8.9</v>
      </c>
      <c r="O151" s="67">
        <v>0</v>
      </c>
      <c r="P151" s="66">
        <f t="shared" si="39"/>
        <v>171.8</v>
      </c>
    </row>
    <row r="152" spans="1:16" ht="16.05" customHeight="1" x14ac:dyDescent="0.2">
      <c r="A152" s="9"/>
      <c r="B152" s="9"/>
      <c r="C152" s="10" t="s">
        <v>22</v>
      </c>
      <c r="D152" s="7" t="str">
        <f>IF(D151&lt;=0,"",D151/$P151%)</f>
        <v/>
      </c>
      <c r="E152" s="7" t="str">
        <f>IF(E151&lt;=0,"",E151/$P151%)</f>
        <v/>
      </c>
      <c r="F152" s="7" t="str">
        <f t="shared" ref="F152:O152" si="92">IF(F151&lt;=0,"",F151/$P151%)</f>
        <v/>
      </c>
      <c r="G152" s="7" t="str">
        <f t="shared" si="92"/>
        <v/>
      </c>
      <c r="H152" s="7" t="str">
        <f t="shared" si="92"/>
        <v/>
      </c>
      <c r="I152" s="7">
        <f t="shared" si="92"/>
        <v>11.233993015133876</v>
      </c>
      <c r="J152" s="7">
        <f t="shared" si="92"/>
        <v>43.771827706635619</v>
      </c>
      <c r="K152" s="7">
        <f t="shared" si="92"/>
        <v>15.192083818393479</v>
      </c>
      <c r="L152" s="7">
        <f t="shared" si="92"/>
        <v>9.1967403958090799</v>
      </c>
      <c r="M152" s="7">
        <f t="shared" si="92"/>
        <v>15.424912689173455</v>
      </c>
      <c r="N152" s="7">
        <f t="shared" si="92"/>
        <v>5.1804423748544819</v>
      </c>
      <c r="O152" s="7" t="str">
        <f t="shared" si="92"/>
        <v/>
      </c>
      <c r="P152" s="66">
        <f t="shared" ref="P152" si="93">SUM(D152:O152)</f>
        <v>99.999999999999986</v>
      </c>
    </row>
    <row r="153" spans="1:16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5.0999999999999996</v>
      </c>
      <c r="J153" s="67">
        <v>121.3</v>
      </c>
      <c r="K153" s="67">
        <v>93.5</v>
      </c>
      <c r="L153" s="67">
        <v>33.299999999999997</v>
      </c>
      <c r="M153" s="67">
        <v>31.7</v>
      </c>
      <c r="N153" s="67">
        <v>0.2</v>
      </c>
      <c r="O153" s="67">
        <v>0</v>
      </c>
      <c r="P153" s="66">
        <f t="shared" si="39"/>
        <v>285.09999999999997</v>
      </c>
    </row>
    <row r="154" spans="1:16" ht="16.05" customHeight="1" x14ac:dyDescent="0.2">
      <c r="A154" s="9"/>
      <c r="B154" s="9"/>
      <c r="C154" s="10" t="s">
        <v>22</v>
      </c>
      <c r="D154" s="7" t="str">
        <f>IF(D153&lt;=0,"",D153/$P153%)</f>
        <v/>
      </c>
      <c r="E154" s="7" t="str">
        <f>IF(E153&lt;=0,"",E153/$P153%)</f>
        <v/>
      </c>
      <c r="F154" s="7" t="str">
        <f t="shared" ref="F154:O154" si="94">IF(F153&lt;=0,"",F153/$P153%)</f>
        <v/>
      </c>
      <c r="G154" s="7" t="str">
        <f t="shared" si="94"/>
        <v/>
      </c>
      <c r="H154" s="7" t="str">
        <f t="shared" si="94"/>
        <v/>
      </c>
      <c r="I154" s="7">
        <f t="shared" si="94"/>
        <v>1.7888460189407227</v>
      </c>
      <c r="J154" s="7">
        <f t="shared" si="94"/>
        <v>42.546474921080332</v>
      </c>
      <c r="K154" s="7">
        <f t="shared" si="94"/>
        <v>32.795510347246584</v>
      </c>
      <c r="L154" s="7">
        <f t="shared" si="94"/>
        <v>11.680112241318836</v>
      </c>
      <c r="M154" s="7">
        <f t="shared" si="94"/>
        <v>11.118905647141355</v>
      </c>
      <c r="N154" s="7">
        <f t="shared" si="94"/>
        <v>7.0150824272185219E-2</v>
      </c>
      <c r="O154" s="7" t="str">
        <f t="shared" si="94"/>
        <v/>
      </c>
      <c r="P154" s="66">
        <f t="shared" ref="P154" si="95">SUM(D154:O154)</f>
        <v>100.00000000000003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96">SUM(E153,E151)</f>
        <v>0</v>
      </c>
      <c r="F155" s="66">
        <f t="shared" si="96"/>
        <v>0</v>
      </c>
      <c r="G155" s="66">
        <f t="shared" si="96"/>
        <v>0</v>
      </c>
      <c r="H155" s="66">
        <f t="shared" si="96"/>
        <v>0</v>
      </c>
      <c r="I155" s="66">
        <f t="shared" si="96"/>
        <v>24.4</v>
      </c>
      <c r="J155" s="66">
        <f t="shared" si="96"/>
        <v>196.5</v>
      </c>
      <c r="K155" s="66">
        <f t="shared" si="96"/>
        <v>119.6</v>
      </c>
      <c r="L155" s="66">
        <f t="shared" si="96"/>
        <v>49.099999999999994</v>
      </c>
      <c r="M155" s="66">
        <f t="shared" si="96"/>
        <v>58.2</v>
      </c>
      <c r="N155" s="66">
        <f t="shared" si="96"/>
        <v>9.1</v>
      </c>
      <c r="O155" s="66">
        <f t="shared" si="96"/>
        <v>0</v>
      </c>
      <c r="P155" s="66">
        <f t="shared" ref="P155:P217" si="97">SUM(D155:O155)</f>
        <v>456.90000000000003</v>
      </c>
    </row>
    <row r="156" spans="1:16" ht="16.05" customHeight="1" x14ac:dyDescent="0.2">
      <c r="A156" s="9"/>
      <c r="B156" s="13"/>
      <c r="C156" s="10" t="s">
        <v>22</v>
      </c>
      <c r="D156" s="7" t="str">
        <f>IF(D155&lt;=0,"",D155/$P155%)</f>
        <v/>
      </c>
      <c r="E156" s="7" t="str">
        <f>IF(E155&lt;=0,"",E155/$P155%)</f>
        <v/>
      </c>
      <c r="F156" s="7" t="str">
        <f t="shared" ref="F156:O156" si="98">IF(F155&lt;=0,"",F155/$P155%)</f>
        <v/>
      </c>
      <c r="G156" s="7" t="str">
        <f t="shared" si="98"/>
        <v/>
      </c>
      <c r="H156" s="7" t="str">
        <f t="shared" si="98"/>
        <v/>
      </c>
      <c r="I156" s="7">
        <f t="shared" si="98"/>
        <v>5.3403370540599688</v>
      </c>
      <c r="J156" s="7">
        <f t="shared" si="98"/>
        <v>43.007222586999347</v>
      </c>
      <c r="K156" s="7">
        <f t="shared" si="98"/>
        <v>26.176406215802142</v>
      </c>
      <c r="L156" s="7">
        <f t="shared" si="98"/>
        <v>10.74633398993215</v>
      </c>
      <c r="M156" s="7">
        <f t="shared" si="98"/>
        <v>12.738017071569272</v>
      </c>
      <c r="N156" s="7">
        <f t="shared" si="98"/>
        <v>1.9916830816371196</v>
      </c>
      <c r="O156" s="7" t="str">
        <f t="shared" si="98"/>
        <v/>
      </c>
      <c r="P156" s="66">
        <f t="shared" si="97"/>
        <v>100.00000000000001</v>
      </c>
    </row>
    <row r="157" spans="1:16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11.3</v>
      </c>
      <c r="J157" s="67">
        <v>42.300000000000004</v>
      </c>
      <c r="K157" s="67">
        <v>43.699999999999996</v>
      </c>
      <c r="L157" s="67">
        <v>35.9</v>
      </c>
      <c r="M157" s="67">
        <v>29.2</v>
      </c>
      <c r="N157" s="67">
        <v>2.8</v>
      </c>
      <c r="O157" s="67">
        <v>0</v>
      </c>
      <c r="P157" s="66">
        <f t="shared" si="97"/>
        <v>165.20000000000002</v>
      </c>
    </row>
    <row r="158" spans="1:16" ht="16.05" customHeight="1" x14ac:dyDescent="0.2">
      <c r="A158" s="9"/>
      <c r="B158" s="9"/>
      <c r="C158" s="10" t="s">
        <v>22</v>
      </c>
      <c r="D158" s="7" t="str">
        <f>IF(D157&lt;=0,"",D157/$P157%)</f>
        <v/>
      </c>
      <c r="E158" s="7" t="str">
        <f>IF(E157&lt;=0,"",E157/$P157%)</f>
        <v/>
      </c>
      <c r="F158" s="7" t="str">
        <f t="shared" ref="F158:O158" si="99">IF(F157&lt;=0,"",F157/$P157%)</f>
        <v/>
      </c>
      <c r="G158" s="7" t="str">
        <f t="shared" si="99"/>
        <v/>
      </c>
      <c r="H158" s="7" t="str">
        <f t="shared" si="99"/>
        <v/>
      </c>
      <c r="I158" s="7">
        <f t="shared" si="99"/>
        <v>6.8401937046004839</v>
      </c>
      <c r="J158" s="7">
        <f t="shared" si="99"/>
        <v>25.605326876513317</v>
      </c>
      <c r="K158" s="7">
        <f t="shared" si="99"/>
        <v>26.452784503631957</v>
      </c>
      <c r="L158" s="7">
        <f t="shared" si="99"/>
        <v>21.731234866828085</v>
      </c>
      <c r="M158" s="7">
        <f t="shared" si="99"/>
        <v>17.675544794188859</v>
      </c>
      <c r="N158" s="7">
        <f t="shared" si="99"/>
        <v>1.6949152542372878</v>
      </c>
      <c r="O158" s="7" t="str">
        <f t="shared" si="99"/>
        <v/>
      </c>
      <c r="P158" s="66">
        <f t="shared" si="97"/>
        <v>100</v>
      </c>
    </row>
    <row r="159" spans="1:16" ht="16.05" customHeight="1" x14ac:dyDescent="0.2">
      <c r="A159" s="9"/>
      <c r="B159" s="9"/>
      <c r="C159" s="7" t="s">
        <v>23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0.5</v>
      </c>
      <c r="J159" s="67">
        <v>8.3000000000000007</v>
      </c>
      <c r="K159" s="67">
        <v>21.7</v>
      </c>
      <c r="L159" s="67">
        <v>13.5</v>
      </c>
      <c r="M159" s="67">
        <v>5.6</v>
      </c>
      <c r="N159" s="67">
        <v>0</v>
      </c>
      <c r="O159" s="67">
        <v>0</v>
      </c>
      <c r="P159" s="66">
        <f t="shared" si="97"/>
        <v>49.6</v>
      </c>
    </row>
    <row r="160" spans="1:16" ht="16.05" customHeight="1" x14ac:dyDescent="0.2">
      <c r="A160" s="9"/>
      <c r="B160" s="9"/>
      <c r="C160" s="10" t="s">
        <v>22</v>
      </c>
      <c r="D160" s="7" t="str">
        <f>IF(D159&lt;=0,"",D159/$P159%)</f>
        <v/>
      </c>
      <c r="E160" s="7" t="str">
        <f>IF(E159&lt;=0,"",E159/$P159%)</f>
        <v/>
      </c>
      <c r="F160" s="7" t="str">
        <f t="shared" ref="F160:O160" si="100">IF(F159&lt;=0,"",F159/$P159%)</f>
        <v/>
      </c>
      <c r="G160" s="7" t="str">
        <f t="shared" si="100"/>
        <v/>
      </c>
      <c r="H160" s="7" t="str">
        <f t="shared" si="100"/>
        <v/>
      </c>
      <c r="I160" s="7">
        <f t="shared" si="100"/>
        <v>1.0080645161290323</v>
      </c>
      <c r="J160" s="7">
        <f t="shared" si="100"/>
        <v>16.733870967741936</v>
      </c>
      <c r="K160" s="7">
        <f t="shared" si="100"/>
        <v>43.75</v>
      </c>
      <c r="L160" s="7">
        <f t="shared" si="100"/>
        <v>27.217741935483872</v>
      </c>
      <c r="M160" s="7">
        <f t="shared" si="100"/>
        <v>11.29032258064516</v>
      </c>
      <c r="N160" s="7" t="str">
        <f t="shared" si="100"/>
        <v/>
      </c>
      <c r="O160" s="7" t="str">
        <f t="shared" si="100"/>
        <v/>
      </c>
      <c r="P160" s="66">
        <f t="shared" si="97"/>
        <v>100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01">SUM(E159,E157)</f>
        <v>0</v>
      </c>
      <c r="F161" s="66">
        <f t="shared" si="101"/>
        <v>0</v>
      </c>
      <c r="G161" s="66">
        <f t="shared" si="101"/>
        <v>0</v>
      </c>
      <c r="H161" s="66">
        <f t="shared" si="101"/>
        <v>0</v>
      </c>
      <c r="I161" s="66">
        <f t="shared" si="101"/>
        <v>11.8</v>
      </c>
      <c r="J161" s="66">
        <f t="shared" si="101"/>
        <v>50.600000000000009</v>
      </c>
      <c r="K161" s="66">
        <f t="shared" si="101"/>
        <v>65.399999999999991</v>
      </c>
      <c r="L161" s="66">
        <f t="shared" si="101"/>
        <v>49.4</v>
      </c>
      <c r="M161" s="66">
        <f t="shared" si="101"/>
        <v>34.799999999999997</v>
      </c>
      <c r="N161" s="66">
        <f t="shared" si="101"/>
        <v>2.8</v>
      </c>
      <c r="O161" s="66">
        <f t="shared" si="101"/>
        <v>0</v>
      </c>
      <c r="P161" s="66">
        <f t="shared" si="97"/>
        <v>214.8</v>
      </c>
    </row>
    <row r="162" spans="1:16" ht="16.05" customHeight="1" x14ac:dyDescent="0.2">
      <c r="A162" s="9"/>
      <c r="B162" s="13"/>
      <c r="C162" s="10" t="s">
        <v>22</v>
      </c>
      <c r="D162" s="7" t="str">
        <f>IF(D161&lt;=0,"",D161/$P161%)</f>
        <v/>
      </c>
      <c r="E162" s="7" t="str">
        <f>IF(E161&lt;=0,"",E161/$P161%)</f>
        <v/>
      </c>
      <c r="F162" s="7" t="str">
        <f t="shared" ref="F162:O162" si="102">IF(F161&lt;=0,"",F161/$P161%)</f>
        <v/>
      </c>
      <c r="G162" s="7" t="str">
        <f t="shared" si="102"/>
        <v/>
      </c>
      <c r="H162" s="7" t="str">
        <f t="shared" si="102"/>
        <v/>
      </c>
      <c r="I162" s="7">
        <f t="shared" si="102"/>
        <v>5.4934823091247669</v>
      </c>
      <c r="J162" s="7">
        <f t="shared" si="102"/>
        <v>23.556797020484172</v>
      </c>
      <c r="K162" s="7">
        <f t="shared" si="102"/>
        <v>30.446927374301669</v>
      </c>
      <c r="L162" s="7">
        <f t="shared" si="102"/>
        <v>22.998137802607076</v>
      </c>
      <c r="M162" s="7">
        <f t="shared" si="102"/>
        <v>16.201117318435752</v>
      </c>
      <c r="N162" s="7">
        <f t="shared" si="102"/>
        <v>1.3035381750465547</v>
      </c>
      <c r="O162" s="7" t="str">
        <f t="shared" si="102"/>
        <v/>
      </c>
      <c r="P162" s="66">
        <f t="shared" si="97"/>
        <v>99.999999999999986</v>
      </c>
    </row>
    <row r="163" spans="1:16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12.3</v>
      </c>
      <c r="I163" s="67">
        <v>896.59999999999991</v>
      </c>
      <c r="J163" s="67">
        <v>1917.4</v>
      </c>
      <c r="K163" s="67">
        <v>452</v>
      </c>
      <c r="L163" s="67">
        <v>36.899999999999991</v>
      </c>
      <c r="M163" s="67">
        <v>14.8</v>
      </c>
      <c r="N163" s="67">
        <v>2</v>
      </c>
      <c r="O163" s="67">
        <v>0</v>
      </c>
      <c r="P163" s="66">
        <f t="shared" si="97"/>
        <v>3332.0000000000005</v>
      </c>
    </row>
    <row r="164" spans="1:16" ht="16.05" customHeight="1" x14ac:dyDescent="0.2">
      <c r="A164" s="9"/>
      <c r="B164" s="9"/>
      <c r="C164" s="10" t="s">
        <v>22</v>
      </c>
      <c r="D164" s="7" t="str">
        <f>IF(D163&lt;=0,"",D163/$P163%)</f>
        <v/>
      </c>
      <c r="E164" s="7" t="str">
        <f>IF(E163&lt;=0,"",E163/$P163%)</f>
        <v/>
      </c>
      <c r="F164" s="7" t="str">
        <f t="shared" ref="F164:O164" si="103">IF(F163&lt;=0,"",F163/$P163%)</f>
        <v/>
      </c>
      <c r="G164" s="7" t="str">
        <f t="shared" si="103"/>
        <v/>
      </c>
      <c r="H164" s="7">
        <f t="shared" si="103"/>
        <v>0.3691476590636254</v>
      </c>
      <c r="I164" s="7">
        <f t="shared" si="103"/>
        <v>26.908763505402153</v>
      </c>
      <c r="J164" s="7">
        <f t="shared" si="103"/>
        <v>57.54501800720287</v>
      </c>
      <c r="K164" s="7">
        <f t="shared" si="103"/>
        <v>13.565426170468184</v>
      </c>
      <c r="L164" s="7">
        <f t="shared" si="103"/>
        <v>1.1074429771908758</v>
      </c>
      <c r="M164" s="7">
        <f t="shared" si="103"/>
        <v>0.44417767106842732</v>
      </c>
      <c r="N164" s="7">
        <f t="shared" si="103"/>
        <v>6.0024009603841522E-2</v>
      </c>
      <c r="O164" s="7" t="str">
        <f t="shared" si="103"/>
        <v/>
      </c>
      <c r="P164" s="66">
        <f t="shared" si="97"/>
        <v>99.999999999999972</v>
      </c>
    </row>
    <row r="165" spans="1:16" ht="16.05" customHeight="1" x14ac:dyDescent="0.2">
      <c r="A165" s="9"/>
      <c r="B165" s="9"/>
      <c r="C165" s="7" t="s">
        <v>23</v>
      </c>
      <c r="D165" s="67">
        <v>0</v>
      </c>
      <c r="E165" s="67">
        <v>0</v>
      </c>
      <c r="F165" s="67">
        <v>0</v>
      </c>
      <c r="G165" s="67">
        <v>0</v>
      </c>
      <c r="H165" s="67">
        <v>0.5</v>
      </c>
      <c r="I165" s="67">
        <v>49.1</v>
      </c>
      <c r="J165" s="67">
        <v>157.39999999999998</v>
      </c>
      <c r="K165" s="67">
        <v>62.3</v>
      </c>
      <c r="L165" s="67">
        <v>6.2</v>
      </c>
      <c r="M165" s="67">
        <v>2.4</v>
      </c>
      <c r="N165" s="67">
        <v>0</v>
      </c>
      <c r="O165" s="67">
        <v>0</v>
      </c>
      <c r="P165" s="66">
        <f t="shared" si="97"/>
        <v>277.89999999999992</v>
      </c>
    </row>
    <row r="166" spans="1:16" ht="16.05" customHeight="1" x14ac:dyDescent="0.2">
      <c r="A166" s="9"/>
      <c r="B166" s="9"/>
      <c r="C166" s="10" t="s">
        <v>22</v>
      </c>
      <c r="D166" s="7" t="str">
        <f>IF(D165&lt;=0,"",D165/$P165%)</f>
        <v/>
      </c>
      <c r="E166" s="7" t="str">
        <f>IF(E165&lt;=0,"",E165/$P165%)</f>
        <v/>
      </c>
      <c r="F166" s="7" t="str">
        <f t="shared" ref="F166:O166" si="104">IF(F165&lt;=0,"",F165/$P165%)</f>
        <v/>
      </c>
      <c r="G166" s="7" t="str">
        <f t="shared" si="104"/>
        <v/>
      </c>
      <c r="H166" s="7">
        <f t="shared" si="104"/>
        <v>0.17992083483267368</v>
      </c>
      <c r="I166" s="7">
        <f t="shared" si="104"/>
        <v>17.668225980568558</v>
      </c>
      <c r="J166" s="7">
        <f t="shared" si="104"/>
        <v>56.639078805325667</v>
      </c>
      <c r="K166" s="7">
        <f t="shared" si="104"/>
        <v>22.418136020151142</v>
      </c>
      <c r="L166" s="7">
        <f t="shared" si="104"/>
        <v>2.2310183519251536</v>
      </c>
      <c r="M166" s="7">
        <f t="shared" si="104"/>
        <v>0.86362000719683363</v>
      </c>
      <c r="N166" s="7" t="str">
        <f t="shared" si="104"/>
        <v/>
      </c>
      <c r="O166" s="7" t="str">
        <f t="shared" si="104"/>
        <v/>
      </c>
      <c r="P166" s="66">
        <f t="shared" si="97"/>
        <v>100.00000000000003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05">SUM(E165,E163)</f>
        <v>0</v>
      </c>
      <c r="F167" s="66">
        <f t="shared" si="105"/>
        <v>0</v>
      </c>
      <c r="G167" s="66">
        <f t="shared" si="105"/>
        <v>0</v>
      </c>
      <c r="H167" s="66">
        <f t="shared" si="105"/>
        <v>12.8</v>
      </c>
      <c r="I167" s="66">
        <f t="shared" si="105"/>
        <v>945.69999999999993</v>
      </c>
      <c r="J167" s="66">
        <f t="shared" si="105"/>
        <v>2074.8000000000002</v>
      </c>
      <c r="K167" s="66">
        <f t="shared" si="105"/>
        <v>514.29999999999995</v>
      </c>
      <c r="L167" s="66">
        <f t="shared" si="105"/>
        <v>43.099999999999994</v>
      </c>
      <c r="M167" s="66">
        <f t="shared" si="105"/>
        <v>17.2</v>
      </c>
      <c r="N167" s="66">
        <f t="shared" si="105"/>
        <v>2</v>
      </c>
      <c r="O167" s="66">
        <f t="shared" si="105"/>
        <v>0</v>
      </c>
      <c r="P167" s="66">
        <f t="shared" si="97"/>
        <v>3609.9</v>
      </c>
    </row>
    <row r="168" spans="1:16" ht="16.05" customHeight="1" x14ac:dyDescent="0.2">
      <c r="A168" s="9"/>
      <c r="B168" s="13"/>
      <c r="C168" s="10" t="s">
        <v>22</v>
      </c>
      <c r="D168" s="7" t="str">
        <f>IF(D167&lt;=0,"",D167/$P167%)</f>
        <v/>
      </c>
      <c r="E168" s="7" t="str">
        <f>IF(E167&lt;=0,"",E167/$P167%)</f>
        <v/>
      </c>
      <c r="F168" s="7" t="str">
        <f t="shared" ref="F168:O168" si="106">IF(F167&lt;=0,"",F167/$P167%)</f>
        <v/>
      </c>
      <c r="G168" s="7" t="str">
        <f t="shared" si="106"/>
        <v/>
      </c>
      <c r="H168" s="7">
        <f t="shared" si="106"/>
        <v>0.35458045929250115</v>
      </c>
      <c r="I168" s="7">
        <f t="shared" si="106"/>
        <v>26.197401590071742</v>
      </c>
      <c r="J168" s="7">
        <f t="shared" si="106"/>
        <v>57.475276323443865</v>
      </c>
      <c r="K168" s="7">
        <f t="shared" si="106"/>
        <v>14.246932047979165</v>
      </c>
      <c r="L168" s="7">
        <f t="shared" si="106"/>
        <v>1.1939388902739685</v>
      </c>
      <c r="M168" s="7">
        <f t="shared" si="106"/>
        <v>0.4764674921742984</v>
      </c>
      <c r="N168" s="7">
        <f t="shared" si="106"/>
        <v>5.5403196764453301E-2</v>
      </c>
      <c r="O168" s="7" t="str">
        <f t="shared" si="106"/>
        <v/>
      </c>
      <c r="P168" s="66">
        <f t="shared" si="97"/>
        <v>100</v>
      </c>
    </row>
    <row r="169" spans="1:16" ht="16.05" customHeight="1" x14ac:dyDescent="0.2">
      <c r="A169" s="9"/>
      <c r="B169" s="9" t="s">
        <v>51</v>
      </c>
      <c r="C169" s="7" t="s">
        <v>21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50.3</v>
      </c>
      <c r="J169" s="67">
        <v>83.9</v>
      </c>
      <c r="K169" s="67">
        <v>67.2</v>
      </c>
      <c r="L169" s="67">
        <v>6.2</v>
      </c>
      <c r="M169" s="67">
        <v>0.1</v>
      </c>
      <c r="N169" s="67">
        <v>0</v>
      </c>
      <c r="O169" s="67">
        <v>0</v>
      </c>
      <c r="P169" s="66">
        <f t="shared" si="97"/>
        <v>207.69999999999996</v>
      </c>
    </row>
    <row r="170" spans="1:16" ht="16.05" customHeight="1" x14ac:dyDescent="0.2">
      <c r="A170" s="9"/>
      <c r="B170" s="9"/>
      <c r="C170" s="10" t="s">
        <v>22</v>
      </c>
      <c r="D170" s="7" t="str">
        <f>IF(D169&lt;=0,"",D169/$P169%)</f>
        <v/>
      </c>
      <c r="E170" s="7" t="str">
        <f>IF(E169&lt;=0,"",E169/$P169%)</f>
        <v/>
      </c>
      <c r="F170" s="7" t="str">
        <f t="shared" ref="F170:O170" si="107">IF(F169&lt;=0,"",F169/$P169%)</f>
        <v/>
      </c>
      <c r="G170" s="7" t="str">
        <f t="shared" si="107"/>
        <v/>
      </c>
      <c r="H170" s="7" t="str">
        <f t="shared" si="107"/>
        <v/>
      </c>
      <c r="I170" s="7">
        <f t="shared" si="107"/>
        <v>24.217621569571502</v>
      </c>
      <c r="J170" s="7">
        <f t="shared" si="107"/>
        <v>40.394800192585471</v>
      </c>
      <c r="K170" s="7">
        <f t="shared" si="107"/>
        <v>32.354357246027931</v>
      </c>
      <c r="L170" s="7">
        <f t="shared" si="107"/>
        <v>2.9850746268656723</v>
      </c>
      <c r="M170" s="7">
        <f t="shared" si="107"/>
        <v>4.8146364949446331E-2</v>
      </c>
      <c r="N170" s="7" t="str">
        <f t="shared" si="107"/>
        <v/>
      </c>
      <c r="O170" s="7" t="str">
        <f t="shared" si="107"/>
        <v/>
      </c>
      <c r="P170" s="66">
        <f t="shared" si="97"/>
        <v>100.00000000000001</v>
      </c>
    </row>
    <row r="171" spans="1:16" ht="16.05" customHeight="1" x14ac:dyDescent="0.2">
      <c r="A171" s="9"/>
      <c r="B171" s="9"/>
      <c r="C171" s="7" t="s">
        <v>23</v>
      </c>
      <c r="D171" s="67">
        <v>0</v>
      </c>
      <c r="E171" s="67">
        <v>0</v>
      </c>
      <c r="F171" s="67">
        <v>0</v>
      </c>
      <c r="G171" s="67">
        <v>0</v>
      </c>
      <c r="H171" s="67">
        <v>0</v>
      </c>
      <c r="I171" s="67">
        <v>0</v>
      </c>
      <c r="J171" s="67">
        <v>9.4</v>
      </c>
      <c r="K171" s="67">
        <v>9</v>
      </c>
      <c r="L171" s="67">
        <v>0</v>
      </c>
      <c r="M171" s="67">
        <v>0</v>
      </c>
      <c r="N171" s="67">
        <v>0</v>
      </c>
      <c r="O171" s="67">
        <v>0</v>
      </c>
      <c r="P171" s="66">
        <f t="shared" si="97"/>
        <v>18.399999999999999</v>
      </c>
    </row>
    <row r="172" spans="1:16" ht="16.05" customHeight="1" x14ac:dyDescent="0.2">
      <c r="A172" s="9"/>
      <c r="B172" s="9"/>
      <c r="C172" s="10" t="s">
        <v>22</v>
      </c>
      <c r="D172" s="7" t="str">
        <f>IF(D171&lt;=0,"",D171/$P171%)</f>
        <v/>
      </c>
      <c r="E172" s="7" t="str">
        <f>IF(E171&lt;=0,"",E171/$P171%)</f>
        <v/>
      </c>
      <c r="F172" s="7" t="str">
        <f t="shared" ref="F172:O172" si="108">IF(F171&lt;=0,"",F171/$P171%)</f>
        <v/>
      </c>
      <c r="G172" s="7" t="str">
        <f t="shared" si="108"/>
        <v/>
      </c>
      <c r="H172" s="7" t="str">
        <f t="shared" si="108"/>
        <v/>
      </c>
      <c r="I172" s="7" t="str">
        <f t="shared" si="108"/>
        <v/>
      </c>
      <c r="J172" s="7">
        <f t="shared" si="108"/>
        <v>51.086956521739133</v>
      </c>
      <c r="K172" s="7">
        <f t="shared" si="108"/>
        <v>48.913043478260867</v>
      </c>
      <c r="L172" s="7" t="str">
        <f t="shared" si="108"/>
        <v/>
      </c>
      <c r="M172" s="7" t="str">
        <f t="shared" si="108"/>
        <v/>
      </c>
      <c r="N172" s="7" t="str">
        <f t="shared" si="108"/>
        <v/>
      </c>
      <c r="O172" s="7" t="str">
        <f t="shared" si="108"/>
        <v/>
      </c>
      <c r="P172" s="66">
        <f t="shared" si="97"/>
        <v>100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09">SUM(E171,E169)</f>
        <v>0</v>
      </c>
      <c r="F173" s="66">
        <f t="shared" si="109"/>
        <v>0</v>
      </c>
      <c r="G173" s="66">
        <f t="shared" si="109"/>
        <v>0</v>
      </c>
      <c r="H173" s="66">
        <f t="shared" si="109"/>
        <v>0</v>
      </c>
      <c r="I173" s="66">
        <f t="shared" si="109"/>
        <v>50.3</v>
      </c>
      <c r="J173" s="66">
        <f t="shared" si="109"/>
        <v>93.300000000000011</v>
      </c>
      <c r="K173" s="66">
        <f t="shared" si="109"/>
        <v>76.2</v>
      </c>
      <c r="L173" s="66">
        <f t="shared" si="109"/>
        <v>6.2</v>
      </c>
      <c r="M173" s="66">
        <f t="shared" si="109"/>
        <v>0.1</v>
      </c>
      <c r="N173" s="66">
        <f t="shared" si="109"/>
        <v>0</v>
      </c>
      <c r="O173" s="66">
        <f t="shared" si="109"/>
        <v>0</v>
      </c>
      <c r="P173" s="66">
        <f t="shared" si="97"/>
        <v>226.1</v>
      </c>
    </row>
    <row r="174" spans="1:16" ht="16.05" customHeight="1" x14ac:dyDescent="0.2">
      <c r="A174" s="9"/>
      <c r="B174" s="13"/>
      <c r="C174" s="10" t="s">
        <v>22</v>
      </c>
      <c r="D174" s="7" t="str">
        <f>IF(D173&lt;=0,"",D173/$P173%)</f>
        <v/>
      </c>
      <c r="E174" s="7" t="str">
        <f>IF(E173&lt;=0,"",E173/$P173%)</f>
        <v/>
      </c>
      <c r="F174" s="7" t="str">
        <f t="shared" ref="F174:O174" si="110">IF(F173&lt;=0,"",F173/$P173%)</f>
        <v/>
      </c>
      <c r="G174" s="7" t="str">
        <f t="shared" si="110"/>
        <v/>
      </c>
      <c r="H174" s="7" t="str">
        <f t="shared" si="110"/>
        <v/>
      </c>
      <c r="I174" s="7">
        <f t="shared" si="110"/>
        <v>22.246793454223791</v>
      </c>
      <c r="J174" s="7">
        <f t="shared" si="110"/>
        <v>41.264927023440961</v>
      </c>
      <c r="K174" s="7">
        <f t="shared" si="110"/>
        <v>33.701901813356919</v>
      </c>
      <c r="L174" s="7">
        <f t="shared" si="110"/>
        <v>2.7421494913754976</v>
      </c>
      <c r="M174" s="7">
        <f t="shared" si="110"/>
        <v>4.4228217602830605E-2</v>
      </c>
      <c r="N174" s="7" t="str">
        <f t="shared" si="110"/>
        <v/>
      </c>
      <c r="O174" s="7" t="str">
        <f t="shared" si="110"/>
        <v/>
      </c>
      <c r="P174" s="66">
        <f t="shared" si="97"/>
        <v>100</v>
      </c>
    </row>
    <row r="175" spans="1:16" ht="16.05" customHeight="1" x14ac:dyDescent="0.2">
      <c r="A175" s="9"/>
      <c r="B175" s="9" t="s">
        <v>52</v>
      </c>
      <c r="C175" s="7" t="s">
        <v>21</v>
      </c>
      <c r="D175" s="67">
        <v>0</v>
      </c>
      <c r="E175" s="67">
        <v>0</v>
      </c>
      <c r="F175" s="67">
        <v>0</v>
      </c>
      <c r="G175" s="67">
        <v>0.3</v>
      </c>
      <c r="H175" s="67">
        <v>3.4</v>
      </c>
      <c r="I175" s="67">
        <v>0.8</v>
      </c>
      <c r="J175" s="67">
        <v>1</v>
      </c>
      <c r="K175" s="67">
        <v>2.2999999999999998</v>
      </c>
      <c r="L175" s="67">
        <v>2.6</v>
      </c>
      <c r="M175" s="67">
        <v>2.2999999999999998</v>
      </c>
      <c r="N175" s="67">
        <v>1.1000000000000001</v>
      </c>
      <c r="O175" s="67">
        <v>0.8</v>
      </c>
      <c r="P175" s="66">
        <f t="shared" si="97"/>
        <v>14.6</v>
      </c>
    </row>
    <row r="176" spans="1:16" ht="16.05" customHeight="1" x14ac:dyDescent="0.2">
      <c r="A176" s="9"/>
      <c r="B176" s="9"/>
      <c r="C176" s="10" t="s">
        <v>22</v>
      </c>
      <c r="D176" s="7" t="str">
        <f>IF(D175&lt;=0,"",D175/$P175%)</f>
        <v/>
      </c>
      <c r="E176" s="7" t="str">
        <f>IF(E175&lt;=0,"",E175/$P175%)</f>
        <v/>
      </c>
      <c r="F176" s="7" t="str">
        <f t="shared" ref="F176:O176" si="111">IF(F175&lt;=0,"",F175/$P175%)</f>
        <v/>
      </c>
      <c r="G176" s="7">
        <f t="shared" si="111"/>
        <v>2.0547945205479454</v>
      </c>
      <c r="H176" s="7">
        <f t="shared" si="111"/>
        <v>23.287671232876715</v>
      </c>
      <c r="I176" s="7">
        <f t="shared" si="111"/>
        <v>5.4794520547945211</v>
      </c>
      <c r="J176" s="7">
        <f t="shared" si="111"/>
        <v>6.8493150684931514</v>
      </c>
      <c r="K176" s="7">
        <f t="shared" si="111"/>
        <v>15.753424657534246</v>
      </c>
      <c r="L176" s="7">
        <f t="shared" si="111"/>
        <v>17.808219178082194</v>
      </c>
      <c r="M176" s="7">
        <f t="shared" si="111"/>
        <v>15.753424657534246</v>
      </c>
      <c r="N176" s="7">
        <f t="shared" si="111"/>
        <v>7.5342465753424666</v>
      </c>
      <c r="O176" s="7">
        <f t="shared" si="111"/>
        <v>5.4794520547945211</v>
      </c>
      <c r="P176" s="66">
        <f t="shared" si="97"/>
        <v>100</v>
      </c>
    </row>
    <row r="177" spans="1:16" ht="16.05" customHeight="1" x14ac:dyDescent="0.2">
      <c r="A177" s="9"/>
      <c r="B177" s="9"/>
      <c r="C177" s="7" t="s">
        <v>23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0</v>
      </c>
      <c r="J177" s="67">
        <v>1</v>
      </c>
      <c r="K177" s="67">
        <v>2</v>
      </c>
      <c r="L177" s="67">
        <v>2.8</v>
      </c>
      <c r="M177" s="67">
        <v>2.8</v>
      </c>
      <c r="N177" s="67">
        <v>1</v>
      </c>
      <c r="O177" s="67">
        <v>0</v>
      </c>
      <c r="P177" s="66">
        <f t="shared" si="97"/>
        <v>9.6</v>
      </c>
    </row>
    <row r="178" spans="1:16" ht="16.05" customHeight="1" x14ac:dyDescent="0.2">
      <c r="A178" s="9"/>
      <c r="B178" s="9"/>
      <c r="C178" s="10" t="s">
        <v>22</v>
      </c>
      <c r="D178" s="7" t="str">
        <f>IF(D177&lt;=0,"",D177/$P177%)</f>
        <v/>
      </c>
      <c r="E178" s="7" t="str">
        <f>IF(E177&lt;=0,"",E177/$P177%)</f>
        <v/>
      </c>
      <c r="F178" s="7" t="str">
        <f t="shared" ref="F178:O178" si="112">IF(F177&lt;=0,"",F177/$P177%)</f>
        <v/>
      </c>
      <c r="G178" s="7" t="str">
        <f t="shared" si="112"/>
        <v/>
      </c>
      <c r="H178" s="7" t="str">
        <f t="shared" si="112"/>
        <v/>
      </c>
      <c r="I178" s="7" t="str">
        <f t="shared" si="112"/>
        <v/>
      </c>
      <c r="J178" s="7">
        <f t="shared" si="112"/>
        <v>10.416666666666666</v>
      </c>
      <c r="K178" s="7">
        <f t="shared" si="112"/>
        <v>20.833333333333332</v>
      </c>
      <c r="L178" s="7">
        <f t="shared" si="112"/>
        <v>29.166666666666664</v>
      </c>
      <c r="M178" s="7">
        <f t="shared" si="112"/>
        <v>29.166666666666664</v>
      </c>
      <c r="N178" s="7">
        <f t="shared" si="112"/>
        <v>10.416666666666666</v>
      </c>
      <c r="O178" s="7" t="str">
        <f t="shared" si="112"/>
        <v/>
      </c>
      <c r="P178" s="66">
        <f t="shared" si="97"/>
        <v>100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</v>
      </c>
      <c r="E179" s="66">
        <f t="shared" ref="E179:O179" si="113">SUM(E177,E175)</f>
        <v>0</v>
      </c>
      <c r="F179" s="66">
        <f t="shared" si="113"/>
        <v>0</v>
      </c>
      <c r="G179" s="66">
        <f t="shared" si="113"/>
        <v>0.3</v>
      </c>
      <c r="H179" s="66">
        <f t="shared" si="113"/>
        <v>3.4</v>
      </c>
      <c r="I179" s="66">
        <f t="shared" si="113"/>
        <v>0.8</v>
      </c>
      <c r="J179" s="66">
        <f t="shared" si="113"/>
        <v>2</v>
      </c>
      <c r="K179" s="66">
        <f t="shared" si="113"/>
        <v>4.3</v>
      </c>
      <c r="L179" s="66">
        <f t="shared" si="113"/>
        <v>5.4</v>
      </c>
      <c r="M179" s="66">
        <f t="shared" si="113"/>
        <v>5.0999999999999996</v>
      </c>
      <c r="N179" s="66">
        <f t="shared" si="113"/>
        <v>2.1</v>
      </c>
      <c r="O179" s="66">
        <f t="shared" si="113"/>
        <v>0.8</v>
      </c>
      <c r="P179" s="66">
        <f t="shared" si="97"/>
        <v>24.200000000000006</v>
      </c>
    </row>
    <row r="180" spans="1:16" ht="16.05" customHeight="1" x14ac:dyDescent="0.2">
      <c r="A180" s="15"/>
      <c r="B180" s="13"/>
      <c r="C180" s="10" t="s">
        <v>22</v>
      </c>
      <c r="D180" s="7" t="str">
        <f>IF(D179&lt;=0,"",D179/$P179%)</f>
        <v/>
      </c>
      <c r="E180" s="7" t="str">
        <f>IF(E179&lt;=0,"",E179/$P179%)</f>
        <v/>
      </c>
      <c r="F180" s="7" t="str">
        <f t="shared" ref="F180:O180" si="114">IF(F179&lt;=0,"",F179/$P179%)</f>
        <v/>
      </c>
      <c r="G180" s="7">
        <f t="shared" si="114"/>
        <v>1.239669421487603</v>
      </c>
      <c r="H180" s="7">
        <f t="shared" si="114"/>
        <v>14.049586776859499</v>
      </c>
      <c r="I180" s="7">
        <f t="shared" si="114"/>
        <v>3.3057851239669414</v>
      </c>
      <c r="J180" s="7">
        <f t="shared" si="114"/>
        <v>8.2644628099173527</v>
      </c>
      <c r="K180" s="7">
        <f t="shared" si="114"/>
        <v>17.768595041322307</v>
      </c>
      <c r="L180" s="7">
        <f t="shared" si="114"/>
        <v>22.314049586776854</v>
      </c>
      <c r="M180" s="7">
        <f t="shared" si="114"/>
        <v>21.074380165289249</v>
      </c>
      <c r="N180" s="7">
        <f t="shared" si="114"/>
        <v>8.6776859504132204</v>
      </c>
      <c r="O180" s="7">
        <f t="shared" si="114"/>
        <v>3.3057851239669414</v>
      </c>
      <c r="P180" s="66">
        <f t="shared" si="97"/>
        <v>99.999999999999972</v>
      </c>
    </row>
    <row r="181" spans="1:16" ht="16.05" customHeight="1" x14ac:dyDescent="0.2">
      <c r="A181" s="15"/>
      <c r="B181" s="9" t="s">
        <v>53</v>
      </c>
      <c r="C181" s="7" t="s">
        <v>21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97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>IF(D181&lt;=0,"",D181/$P181%)</f>
        <v/>
      </c>
      <c r="E182" s="7" t="str">
        <f>IF(E181&lt;=0,"",E181/$P181%)</f>
        <v/>
      </c>
      <c r="F182" s="7" t="str">
        <f t="shared" ref="F182:O182" si="115">IF(F181&lt;=0,"",F181/$P181%)</f>
        <v/>
      </c>
      <c r="G182" s="7" t="str">
        <f t="shared" si="115"/>
        <v/>
      </c>
      <c r="H182" s="7" t="str">
        <f t="shared" si="115"/>
        <v/>
      </c>
      <c r="I182" s="7" t="str">
        <f t="shared" si="115"/>
        <v/>
      </c>
      <c r="J182" s="7" t="str">
        <f t="shared" si="115"/>
        <v/>
      </c>
      <c r="K182" s="7" t="str">
        <f t="shared" si="115"/>
        <v/>
      </c>
      <c r="L182" s="7" t="str">
        <f t="shared" si="115"/>
        <v/>
      </c>
      <c r="M182" s="7" t="str">
        <f t="shared" si="115"/>
        <v/>
      </c>
      <c r="N182" s="7" t="str">
        <f t="shared" si="115"/>
        <v/>
      </c>
      <c r="O182" s="7" t="str">
        <f t="shared" si="115"/>
        <v/>
      </c>
      <c r="P182" s="66">
        <f t="shared" si="97"/>
        <v>0</v>
      </c>
    </row>
    <row r="183" spans="1:16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97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>IF(D183&lt;=0,"",D183/$P183%)</f>
        <v/>
      </c>
      <c r="E184" s="7" t="str">
        <f>IF(E183&lt;=0,"",E183/$P183%)</f>
        <v/>
      </c>
      <c r="F184" s="7" t="str">
        <f t="shared" ref="F184:O184" si="116">IF(F183&lt;=0,"",F183/$P183%)</f>
        <v/>
      </c>
      <c r="G184" s="7" t="str">
        <f t="shared" si="116"/>
        <v/>
      </c>
      <c r="H184" s="7" t="str">
        <f t="shared" si="116"/>
        <v/>
      </c>
      <c r="I184" s="7" t="str">
        <f t="shared" si="116"/>
        <v/>
      </c>
      <c r="J184" s="7" t="str">
        <f t="shared" si="116"/>
        <v/>
      </c>
      <c r="K184" s="7" t="str">
        <f t="shared" si="116"/>
        <v/>
      </c>
      <c r="L184" s="7" t="str">
        <f t="shared" si="116"/>
        <v/>
      </c>
      <c r="M184" s="7" t="str">
        <f t="shared" si="116"/>
        <v/>
      </c>
      <c r="N184" s="7" t="str">
        <f t="shared" si="116"/>
        <v/>
      </c>
      <c r="O184" s="7" t="str">
        <f t="shared" si="116"/>
        <v/>
      </c>
      <c r="P184" s="66">
        <f t="shared" si="97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17">SUM(E183,E181)</f>
        <v>0</v>
      </c>
      <c r="F185" s="66">
        <f t="shared" si="117"/>
        <v>0</v>
      </c>
      <c r="G185" s="66">
        <f t="shared" si="117"/>
        <v>0</v>
      </c>
      <c r="H185" s="66">
        <f t="shared" si="117"/>
        <v>0</v>
      </c>
      <c r="I185" s="66">
        <f t="shared" si="117"/>
        <v>0</v>
      </c>
      <c r="J185" s="66">
        <f t="shared" si="117"/>
        <v>0</v>
      </c>
      <c r="K185" s="66">
        <f t="shared" si="117"/>
        <v>0</v>
      </c>
      <c r="L185" s="66">
        <f t="shared" si="117"/>
        <v>0</v>
      </c>
      <c r="M185" s="66">
        <f t="shared" si="117"/>
        <v>0</v>
      </c>
      <c r="N185" s="66">
        <f t="shared" si="117"/>
        <v>0</v>
      </c>
      <c r="O185" s="66">
        <f t="shared" si="117"/>
        <v>0</v>
      </c>
      <c r="P185" s="66">
        <f t="shared" si="97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>IF(D185&lt;=0,"",D185/$P185%)</f>
        <v/>
      </c>
      <c r="E186" s="7" t="str">
        <f>IF(E185&lt;=0,"",E185/$P185%)</f>
        <v/>
      </c>
      <c r="F186" s="7" t="str">
        <f t="shared" ref="F186:O186" si="118">IF(F185&lt;=0,"",F185/$P185%)</f>
        <v/>
      </c>
      <c r="G186" s="7" t="str">
        <f t="shared" si="118"/>
        <v/>
      </c>
      <c r="H186" s="7" t="str">
        <f t="shared" si="118"/>
        <v/>
      </c>
      <c r="I186" s="7" t="str">
        <f t="shared" si="118"/>
        <v/>
      </c>
      <c r="J186" s="7" t="str">
        <f t="shared" si="118"/>
        <v/>
      </c>
      <c r="K186" s="7" t="str">
        <f t="shared" si="118"/>
        <v/>
      </c>
      <c r="L186" s="7" t="str">
        <f t="shared" si="118"/>
        <v/>
      </c>
      <c r="M186" s="7" t="str">
        <f t="shared" si="118"/>
        <v/>
      </c>
      <c r="N186" s="7" t="str">
        <f t="shared" si="118"/>
        <v/>
      </c>
      <c r="O186" s="7" t="str">
        <f t="shared" si="118"/>
        <v/>
      </c>
      <c r="P186" s="66">
        <f t="shared" si="97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97"/>
        <v>0</v>
      </c>
    </row>
    <row r="188" spans="1:16" ht="16.05" customHeight="1" x14ac:dyDescent="0.2">
      <c r="A188" s="15"/>
      <c r="B188" s="9"/>
      <c r="C188" s="10" t="s">
        <v>22</v>
      </c>
      <c r="D188" s="7" t="str">
        <f>IF(D187&lt;=0,"",D187/$P187%)</f>
        <v/>
      </c>
      <c r="E188" s="7" t="str">
        <f>IF(E187&lt;=0,"",E187/$P187%)</f>
        <v/>
      </c>
      <c r="F188" s="7" t="str">
        <f t="shared" ref="F188:O188" si="119">IF(F187&lt;=0,"",F187/$P187%)</f>
        <v/>
      </c>
      <c r="G188" s="7" t="str">
        <f t="shared" si="119"/>
        <v/>
      </c>
      <c r="H188" s="7" t="str">
        <f t="shared" si="119"/>
        <v/>
      </c>
      <c r="I188" s="7" t="str">
        <f t="shared" si="119"/>
        <v/>
      </c>
      <c r="J188" s="7" t="str">
        <f t="shared" si="119"/>
        <v/>
      </c>
      <c r="K188" s="7" t="str">
        <f t="shared" si="119"/>
        <v/>
      </c>
      <c r="L188" s="7" t="str">
        <f t="shared" si="119"/>
        <v/>
      </c>
      <c r="M188" s="7" t="str">
        <f t="shared" si="119"/>
        <v/>
      </c>
      <c r="N188" s="7" t="str">
        <f t="shared" si="119"/>
        <v/>
      </c>
      <c r="O188" s="7" t="str">
        <f t="shared" si="119"/>
        <v/>
      </c>
      <c r="P188" s="66">
        <f t="shared" si="97"/>
        <v>0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97"/>
        <v>0</v>
      </c>
    </row>
    <row r="190" spans="1:16" ht="16.05" customHeight="1" x14ac:dyDescent="0.2">
      <c r="A190" s="15"/>
      <c r="B190" s="9"/>
      <c r="C190" s="10" t="s">
        <v>22</v>
      </c>
      <c r="D190" s="7" t="str">
        <f>IF(D189&lt;=0,"",D189/$P189%)</f>
        <v/>
      </c>
      <c r="E190" s="7" t="str">
        <f>IF(E189&lt;=0,"",E189/$P189%)</f>
        <v/>
      </c>
      <c r="F190" s="7" t="str">
        <f t="shared" ref="F190:O190" si="120">IF(F189&lt;=0,"",F189/$P189%)</f>
        <v/>
      </c>
      <c r="G190" s="7" t="str">
        <f t="shared" si="120"/>
        <v/>
      </c>
      <c r="H190" s="7" t="str">
        <f t="shared" si="120"/>
        <v/>
      </c>
      <c r="I190" s="7" t="str">
        <f t="shared" si="120"/>
        <v/>
      </c>
      <c r="J190" s="7" t="str">
        <f t="shared" si="120"/>
        <v/>
      </c>
      <c r="K190" s="7" t="str">
        <f t="shared" si="120"/>
        <v/>
      </c>
      <c r="L190" s="7" t="str">
        <f t="shared" si="120"/>
        <v/>
      </c>
      <c r="M190" s="7" t="str">
        <f t="shared" si="120"/>
        <v/>
      </c>
      <c r="N190" s="7" t="str">
        <f t="shared" si="120"/>
        <v/>
      </c>
      <c r="O190" s="7" t="str">
        <f t="shared" si="120"/>
        <v/>
      </c>
      <c r="P190" s="66">
        <f t="shared" si="97"/>
        <v>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21">SUM(E189,E187)</f>
        <v>0</v>
      </c>
      <c r="F191" s="66">
        <f t="shared" si="121"/>
        <v>0</v>
      </c>
      <c r="G191" s="66">
        <f t="shared" si="121"/>
        <v>0</v>
      </c>
      <c r="H191" s="66">
        <f t="shared" si="121"/>
        <v>0</v>
      </c>
      <c r="I191" s="66">
        <f t="shared" si="121"/>
        <v>0</v>
      </c>
      <c r="J191" s="66">
        <f t="shared" si="121"/>
        <v>0</v>
      </c>
      <c r="K191" s="66">
        <f t="shared" si="121"/>
        <v>0</v>
      </c>
      <c r="L191" s="66">
        <f t="shared" si="121"/>
        <v>0</v>
      </c>
      <c r="M191" s="66">
        <f t="shared" si="121"/>
        <v>0</v>
      </c>
      <c r="N191" s="66">
        <f t="shared" si="121"/>
        <v>0</v>
      </c>
      <c r="O191" s="66">
        <f t="shared" si="121"/>
        <v>0</v>
      </c>
      <c r="P191" s="66">
        <f t="shared" si="97"/>
        <v>0</v>
      </c>
    </row>
    <row r="192" spans="1:16" ht="16.05" customHeight="1" x14ac:dyDescent="0.2">
      <c r="A192" s="15"/>
      <c r="B192" s="13"/>
      <c r="C192" s="10" t="s">
        <v>22</v>
      </c>
      <c r="D192" s="7" t="str">
        <f>IF(D191&lt;=0,"",D191/$P191%)</f>
        <v/>
      </c>
      <c r="E192" s="7" t="str">
        <f>IF(E191&lt;=0,"",E191/$P191%)</f>
        <v/>
      </c>
      <c r="F192" s="7" t="str">
        <f t="shared" ref="F192:O192" si="122">IF(F191&lt;=0,"",F191/$P191%)</f>
        <v/>
      </c>
      <c r="G192" s="7" t="str">
        <f t="shared" si="122"/>
        <v/>
      </c>
      <c r="H192" s="7" t="str">
        <f t="shared" si="122"/>
        <v/>
      </c>
      <c r="I192" s="7" t="str">
        <f t="shared" si="122"/>
        <v/>
      </c>
      <c r="J192" s="7" t="str">
        <f t="shared" si="122"/>
        <v/>
      </c>
      <c r="K192" s="7" t="str">
        <f t="shared" si="122"/>
        <v/>
      </c>
      <c r="L192" s="7" t="str">
        <f t="shared" si="122"/>
        <v/>
      </c>
      <c r="M192" s="7" t="str">
        <f t="shared" si="122"/>
        <v/>
      </c>
      <c r="N192" s="7" t="str">
        <f t="shared" si="122"/>
        <v/>
      </c>
      <c r="O192" s="7" t="str">
        <f t="shared" si="122"/>
        <v/>
      </c>
      <c r="P192" s="66">
        <f t="shared" si="97"/>
        <v>0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97"/>
        <v>0</v>
      </c>
    </row>
    <row r="194" spans="1:16" ht="16.05" customHeight="1" x14ac:dyDescent="0.2">
      <c r="A194" s="15"/>
      <c r="B194" s="9"/>
      <c r="C194" s="10" t="s">
        <v>22</v>
      </c>
      <c r="D194" s="7" t="str">
        <f>IF(D193&lt;=0,"",D193/$P193%)</f>
        <v/>
      </c>
      <c r="E194" s="7" t="str">
        <f>IF(E193&lt;=0,"",E193/$P193%)</f>
        <v/>
      </c>
      <c r="F194" s="7" t="str">
        <f t="shared" ref="F194:O194" si="123">IF(F193&lt;=0,"",F193/$P193%)</f>
        <v/>
      </c>
      <c r="G194" s="7" t="str">
        <f t="shared" si="123"/>
        <v/>
      </c>
      <c r="H194" s="7" t="str">
        <f t="shared" si="123"/>
        <v/>
      </c>
      <c r="I194" s="7" t="str">
        <f t="shared" si="123"/>
        <v/>
      </c>
      <c r="J194" s="7" t="str">
        <f t="shared" si="123"/>
        <v/>
      </c>
      <c r="K194" s="7" t="str">
        <f t="shared" si="123"/>
        <v/>
      </c>
      <c r="L194" s="7" t="str">
        <f t="shared" si="123"/>
        <v/>
      </c>
      <c r="M194" s="7" t="str">
        <f t="shared" si="123"/>
        <v/>
      </c>
      <c r="N194" s="7" t="str">
        <f t="shared" si="123"/>
        <v/>
      </c>
      <c r="O194" s="7" t="str">
        <f t="shared" si="123"/>
        <v/>
      </c>
      <c r="P194" s="66">
        <f t="shared" si="97"/>
        <v>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97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>IF(D195&lt;=0,"",D195/$P195%)</f>
        <v/>
      </c>
      <c r="E196" s="7" t="str">
        <f>IF(E195&lt;=0,"",E195/$P195%)</f>
        <v/>
      </c>
      <c r="F196" s="7" t="str">
        <f t="shared" ref="F196:O196" si="124">IF(F195&lt;=0,"",F195/$P195%)</f>
        <v/>
      </c>
      <c r="G196" s="7" t="str">
        <f t="shared" si="124"/>
        <v/>
      </c>
      <c r="H196" s="7" t="str">
        <f t="shared" si="124"/>
        <v/>
      </c>
      <c r="I196" s="7" t="str">
        <f t="shared" si="124"/>
        <v/>
      </c>
      <c r="J196" s="7" t="str">
        <f t="shared" si="124"/>
        <v/>
      </c>
      <c r="K196" s="7" t="str">
        <f t="shared" si="124"/>
        <v/>
      </c>
      <c r="L196" s="7" t="str">
        <f t="shared" si="124"/>
        <v/>
      </c>
      <c r="M196" s="7" t="str">
        <f t="shared" si="124"/>
        <v/>
      </c>
      <c r="N196" s="7" t="str">
        <f t="shared" si="124"/>
        <v/>
      </c>
      <c r="O196" s="7" t="str">
        <f t="shared" si="124"/>
        <v/>
      </c>
      <c r="P196" s="66">
        <f t="shared" si="97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25">SUM(E195,E193)</f>
        <v>0</v>
      </c>
      <c r="F197" s="66">
        <f t="shared" si="125"/>
        <v>0</v>
      </c>
      <c r="G197" s="66">
        <f t="shared" si="125"/>
        <v>0</v>
      </c>
      <c r="H197" s="66">
        <f t="shared" si="125"/>
        <v>0</v>
      </c>
      <c r="I197" s="66">
        <f t="shared" si="125"/>
        <v>0</v>
      </c>
      <c r="J197" s="66">
        <f t="shared" si="125"/>
        <v>0</v>
      </c>
      <c r="K197" s="66">
        <f t="shared" si="125"/>
        <v>0</v>
      </c>
      <c r="L197" s="66">
        <f t="shared" si="125"/>
        <v>0</v>
      </c>
      <c r="M197" s="66">
        <f t="shared" si="125"/>
        <v>0</v>
      </c>
      <c r="N197" s="66">
        <f t="shared" si="125"/>
        <v>0</v>
      </c>
      <c r="O197" s="66">
        <f t="shared" si="125"/>
        <v>0</v>
      </c>
      <c r="P197" s="66">
        <f t="shared" si="97"/>
        <v>0</v>
      </c>
    </row>
    <row r="198" spans="1:16" ht="16.05" customHeight="1" x14ac:dyDescent="0.2">
      <c r="A198" s="15"/>
      <c r="B198" s="13"/>
      <c r="C198" s="10" t="s">
        <v>22</v>
      </c>
      <c r="D198" s="7" t="str">
        <f>IF(D197&lt;=0,"",D197/$P197%)</f>
        <v/>
      </c>
      <c r="E198" s="7" t="str">
        <f>IF(E197&lt;=0,"",E197/$P197%)</f>
        <v/>
      </c>
      <c r="F198" s="7" t="str">
        <f t="shared" ref="F198:O198" si="126">IF(F197&lt;=0,"",F197/$P197%)</f>
        <v/>
      </c>
      <c r="G198" s="7" t="str">
        <f t="shared" si="126"/>
        <v/>
      </c>
      <c r="H198" s="7" t="str">
        <f t="shared" si="126"/>
        <v/>
      </c>
      <c r="I198" s="7" t="str">
        <f t="shared" si="126"/>
        <v/>
      </c>
      <c r="J198" s="7" t="str">
        <f t="shared" si="126"/>
        <v/>
      </c>
      <c r="K198" s="7" t="str">
        <f t="shared" si="126"/>
        <v/>
      </c>
      <c r="L198" s="7" t="str">
        <f t="shared" si="126"/>
        <v/>
      </c>
      <c r="M198" s="7" t="str">
        <f t="shared" si="126"/>
        <v/>
      </c>
      <c r="N198" s="7" t="str">
        <f t="shared" si="126"/>
        <v/>
      </c>
      <c r="O198" s="7" t="str">
        <f t="shared" si="126"/>
        <v/>
      </c>
      <c r="P198" s="66">
        <f t="shared" si="97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1.5</v>
      </c>
      <c r="J199" s="67">
        <v>2.2000000000000002</v>
      </c>
      <c r="K199" s="67">
        <v>1.5</v>
      </c>
      <c r="L199" s="67">
        <v>0.8</v>
      </c>
      <c r="M199" s="67">
        <v>2.1</v>
      </c>
      <c r="N199" s="67">
        <v>0</v>
      </c>
      <c r="O199" s="67">
        <v>0</v>
      </c>
      <c r="P199" s="66">
        <f t="shared" si="97"/>
        <v>8.1</v>
      </c>
    </row>
    <row r="200" spans="1:16" ht="16.05" customHeight="1" x14ac:dyDescent="0.2">
      <c r="A200" s="15"/>
      <c r="B200" s="9"/>
      <c r="C200" s="10" t="s">
        <v>22</v>
      </c>
      <c r="D200" s="7" t="str">
        <f>IF(D199&lt;=0,"",D199/$P199%)</f>
        <v/>
      </c>
      <c r="E200" s="7" t="str">
        <f>IF(E199&lt;=0,"",E199/$P199%)</f>
        <v/>
      </c>
      <c r="F200" s="7" t="str">
        <f t="shared" ref="F200:O200" si="127">IF(F199&lt;=0,"",F199/$P199%)</f>
        <v/>
      </c>
      <c r="G200" s="7" t="str">
        <f t="shared" si="127"/>
        <v/>
      </c>
      <c r="H200" s="7" t="str">
        <f t="shared" si="127"/>
        <v/>
      </c>
      <c r="I200" s="7">
        <f t="shared" si="127"/>
        <v>18.518518518518519</v>
      </c>
      <c r="J200" s="7">
        <f t="shared" si="127"/>
        <v>27.160493827160494</v>
      </c>
      <c r="K200" s="7">
        <f t="shared" si="127"/>
        <v>18.518518518518519</v>
      </c>
      <c r="L200" s="7">
        <f t="shared" si="127"/>
        <v>9.8765432098765427</v>
      </c>
      <c r="M200" s="7">
        <f t="shared" si="127"/>
        <v>25.925925925925927</v>
      </c>
      <c r="N200" s="7" t="str">
        <f t="shared" si="127"/>
        <v/>
      </c>
      <c r="O200" s="7" t="str">
        <f t="shared" si="127"/>
        <v/>
      </c>
      <c r="P200" s="66">
        <f t="shared" si="97"/>
        <v>100</v>
      </c>
    </row>
    <row r="201" spans="1:16" ht="16.05" customHeight="1" x14ac:dyDescent="0.2">
      <c r="A201" s="15"/>
      <c r="B201" s="9"/>
      <c r="C201" s="7" t="s">
        <v>23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1.8</v>
      </c>
      <c r="J201" s="67">
        <v>5.0999999999999996</v>
      </c>
      <c r="K201" s="67">
        <v>5</v>
      </c>
      <c r="L201" s="67">
        <v>6.6</v>
      </c>
      <c r="M201" s="67">
        <v>4.7</v>
      </c>
      <c r="N201" s="67">
        <v>0</v>
      </c>
      <c r="O201" s="67">
        <v>0</v>
      </c>
      <c r="P201" s="66">
        <f t="shared" si="97"/>
        <v>23.2</v>
      </c>
    </row>
    <row r="202" spans="1:16" ht="16.05" customHeight="1" x14ac:dyDescent="0.2">
      <c r="A202" s="15"/>
      <c r="B202" s="9"/>
      <c r="C202" s="10" t="s">
        <v>22</v>
      </c>
      <c r="D202" s="7" t="str">
        <f>IF(D201&lt;=0,"",D201/$P201%)</f>
        <v/>
      </c>
      <c r="E202" s="7" t="str">
        <f>IF(E201&lt;=0,"",E201/$P201%)</f>
        <v/>
      </c>
      <c r="F202" s="7" t="str">
        <f t="shared" ref="F202:O202" si="128">IF(F201&lt;=0,"",F201/$P201%)</f>
        <v/>
      </c>
      <c r="G202" s="7" t="str">
        <f t="shared" si="128"/>
        <v/>
      </c>
      <c r="H202" s="7" t="str">
        <f t="shared" si="128"/>
        <v/>
      </c>
      <c r="I202" s="7">
        <f t="shared" si="128"/>
        <v>7.7586206896551735</v>
      </c>
      <c r="J202" s="7">
        <f t="shared" si="128"/>
        <v>21.982758620689655</v>
      </c>
      <c r="K202" s="7">
        <f t="shared" si="128"/>
        <v>21.551724137931036</v>
      </c>
      <c r="L202" s="7">
        <f t="shared" si="128"/>
        <v>28.448275862068964</v>
      </c>
      <c r="M202" s="7">
        <f t="shared" si="128"/>
        <v>20.258620689655174</v>
      </c>
      <c r="N202" s="7" t="str">
        <f t="shared" si="128"/>
        <v/>
      </c>
      <c r="O202" s="7" t="str">
        <f t="shared" si="128"/>
        <v/>
      </c>
      <c r="P202" s="66">
        <f t="shared" si="97"/>
        <v>100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29">SUM(E201,E199)</f>
        <v>0</v>
      </c>
      <c r="F203" s="66">
        <f t="shared" si="129"/>
        <v>0</v>
      </c>
      <c r="G203" s="66">
        <f t="shared" si="129"/>
        <v>0</v>
      </c>
      <c r="H203" s="66">
        <f t="shared" si="129"/>
        <v>0</v>
      </c>
      <c r="I203" s="66">
        <f t="shared" si="129"/>
        <v>3.3</v>
      </c>
      <c r="J203" s="66">
        <f t="shared" si="129"/>
        <v>7.3</v>
      </c>
      <c r="K203" s="66">
        <f t="shared" si="129"/>
        <v>6.5</v>
      </c>
      <c r="L203" s="66">
        <f t="shared" si="129"/>
        <v>7.3999999999999995</v>
      </c>
      <c r="M203" s="66">
        <f t="shared" si="129"/>
        <v>6.8000000000000007</v>
      </c>
      <c r="N203" s="66">
        <f t="shared" si="129"/>
        <v>0</v>
      </c>
      <c r="O203" s="66">
        <f t="shared" si="129"/>
        <v>0</v>
      </c>
      <c r="P203" s="66">
        <f t="shared" si="97"/>
        <v>31.3</v>
      </c>
    </row>
    <row r="204" spans="1:16" ht="16.05" customHeight="1" x14ac:dyDescent="0.2">
      <c r="A204" s="15"/>
      <c r="B204" s="13"/>
      <c r="C204" s="10" t="s">
        <v>22</v>
      </c>
      <c r="D204" s="7" t="str">
        <f>IF(D203&lt;=0,"",D203/$P203%)</f>
        <v/>
      </c>
      <c r="E204" s="7" t="str">
        <f>IF(E203&lt;=0,"",E203/$P203%)</f>
        <v/>
      </c>
      <c r="F204" s="7" t="str">
        <f t="shared" ref="F204:O204" si="130">IF(F203&lt;=0,"",F203/$P203%)</f>
        <v/>
      </c>
      <c r="G204" s="7" t="str">
        <f t="shared" si="130"/>
        <v/>
      </c>
      <c r="H204" s="7" t="str">
        <f t="shared" si="130"/>
        <v/>
      </c>
      <c r="I204" s="7">
        <f t="shared" si="130"/>
        <v>10.543130990415335</v>
      </c>
      <c r="J204" s="7">
        <f t="shared" si="130"/>
        <v>23.322683706070286</v>
      </c>
      <c r="K204" s="7">
        <f t="shared" si="130"/>
        <v>20.766773162939298</v>
      </c>
      <c r="L204" s="7">
        <f t="shared" si="130"/>
        <v>23.642172523961658</v>
      </c>
      <c r="M204" s="7">
        <f t="shared" si="130"/>
        <v>21.725239616613422</v>
      </c>
      <c r="N204" s="7" t="str">
        <f t="shared" si="130"/>
        <v/>
      </c>
      <c r="O204" s="7" t="str">
        <f t="shared" si="130"/>
        <v/>
      </c>
      <c r="P204" s="66">
        <f t="shared" si="97"/>
        <v>100</v>
      </c>
    </row>
    <row r="205" spans="1:16" ht="16.05" customHeight="1" x14ac:dyDescent="0.2">
      <c r="A205" s="15"/>
      <c r="B205" s="9" t="s">
        <v>57</v>
      </c>
      <c r="C205" s="7" t="s">
        <v>21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>
        <f t="shared" si="97"/>
        <v>0</v>
      </c>
    </row>
    <row r="206" spans="1:16" ht="16.05" customHeight="1" x14ac:dyDescent="0.2">
      <c r="A206" s="15"/>
      <c r="B206" s="9"/>
      <c r="C206" s="10" t="s">
        <v>22</v>
      </c>
      <c r="D206" s="7" t="str">
        <f>IF(D205&lt;=0,"",D205/$P205%)</f>
        <v/>
      </c>
      <c r="E206" s="7" t="str">
        <f>IF(E205&lt;=0,"",E205/$P205%)</f>
        <v/>
      </c>
      <c r="F206" s="7" t="str">
        <f t="shared" ref="F206:O206" si="131">IF(F205&lt;=0,"",F205/$P205%)</f>
        <v/>
      </c>
      <c r="G206" s="7" t="str">
        <f t="shared" si="131"/>
        <v/>
      </c>
      <c r="H206" s="7" t="str">
        <f t="shared" si="131"/>
        <v/>
      </c>
      <c r="I206" s="7" t="str">
        <f t="shared" si="131"/>
        <v/>
      </c>
      <c r="J206" s="7" t="str">
        <f t="shared" si="131"/>
        <v/>
      </c>
      <c r="K206" s="7" t="str">
        <f t="shared" si="131"/>
        <v/>
      </c>
      <c r="L206" s="7" t="str">
        <f t="shared" si="131"/>
        <v/>
      </c>
      <c r="M206" s="7" t="str">
        <f t="shared" si="131"/>
        <v/>
      </c>
      <c r="N206" s="7" t="str">
        <f t="shared" si="131"/>
        <v/>
      </c>
      <c r="O206" s="7" t="str">
        <f t="shared" si="131"/>
        <v/>
      </c>
      <c r="P206" s="66">
        <f t="shared" si="97"/>
        <v>0</v>
      </c>
    </row>
    <row r="207" spans="1:16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97"/>
        <v>0</v>
      </c>
    </row>
    <row r="208" spans="1:16" ht="16.05" customHeight="1" x14ac:dyDescent="0.2">
      <c r="A208" s="15"/>
      <c r="B208" s="9"/>
      <c r="C208" s="10" t="s">
        <v>22</v>
      </c>
      <c r="D208" s="7" t="str">
        <f>IF(D207&lt;=0,"",D207/$P207%)</f>
        <v/>
      </c>
      <c r="E208" s="7" t="str">
        <f>IF(E207&lt;=0,"",E207/$P207%)</f>
        <v/>
      </c>
      <c r="F208" s="7" t="str">
        <f t="shared" ref="F208:O208" si="132">IF(F207&lt;=0,"",F207/$P207%)</f>
        <v/>
      </c>
      <c r="G208" s="7" t="str">
        <f t="shared" si="132"/>
        <v/>
      </c>
      <c r="H208" s="7" t="str">
        <f t="shared" si="132"/>
        <v/>
      </c>
      <c r="I208" s="7" t="str">
        <f t="shared" si="132"/>
        <v/>
      </c>
      <c r="J208" s="7" t="str">
        <f t="shared" si="132"/>
        <v/>
      </c>
      <c r="K208" s="7" t="str">
        <f t="shared" si="132"/>
        <v/>
      </c>
      <c r="L208" s="7" t="str">
        <f t="shared" si="132"/>
        <v/>
      </c>
      <c r="M208" s="7" t="str">
        <f t="shared" si="132"/>
        <v/>
      </c>
      <c r="N208" s="7" t="str">
        <f t="shared" si="132"/>
        <v/>
      </c>
      <c r="O208" s="7" t="str">
        <f t="shared" si="132"/>
        <v/>
      </c>
      <c r="P208" s="66">
        <f t="shared" si="97"/>
        <v>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33">SUM(E207,E205)</f>
        <v>0</v>
      </c>
      <c r="F209" s="66">
        <f t="shared" si="133"/>
        <v>0</v>
      </c>
      <c r="G209" s="66">
        <f t="shared" si="133"/>
        <v>0</v>
      </c>
      <c r="H209" s="66">
        <f t="shared" si="133"/>
        <v>0</v>
      </c>
      <c r="I209" s="66">
        <f t="shared" si="133"/>
        <v>0</v>
      </c>
      <c r="J209" s="66">
        <f t="shared" si="133"/>
        <v>0</v>
      </c>
      <c r="K209" s="66">
        <f t="shared" si="133"/>
        <v>0</v>
      </c>
      <c r="L209" s="66">
        <f t="shared" si="133"/>
        <v>0</v>
      </c>
      <c r="M209" s="66">
        <f t="shared" si="133"/>
        <v>0</v>
      </c>
      <c r="N209" s="66">
        <f t="shared" si="133"/>
        <v>0</v>
      </c>
      <c r="O209" s="66">
        <f t="shared" si="133"/>
        <v>0</v>
      </c>
      <c r="P209" s="66">
        <f t="shared" si="97"/>
        <v>0</v>
      </c>
    </row>
    <row r="210" spans="1:16" ht="16.05" customHeight="1" x14ac:dyDescent="0.2">
      <c r="A210" s="15"/>
      <c r="B210" s="13"/>
      <c r="C210" s="10" t="s">
        <v>22</v>
      </c>
      <c r="D210" s="7" t="str">
        <f>IF(D209&lt;=0,"",D209/$P209%)</f>
        <v/>
      </c>
      <c r="E210" s="7" t="str">
        <f>IF(E209&lt;=0,"",E209/$P209%)</f>
        <v/>
      </c>
      <c r="F210" s="7" t="str">
        <f t="shared" ref="F210:O210" si="134">IF(F209&lt;=0,"",F209/$P209%)</f>
        <v/>
      </c>
      <c r="G210" s="7" t="str">
        <f t="shared" si="134"/>
        <v/>
      </c>
      <c r="H210" s="7" t="str">
        <f t="shared" si="134"/>
        <v/>
      </c>
      <c r="I210" s="7" t="str">
        <f t="shared" si="134"/>
        <v/>
      </c>
      <c r="J210" s="7" t="str">
        <f t="shared" si="134"/>
        <v/>
      </c>
      <c r="K210" s="7" t="str">
        <f t="shared" si="134"/>
        <v/>
      </c>
      <c r="L210" s="7" t="str">
        <f t="shared" si="134"/>
        <v/>
      </c>
      <c r="M210" s="7" t="str">
        <f t="shared" si="134"/>
        <v/>
      </c>
      <c r="N210" s="7" t="str">
        <f t="shared" si="134"/>
        <v/>
      </c>
      <c r="O210" s="7" t="str">
        <f t="shared" si="134"/>
        <v/>
      </c>
      <c r="P210" s="66">
        <f t="shared" si="97"/>
        <v>0</v>
      </c>
    </row>
    <row r="211" spans="1:16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97"/>
        <v>0</v>
      </c>
    </row>
    <row r="212" spans="1:16" ht="16.05" customHeight="1" x14ac:dyDescent="0.2">
      <c r="A212" s="15"/>
      <c r="B212" s="9"/>
      <c r="C212" s="10" t="s">
        <v>22</v>
      </c>
      <c r="D212" s="7" t="str">
        <f>IF(D211&lt;=0,"",D211/$P211%)</f>
        <v/>
      </c>
      <c r="E212" s="7" t="str">
        <f>IF(E211&lt;=0,"",E211/$P211%)</f>
        <v/>
      </c>
      <c r="F212" s="7" t="str">
        <f t="shared" ref="F212:O212" si="135">IF(F211&lt;=0,"",F211/$P211%)</f>
        <v/>
      </c>
      <c r="G212" s="7" t="str">
        <f t="shared" si="135"/>
        <v/>
      </c>
      <c r="H212" s="7" t="str">
        <f t="shared" si="135"/>
        <v/>
      </c>
      <c r="I212" s="7" t="str">
        <f t="shared" si="135"/>
        <v/>
      </c>
      <c r="J212" s="7" t="str">
        <f t="shared" si="135"/>
        <v/>
      </c>
      <c r="K212" s="7" t="str">
        <f t="shared" si="135"/>
        <v/>
      </c>
      <c r="L212" s="7" t="str">
        <f t="shared" si="135"/>
        <v/>
      </c>
      <c r="M212" s="7" t="str">
        <f t="shared" si="135"/>
        <v/>
      </c>
      <c r="N212" s="7" t="str">
        <f t="shared" si="135"/>
        <v/>
      </c>
      <c r="O212" s="7" t="str">
        <f t="shared" si="135"/>
        <v/>
      </c>
      <c r="P212" s="66">
        <f t="shared" si="97"/>
        <v>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97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>IF(D213&lt;=0,"",D213/$P213%)</f>
        <v/>
      </c>
      <c r="E214" s="7" t="str">
        <f>IF(E213&lt;=0,"",E213/$P213%)</f>
        <v/>
      </c>
      <c r="F214" s="7" t="str">
        <f t="shared" ref="F214:O214" si="136">IF(F213&lt;=0,"",F213/$P213%)</f>
        <v/>
      </c>
      <c r="G214" s="7" t="str">
        <f t="shared" si="136"/>
        <v/>
      </c>
      <c r="H214" s="7" t="str">
        <f t="shared" si="136"/>
        <v/>
      </c>
      <c r="I214" s="7" t="str">
        <f t="shared" si="136"/>
        <v/>
      </c>
      <c r="J214" s="7" t="str">
        <f t="shared" si="136"/>
        <v/>
      </c>
      <c r="K214" s="7" t="str">
        <f t="shared" si="136"/>
        <v/>
      </c>
      <c r="L214" s="7" t="str">
        <f t="shared" si="136"/>
        <v/>
      </c>
      <c r="M214" s="7" t="str">
        <f t="shared" si="136"/>
        <v/>
      </c>
      <c r="N214" s="7" t="str">
        <f t="shared" si="136"/>
        <v/>
      </c>
      <c r="O214" s="7" t="str">
        <f t="shared" si="136"/>
        <v/>
      </c>
      <c r="P214" s="66">
        <f t="shared" si="97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37">SUM(E213,E211)</f>
        <v>0</v>
      </c>
      <c r="F215" s="66">
        <f t="shared" si="137"/>
        <v>0</v>
      </c>
      <c r="G215" s="66">
        <f t="shared" si="137"/>
        <v>0</v>
      </c>
      <c r="H215" s="66">
        <f t="shared" si="137"/>
        <v>0</v>
      </c>
      <c r="I215" s="66">
        <f t="shared" si="137"/>
        <v>0</v>
      </c>
      <c r="J215" s="66">
        <f t="shared" si="137"/>
        <v>0</v>
      </c>
      <c r="K215" s="66">
        <f t="shared" si="137"/>
        <v>0</v>
      </c>
      <c r="L215" s="66">
        <f t="shared" si="137"/>
        <v>0</v>
      </c>
      <c r="M215" s="66">
        <f t="shared" si="137"/>
        <v>0</v>
      </c>
      <c r="N215" s="66">
        <f t="shared" si="137"/>
        <v>0</v>
      </c>
      <c r="O215" s="66">
        <f t="shared" si="137"/>
        <v>0</v>
      </c>
      <c r="P215" s="66">
        <f t="shared" si="97"/>
        <v>0</v>
      </c>
    </row>
    <row r="216" spans="1:16" ht="16.05" customHeight="1" x14ac:dyDescent="0.2">
      <c r="A216" s="15"/>
      <c r="B216" s="13"/>
      <c r="C216" s="10" t="s">
        <v>22</v>
      </c>
      <c r="D216" s="7" t="str">
        <f>IF(D215&lt;=0,"",D215/$P215%)</f>
        <v/>
      </c>
      <c r="E216" s="7" t="str">
        <f>IF(E215&lt;=0,"",E215/$P215%)</f>
        <v/>
      </c>
      <c r="F216" s="7" t="str">
        <f t="shared" ref="F216:O216" si="138">IF(F215&lt;=0,"",F215/$P215%)</f>
        <v/>
      </c>
      <c r="G216" s="7" t="str">
        <f t="shared" si="138"/>
        <v/>
      </c>
      <c r="H216" s="7" t="str">
        <f t="shared" si="138"/>
        <v/>
      </c>
      <c r="I216" s="7" t="str">
        <f t="shared" si="138"/>
        <v/>
      </c>
      <c r="J216" s="7" t="str">
        <f t="shared" si="138"/>
        <v/>
      </c>
      <c r="K216" s="7" t="str">
        <f t="shared" si="138"/>
        <v/>
      </c>
      <c r="L216" s="7" t="str">
        <f t="shared" si="138"/>
        <v/>
      </c>
      <c r="M216" s="7" t="str">
        <f t="shared" si="138"/>
        <v/>
      </c>
      <c r="N216" s="7" t="str">
        <f t="shared" si="138"/>
        <v/>
      </c>
      <c r="O216" s="7" t="str">
        <f t="shared" si="138"/>
        <v/>
      </c>
      <c r="P216" s="66">
        <f t="shared" si="97"/>
        <v>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>
        <f t="shared" si="97"/>
        <v>0</v>
      </c>
    </row>
    <row r="218" spans="1:16" ht="16.05" customHeight="1" x14ac:dyDescent="0.2">
      <c r="A218" s="15"/>
      <c r="B218" s="9"/>
      <c r="C218" s="10" t="s">
        <v>22</v>
      </c>
      <c r="D218" s="7" t="str">
        <f>IF(D217&lt;=0,"",D217/$P217%)</f>
        <v/>
      </c>
      <c r="E218" s="7" t="str">
        <f>IF(E217&lt;=0,"",E217/$P217%)</f>
        <v/>
      </c>
      <c r="F218" s="7" t="str">
        <f t="shared" ref="F218:O218" si="139">IF(F217&lt;=0,"",F217/$P217%)</f>
        <v/>
      </c>
      <c r="G218" s="7" t="str">
        <f t="shared" si="139"/>
        <v/>
      </c>
      <c r="H218" s="7" t="str">
        <f t="shared" si="139"/>
        <v/>
      </c>
      <c r="I218" s="7" t="str">
        <f t="shared" si="139"/>
        <v/>
      </c>
      <c r="J218" s="7" t="str">
        <f t="shared" si="139"/>
        <v/>
      </c>
      <c r="K218" s="7" t="str">
        <f t="shared" si="139"/>
        <v/>
      </c>
      <c r="L218" s="7" t="str">
        <f t="shared" si="139"/>
        <v/>
      </c>
      <c r="M218" s="7" t="str">
        <f t="shared" si="139"/>
        <v/>
      </c>
      <c r="N218" s="7" t="str">
        <f t="shared" si="139"/>
        <v/>
      </c>
      <c r="O218" s="7" t="str">
        <f t="shared" si="139"/>
        <v/>
      </c>
      <c r="P218" s="66">
        <f t="shared" ref="P218" si="140">SUM(D218:O218)</f>
        <v>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ref="P219:P224" si="141">SUM(D219:O219)</f>
        <v>0</v>
      </c>
    </row>
    <row r="220" spans="1:16" ht="16.05" customHeight="1" x14ac:dyDescent="0.2">
      <c r="A220" s="15"/>
      <c r="B220" s="9"/>
      <c r="C220" s="10" t="s">
        <v>22</v>
      </c>
      <c r="D220" s="7" t="str">
        <f>IF(D219&lt;=0,"",D219/$P219%)</f>
        <v/>
      </c>
      <c r="E220" s="7" t="str">
        <f>IF(E219&lt;=0,"",E219/$P219%)</f>
        <v/>
      </c>
      <c r="F220" s="7" t="str">
        <f t="shared" ref="F220:O220" si="142">IF(F219&lt;=0,"",F219/$P219%)</f>
        <v/>
      </c>
      <c r="G220" s="7" t="str">
        <f t="shared" si="142"/>
        <v/>
      </c>
      <c r="H220" s="7" t="str">
        <f t="shared" si="142"/>
        <v/>
      </c>
      <c r="I220" s="7" t="str">
        <f t="shared" si="142"/>
        <v/>
      </c>
      <c r="J220" s="7" t="str">
        <f t="shared" si="142"/>
        <v/>
      </c>
      <c r="K220" s="7" t="str">
        <f t="shared" si="142"/>
        <v/>
      </c>
      <c r="L220" s="7" t="str">
        <f t="shared" si="142"/>
        <v/>
      </c>
      <c r="M220" s="7" t="str">
        <f t="shared" si="142"/>
        <v/>
      </c>
      <c r="N220" s="7" t="str">
        <f t="shared" si="142"/>
        <v/>
      </c>
      <c r="O220" s="7" t="str">
        <f t="shared" si="142"/>
        <v/>
      </c>
      <c r="P220" s="66">
        <f t="shared" si="141"/>
        <v>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43">SUM(E219,E217)</f>
        <v>0</v>
      </c>
      <c r="F221" s="66">
        <f t="shared" si="143"/>
        <v>0</v>
      </c>
      <c r="G221" s="66">
        <f t="shared" si="143"/>
        <v>0</v>
      </c>
      <c r="H221" s="66">
        <f t="shared" si="143"/>
        <v>0</v>
      </c>
      <c r="I221" s="66">
        <f t="shared" si="143"/>
        <v>0</v>
      </c>
      <c r="J221" s="66">
        <f t="shared" si="143"/>
        <v>0</v>
      </c>
      <c r="K221" s="66">
        <f t="shared" si="143"/>
        <v>0</v>
      </c>
      <c r="L221" s="66">
        <f t="shared" si="143"/>
        <v>0</v>
      </c>
      <c r="M221" s="66">
        <f t="shared" si="143"/>
        <v>0</v>
      </c>
      <c r="N221" s="66">
        <f t="shared" si="143"/>
        <v>0</v>
      </c>
      <c r="O221" s="66">
        <f t="shared" si="143"/>
        <v>0</v>
      </c>
      <c r="P221" s="66">
        <f t="shared" si="141"/>
        <v>0</v>
      </c>
    </row>
    <row r="222" spans="1:16" ht="16.05" customHeight="1" x14ac:dyDescent="0.2">
      <c r="A222" s="15"/>
      <c r="B222" s="13"/>
      <c r="C222" s="10" t="s">
        <v>22</v>
      </c>
      <c r="D222" s="7" t="str">
        <f>IF(D221&lt;=0,"",D221/$P221%)</f>
        <v/>
      </c>
      <c r="E222" s="7" t="str">
        <f>IF(E221&lt;=0,"",E221/$P221%)</f>
        <v/>
      </c>
      <c r="F222" s="7" t="str">
        <f t="shared" ref="F222:O222" si="144">IF(F221&lt;=0,"",F221/$P221%)</f>
        <v/>
      </c>
      <c r="G222" s="7" t="str">
        <f t="shared" si="144"/>
        <v/>
      </c>
      <c r="H222" s="7" t="str">
        <f t="shared" si="144"/>
        <v/>
      </c>
      <c r="I222" s="7" t="str">
        <f t="shared" si="144"/>
        <v/>
      </c>
      <c r="J222" s="7" t="str">
        <f t="shared" si="144"/>
        <v/>
      </c>
      <c r="K222" s="7" t="str">
        <f t="shared" si="144"/>
        <v/>
      </c>
      <c r="L222" s="7" t="str">
        <f t="shared" si="144"/>
        <v/>
      </c>
      <c r="M222" s="7" t="str">
        <f t="shared" si="144"/>
        <v/>
      </c>
      <c r="N222" s="7" t="str">
        <f t="shared" si="144"/>
        <v/>
      </c>
      <c r="O222" s="7" t="str">
        <f t="shared" si="144"/>
        <v/>
      </c>
      <c r="P222" s="66">
        <f t="shared" si="141"/>
        <v>0</v>
      </c>
    </row>
    <row r="223" spans="1:16" ht="16.05" customHeight="1" x14ac:dyDescent="0.2">
      <c r="A223" s="9"/>
      <c r="B223" s="9" t="s">
        <v>60</v>
      </c>
      <c r="C223" s="7" t="s">
        <v>21</v>
      </c>
      <c r="D223" s="67"/>
      <c r="E223" s="67"/>
      <c r="F223" s="67"/>
      <c r="G223" s="67"/>
      <c r="H223" s="67"/>
      <c r="I223" s="67"/>
      <c r="J223" s="67"/>
      <c r="K223" s="67"/>
      <c r="L223" s="67">
        <v>166.3</v>
      </c>
      <c r="M223" s="67"/>
      <c r="N223" s="67"/>
      <c r="O223" s="67"/>
      <c r="P223" s="66">
        <f t="shared" si="141"/>
        <v>166.3</v>
      </c>
    </row>
    <row r="224" spans="1:16" ht="16.05" customHeight="1" x14ac:dyDescent="0.2">
      <c r="A224" s="9"/>
      <c r="B224" s="9"/>
      <c r="C224" s="10" t="s">
        <v>22</v>
      </c>
      <c r="D224" s="7" t="str">
        <f>IF(D223&lt;=0,"",D223/$P223%)</f>
        <v/>
      </c>
      <c r="E224" s="7" t="str">
        <f>IF(E223&lt;=0,"",E223/$P223%)</f>
        <v/>
      </c>
      <c r="F224" s="7" t="str">
        <f t="shared" ref="F224:O224" si="145">IF(F223&lt;=0,"",F223/$P223%)</f>
        <v/>
      </c>
      <c r="G224" s="7" t="str">
        <f t="shared" si="145"/>
        <v/>
      </c>
      <c r="H224" s="7" t="str">
        <f t="shared" si="145"/>
        <v/>
      </c>
      <c r="I224" s="7" t="str">
        <f t="shared" si="145"/>
        <v/>
      </c>
      <c r="J224" s="7" t="str">
        <f t="shared" si="145"/>
        <v/>
      </c>
      <c r="K224" s="7" t="str">
        <f t="shared" si="145"/>
        <v/>
      </c>
      <c r="L224" s="7">
        <f t="shared" si="145"/>
        <v>100</v>
      </c>
      <c r="M224" s="7" t="str">
        <f t="shared" si="145"/>
        <v/>
      </c>
      <c r="N224" s="7" t="str">
        <f t="shared" si="145"/>
        <v/>
      </c>
      <c r="O224" s="7" t="str">
        <f t="shared" si="145"/>
        <v/>
      </c>
      <c r="P224" s="66">
        <f t="shared" si="141"/>
        <v>100</v>
      </c>
    </row>
    <row r="225" spans="1:16" ht="16.05" customHeight="1" x14ac:dyDescent="0.2">
      <c r="A225" s="9"/>
      <c r="B225" s="9"/>
      <c r="C225" s="7" t="s">
        <v>23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  <c r="O225" s="67">
        <v>0</v>
      </c>
      <c r="P225" s="66">
        <f>SUM(D225:O225)</f>
        <v>0</v>
      </c>
    </row>
    <row r="226" spans="1:16" ht="16.05" customHeight="1" x14ac:dyDescent="0.2">
      <c r="A226" s="9"/>
      <c r="B226" s="9"/>
      <c r="C226" s="10" t="s">
        <v>22</v>
      </c>
      <c r="D226" s="7" t="str">
        <f>IF(D225&lt;=0,"",D225/$P225%)</f>
        <v/>
      </c>
      <c r="E226" s="7" t="str">
        <f>IF(E225&lt;=0,"",E225/$P225%)</f>
        <v/>
      </c>
      <c r="F226" s="7" t="str">
        <f t="shared" ref="F226:O226" si="146">IF(F225&lt;=0,"",F225/$P225%)</f>
        <v/>
      </c>
      <c r="G226" s="7" t="str">
        <f t="shared" si="146"/>
        <v/>
      </c>
      <c r="H226" s="7" t="str">
        <f t="shared" si="146"/>
        <v/>
      </c>
      <c r="I226" s="7" t="str">
        <f t="shared" si="146"/>
        <v/>
      </c>
      <c r="J226" s="7" t="str">
        <f t="shared" si="146"/>
        <v/>
      </c>
      <c r="K226" s="7" t="str">
        <f t="shared" si="146"/>
        <v/>
      </c>
      <c r="L226" s="7" t="str">
        <f t="shared" si="146"/>
        <v/>
      </c>
      <c r="M226" s="7" t="str">
        <f t="shared" si="146"/>
        <v/>
      </c>
      <c r="N226" s="7" t="str">
        <f t="shared" si="146"/>
        <v/>
      </c>
      <c r="O226" s="7" t="str">
        <f t="shared" si="146"/>
        <v/>
      </c>
      <c r="P226" s="66">
        <f t="shared" ref="P226" si="147">SUM(D226:O226)</f>
        <v>0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48">SUM(E225,E223)</f>
        <v>0</v>
      </c>
      <c r="F227" s="66">
        <f t="shared" si="148"/>
        <v>0</v>
      </c>
      <c r="G227" s="66">
        <f t="shared" si="148"/>
        <v>0</v>
      </c>
      <c r="H227" s="66">
        <f t="shared" si="148"/>
        <v>0</v>
      </c>
      <c r="I227" s="66">
        <f t="shared" si="148"/>
        <v>0</v>
      </c>
      <c r="J227" s="66">
        <f t="shared" si="148"/>
        <v>0</v>
      </c>
      <c r="K227" s="66">
        <f t="shared" si="148"/>
        <v>0</v>
      </c>
      <c r="L227" s="66">
        <f t="shared" si="148"/>
        <v>166.3</v>
      </c>
      <c r="M227" s="66">
        <f t="shared" si="148"/>
        <v>0</v>
      </c>
      <c r="N227" s="66">
        <f t="shared" si="148"/>
        <v>0</v>
      </c>
      <c r="O227" s="66">
        <f t="shared" si="148"/>
        <v>0</v>
      </c>
      <c r="P227" s="66">
        <f>SUM(D227:O227)</f>
        <v>166.3</v>
      </c>
    </row>
    <row r="228" spans="1:16" ht="16.05" customHeight="1" x14ac:dyDescent="0.2">
      <c r="A228" s="14"/>
      <c r="B228" s="13"/>
      <c r="C228" s="10" t="s">
        <v>22</v>
      </c>
      <c r="D228" s="7" t="str">
        <f>IF(D227&lt;=0,"",D227/$P227%)</f>
        <v/>
      </c>
      <c r="E228" s="7" t="str">
        <f>IF(E227&lt;=0,"",E227/$P227%)</f>
        <v/>
      </c>
      <c r="F228" s="7" t="str">
        <f t="shared" ref="F228:O228" si="149">IF(F227&lt;=0,"",F227/$P227%)</f>
        <v/>
      </c>
      <c r="G228" s="7" t="str">
        <f t="shared" si="149"/>
        <v/>
      </c>
      <c r="H228" s="7" t="str">
        <f t="shared" si="149"/>
        <v/>
      </c>
      <c r="I228" s="7" t="str">
        <f t="shared" si="149"/>
        <v/>
      </c>
      <c r="J228" s="7" t="str">
        <f t="shared" si="149"/>
        <v/>
      </c>
      <c r="K228" s="7" t="str">
        <f t="shared" si="149"/>
        <v/>
      </c>
      <c r="L228" s="7">
        <f t="shared" si="149"/>
        <v>100</v>
      </c>
      <c r="M228" s="7" t="str">
        <f t="shared" si="149"/>
        <v/>
      </c>
      <c r="N228" s="7" t="str">
        <f t="shared" si="149"/>
        <v/>
      </c>
      <c r="O228" s="7" t="str">
        <f t="shared" si="149"/>
        <v/>
      </c>
      <c r="P228" s="66">
        <f t="shared" ref="P228" si="150">SUM(D228:O228)</f>
        <v>100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1">SUM(E235,E241,E247,E253,E259,E265,E271,E277,E283,E289)</f>
        <v>0</v>
      </c>
      <c r="F229" s="7">
        <f t="shared" si="151"/>
        <v>0</v>
      </c>
      <c r="G229" s="7">
        <f t="shared" si="151"/>
        <v>0</v>
      </c>
      <c r="H229" s="7">
        <f t="shared" si="151"/>
        <v>0</v>
      </c>
      <c r="I229" s="7">
        <f t="shared" si="151"/>
        <v>1.2</v>
      </c>
      <c r="J229" s="7">
        <f t="shared" si="151"/>
        <v>10.9</v>
      </c>
      <c r="K229" s="7">
        <f t="shared" si="151"/>
        <v>2.7</v>
      </c>
      <c r="L229" s="7">
        <f t="shared" si="151"/>
        <v>17.899999999999999</v>
      </c>
      <c r="M229" s="7">
        <f t="shared" si="151"/>
        <v>19.399999999999999</v>
      </c>
      <c r="N229" s="7">
        <f t="shared" si="151"/>
        <v>5.7</v>
      </c>
      <c r="O229" s="7">
        <f t="shared" si="151"/>
        <v>40.299999999999997</v>
      </c>
      <c r="P229" s="66">
        <f t="shared" ref="P229:P292" si="152">SUM(D229:O229)</f>
        <v>98.1</v>
      </c>
    </row>
    <row r="230" spans="1:16" ht="16.05" customHeight="1" x14ac:dyDescent="0.2">
      <c r="A230" s="9"/>
      <c r="C230" s="10" t="s">
        <v>22</v>
      </c>
      <c r="D230" s="7" t="str">
        <f>IF(D229&lt;=0,"",D229/$P229%)</f>
        <v/>
      </c>
      <c r="E230" s="7" t="str">
        <f>IF(E229&lt;=0,"",E229/$P229%)</f>
        <v/>
      </c>
      <c r="F230" s="7" t="str">
        <f t="shared" ref="F230:O230" si="153">IF(F229&lt;=0,"",F229/$P229%)</f>
        <v/>
      </c>
      <c r="G230" s="7" t="str">
        <f t="shared" si="153"/>
        <v/>
      </c>
      <c r="H230" s="7" t="str">
        <f t="shared" si="153"/>
        <v/>
      </c>
      <c r="I230" s="7">
        <f t="shared" si="153"/>
        <v>1.2232415902140672</v>
      </c>
      <c r="J230" s="7">
        <f t="shared" si="153"/>
        <v>11.111111111111112</v>
      </c>
      <c r="K230" s="7">
        <f t="shared" si="153"/>
        <v>2.7522935779816518</v>
      </c>
      <c r="L230" s="7">
        <f t="shared" si="153"/>
        <v>18.246687054026502</v>
      </c>
      <c r="M230" s="7">
        <f t="shared" si="153"/>
        <v>19.775739041794086</v>
      </c>
      <c r="N230" s="7">
        <f t="shared" si="153"/>
        <v>5.81039755351682</v>
      </c>
      <c r="O230" s="7">
        <f t="shared" si="153"/>
        <v>41.08053007135576</v>
      </c>
      <c r="P230" s="66">
        <f t="shared" si="152"/>
        <v>100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54">SUM(E237,E243,E249,E255,E261,E267,E273,E279,E285,E291)</f>
        <v>0</v>
      </c>
      <c r="F231" s="7">
        <f t="shared" si="154"/>
        <v>0</v>
      </c>
      <c r="G231" s="7">
        <f t="shared" si="154"/>
        <v>0</v>
      </c>
      <c r="H231" s="7">
        <f t="shared" si="154"/>
        <v>0</v>
      </c>
      <c r="I231" s="7">
        <f t="shared" si="154"/>
        <v>0</v>
      </c>
      <c r="J231" s="7">
        <f t="shared" si="154"/>
        <v>1.9</v>
      </c>
      <c r="K231" s="7">
        <f t="shared" si="154"/>
        <v>0</v>
      </c>
      <c r="L231" s="7">
        <f t="shared" si="154"/>
        <v>0.8</v>
      </c>
      <c r="M231" s="7">
        <f t="shared" si="154"/>
        <v>0</v>
      </c>
      <c r="N231" s="7">
        <f t="shared" si="154"/>
        <v>0</v>
      </c>
      <c r="O231" s="7">
        <f t="shared" si="154"/>
        <v>0</v>
      </c>
      <c r="P231" s="66">
        <f t="shared" si="152"/>
        <v>2.7</v>
      </c>
    </row>
    <row r="232" spans="1:16" ht="16.05" customHeight="1" x14ac:dyDescent="0.2">
      <c r="A232" s="9"/>
      <c r="C232" s="10" t="s">
        <v>22</v>
      </c>
      <c r="D232" s="7" t="str">
        <f>IF(D231&lt;=0,"",D231/$P231%)</f>
        <v/>
      </c>
      <c r="E232" s="7" t="str">
        <f>IF(E231&lt;=0,"",E231/$P231%)</f>
        <v/>
      </c>
      <c r="F232" s="7" t="str">
        <f t="shared" ref="F232:O232" si="155">IF(F231&lt;=0,"",F231/$P231%)</f>
        <v/>
      </c>
      <c r="G232" s="7" t="str">
        <f t="shared" si="155"/>
        <v/>
      </c>
      <c r="H232" s="7" t="str">
        <f t="shared" si="155"/>
        <v/>
      </c>
      <c r="I232" s="7" t="str">
        <f t="shared" si="155"/>
        <v/>
      </c>
      <c r="J232" s="7">
        <f t="shared" si="155"/>
        <v>70.370370370370352</v>
      </c>
      <c r="K232" s="7" t="str">
        <f t="shared" si="155"/>
        <v/>
      </c>
      <c r="L232" s="7">
        <f t="shared" si="155"/>
        <v>29.629629629629626</v>
      </c>
      <c r="M232" s="7" t="str">
        <f t="shared" si="155"/>
        <v/>
      </c>
      <c r="N232" s="7" t="str">
        <f t="shared" si="155"/>
        <v/>
      </c>
      <c r="O232" s="7" t="str">
        <f t="shared" si="155"/>
        <v/>
      </c>
      <c r="P232" s="66">
        <f t="shared" si="152"/>
        <v>99.999999999999972</v>
      </c>
    </row>
    <row r="233" spans="1:16" ht="16.05" customHeight="1" x14ac:dyDescent="0.2">
      <c r="A233" s="9"/>
      <c r="C233" s="7" t="s">
        <v>24</v>
      </c>
      <c r="D233" s="7">
        <f t="shared" ref="D233:O233" si="156">SUM(D239,D245,D251,D257,D263,D269,D275,D281,D287,D293)</f>
        <v>0</v>
      </c>
      <c r="E233" s="7">
        <f t="shared" si="156"/>
        <v>0</v>
      </c>
      <c r="F233" s="7">
        <f t="shared" si="156"/>
        <v>0</v>
      </c>
      <c r="G233" s="7">
        <f t="shared" si="156"/>
        <v>0</v>
      </c>
      <c r="H233" s="7">
        <f t="shared" si="156"/>
        <v>0</v>
      </c>
      <c r="I233" s="7">
        <f t="shared" si="156"/>
        <v>1.2</v>
      </c>
      <c r="J233" s="7">
        <f t="shared" si="156"/>
        <v>12.8</v>
      </c>
      <c r="K233" s="7">
        <f t="shared" si="156"/>
        <v>2.7</v>
      </c>
      <c r="L233" s="7">
        <f t="shared" si="156"/>
        <v>18.7</v>
      </c>
      <c r="M233" s="7">
        <f t="shared" si="156"/>
        <v>19.399999999999999</v>
      </c>
      <c r="N233" s="7">
        <f t="shared" si="156"/>
        <v>5.7</v>
      </c>
      <c r="O233" s="7">
        <f t="shared" si="156"/>
        <v>40.299999999999997</v>
      </c>
      <c r="P233" s="66">
        <f t="shared" si="152"/>
        <v>100.8</v>
      </c>
    </row>
    <row r="234" spans="1:16" ht="16.05" customHeight="1" x14ac:dyDescent="0.2">
      <c r="A234" s="9"/>
      <c r="B234" s="12"/>
      <c r="C234" s="10" t="s">
        <v>22</v>
      </c>
      <c r="D234" s="7" t="str">
        <f>IF(D233&lt;=0,"",D233/$P233%)</f>
        <v/>
      </c>
      <c r="E234" s="7" t="str">
        <f>IF(E233&lt;=0,"",E233/$P233%)</f>
        <v/>
      </c>
      <c r="F234" s="7" t="str">
        <f t="shared" ref="F234:O234" si="157">IF(F233&lt;=0,"",F233/$P233%)</f>
        <v/>
      </c>
      <c r="G234" s="7" t="str">
        <f t="shared" si="157"/>
        <v/>
      </c>
      <c r="H234" s="7" t="str">
        <f t="shared" si="157"/>
        <v/>
      </c>
      <c r="I234" s="7">
        <f t="shared" si="157"/>
        <v>1.1904761904761905</v>
      </c>
      <c r="J234" s="7">
        <f t="shared" si="157"/>
        <v>12.698412698412699</v>
      </c>
      <c r="K234" s="7">
        <f t="shared" si="157"/>
        <v>2.6785714285714288</v>
      </c>
      <c r="L234" s="7">
        <f t="shared" si="157"/>
        <v>18.551587301587301</v>
      </c>
      <c r="M234" s="7">
        <f t="shared" si="157"/>
        <v>19.246031746031743</v>
      </c>
      <c r="N234" s="7">
        <f t="shared" si="157"/>
        <v>5.6547619047619051</v>
      </c>
      <c r="O234" s="7">
        <f t="shared" si="157"/>
        <v>39.980158730158728</v>
      </c>
      <c r="P234" s="66">
        <f t="shared" si="152"/>
        <v>100</v>
      </c>
    </row>
    <row r="235" spans="1:16" ht="16.05" customHeight="1" x14ac:dyDescent="0.2">
      <c r="A235" s="9"/>
      <c r="B235" s="9" t="s">
        <v>62</v>
      </c>
      <c r="C235" s="7" t="s">
        <v>21</v>
      </c>
      <c r="D235" s="70">
        <v>0</v>
      </c>
      <c r="E235" s="70">
        <v>0</v>
      </c>
      <c r="F235" s="70">
        <v>0</v>
      </c>
      <c r="G235" s="70">
        <v>0</v>
      </c>
      <c r="H235" s="70">
        <v>0</v>
      </c>
      <c r="I235" s="70">
        <v>0</v>
      </c>
      <c r="J235" s="70">
        <v>0</v>
      </c>
      <c r="K235" s="70">
        <v>2.2000000000000002</v>
      </c>
      <c r="L235" s="7">
        <v>4.5</v>
      </c>
      <c r="M235" s="7">
        <v>12.5</v>
      </c>
      <c r="N235" s="7">
        <v>4.9000000000000004</v>
      </c>
      <c r="O235" s="70">
        <v>38.4</v>
      </c>
      <c r="P235" s="66">
        <f t="shared" si="152"/>
        <v>62.5</v>
      </c>
    </row>
    <row r="236" spans="1:16" ht="16.05" customHeight="1" x14ac:dyDescent="0.2">
      <c r="A236" s="9"/>
      <c r="B236" s="9"/>
      <c r="C236" s="10" t="s">
        <v>22</v>
      </c>
      <c r="D236" s="7" t="str">
        <f>IF(D235&lt;=0,"",D235/$P235%)</f>
        <v/>
      </c>
      <c r="E236" s="7" t="str">
        <f>IF(E235&lt;=0,"",E235/$P235%)</f>
        <v/>
      </c>
      <c r="F236" s="7" t="str">
        <f t="shared" ref="F236:O236" si="158">IF(F235&lt;=0,"",F235/$P235%)</f>
        <v/>
      </c>
      <c r="G236" s="7" t="str">
        <f t="shared" si="158"/>
        <v/>
      </c>
      <c r="H236" s="7" t="str">
        <f t="shared" si="158"/>
        <v/>
      </c>
      <c r="I236" s="7" t="str">
        <f t="shared" si="158"/>
        <v/>
      </c>
      <c r="J236" s="7" t="str">
        <f t="shared" si="158"/>
        <v/>
      </c>
      <c r="K236" s="7">
        <f t="shared" si="158"/>
        <v>3.5200000000000005</v>
      </c>
      <c r="L236" s="7">
        <f t="shared" si="158"/>
        <v>7.2</v>
      </c>
      <c r="M236" s="7">
        <f t="shared" si="158"/>
        <v>20</v>
      </c>
      <c r="N236" s="7">
        <f t="shared" si="158"/>
        <v>7.8400000000000007</v>
      </c>
      <c r="O236" s="7">
        <f t="shared" si="158"/>
        <v>61.44</v>
      </c>
      <c r="P236" s="66">
        <f t="shared" si="152"/>
        <v>100</v>
      </c>
    </row>
    <row r="237" spans="1:16" ht="16.05" customHeight="1" x14ac:dyDescent="0.2">
      <c r="A237" s="9"/>
      <c r="B237" s="9"/>
      <c r="C237" s="7" t="s">
        <v>23</v>
      </c>
      <c r="D237" s="67">
        <v>0</v>
      </c>
      <c r="E237" s="67">
        <v>0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  <c r="M237" s="67">
        <v>0</v>
      </c>
      <c r="N237" s="67">
        <v>0</v>
      </c>
      <c r="O237" s="67">
        <v>0</v>
      </c>
      <c r="P237" s="66">
        <f t="shared" si="152"/>
        <v>0</v>
      </c>
    </row>
    <row r="238" spans="1:16" ht="16.05" customHeight="1" x14ac:dyDescent="0.2">
      <c r="A238" s="9"/>
      <c r="B238" s="9"/>
      <c r="C238" s="10" t="s">
        <v>22</v>
      </c>
      <c r="D238" s="7" t="str">
        <f>IF(D237&lt;=0,"",D237/$P237%)</f>
        <v/>
      </c>
      <c r="E238" s="7" t="str">
        <f>IF(E237&lt;=0,"",E237/$P237%)</f>
        <v/>
      </c>
      <c r="F238" s="7" t="str">
        <f t="shared" ref="F238:O238" si="159">IF(F237&lt;=0,"",F237/$P237%)</f>
        <v/>
      </c>
      <c r="G238" s="7" t="str">
        <f t="shared" si="159"/>
        <v/>
      </c>
      <c r="H238" s="7" t="str">
        <f t="shared" si="159"/>
        <v/>
      </c>
      <c r="I238" s="7" t="str">
        <f t="shared" si="159"/>
        <v/>
      </c>
      <c r="J238" s="7" t="str">
        <f t="shared" si="159"/>
        <v/>
      </c>
      <c r="K238" s="7" t="str">
        <f t="shared" si="159"/>
        <v/>
      </c>
      <c r="L238" s="7" t="str">
        <f t="shared" si="159"/>
        <v/>
      </c>
      <c r="M238" s="7" t="str">
        <f t="shared" si="159"/>
        <v/>
      </c>
      <c r="N238" s="7" t="str">
        <f t="shared" si="159"/>
        <v/>
      </c>
      <c r="O238" s="7" t="str">
        <f t="shared" si="159"/>
        <v/>
      </c>
      <c r="P238" s="66">
        <f t="shared" si="152"/>
        <v>0</v>
      </c>
    </row>
    <row r="239" spans="1:16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0">SUM(E237,E235)</f>
        <v>0</v>
      </c>
      <c r="F239" s="66">
        <f t="shared" si="160"/>
        <v>0</v>
      </c>
      <c r="G239" s="66">
        <f t="shared" si="160"/>
        <v>0</v>
      </c>
      <c r="H239" s="66">
        <f t="shared" si="160"/>
        <v>0</v>
      </c>
      <c r="I239" s="66">
        <f t="shared" si="160"/>
        <v>0</v>
      </c>
      <c r="J239" s="66">
        <f t="shared" si="160"/>
        <v>0</v>
      </c>
      <c r="K239" s="66">
        <f t="shared" si="160"/>
        <v>2.2000000000000002</v>
      </c>
      <c r="L239" s="66">
        <f t="shared" si="160"/>
        <v>4.5</v>
      </c>
      <c r="M239" s="66">
        <f t="shared" si="160"/>
        <v>12.5</v>
      </c>
      <c r="N239" s="66">
        <f t="shared" si="160"/>
        <v>4.9000000000000004</v>
      </c>
      <c r="O239" s="66">
        <f t="shared" si="160"/>
        <v>38.4</v>
      </c>
      <c r="P239" s="66">
        <f t="shared" si="152"/>
        <v>62.5</v>
      </c>
    </row>
    <row r="240" spans="1:16" ht="16.05" customHeight="1" x14ac:dyDescent="0.2">
      <c r="A240" s="9"/>
      <c r="B240" s="13"/>
      <c r="C240" s="10" t="s">
        <v>22</v>
      </c>
      <c r="D240" s="7" t="str">
        <f>IF(D239&lt;=0,"",D239/$P239%)</f>
        <v/>
      </c>
      <c r="E240" s="7" t="str">
        <f>IF(E239&lt;=0,"",E239/$P239%)</f>
        <v/>
      </c>
      <c r="F240" s="7" t="str">
        <f t="shared" ref="F240:O240" si="161">IF(F239&lt;=0,"",F239/$P239%)</f>
        <v/>
      </c>
      <c r="G240" s="7" t="str">
        <f t="shared" si="161"/>
        <v/>
      </c>
      <c r="H240" s="7" t="str">
        <f t="shared" si="161"/>
        <v/>
      </c>
      <c r="I240" s="7" t="str">
        <f t="shared" si="161"/>
        <v/>
      </c>
      <c r="J240" s="7" t="str">
        <f t="shared" si="161"/>
        <v/>
      </c>
      <c r="K240" s="7">
        <f t="shared" si="161"/>
        <v>3.5200000000000005</v>
      </c>
      <c r="L240" s="7">
        <f t="shared" si="161"/>
        <v>7.2</v>
      </c>
      <c r="M240" s="7">
        <f t="shared" si="161"/>
        <v>20</v>
      </c>
      <c r="N240" s="7">
        <f t="shared" si="161"/>
        <v>7.8400000000000007</v>
      </c>
      <c r="O240" s="7">
        <f t="shared" si="161"/>
        <v>61.44</v>
      </c>
      <c r="P240" s="66">
        <f t="shared" si="152"/>
        <v>100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>
        <v>11.7</v>
      </c>
      <c r="M241" s="67">
        <v>2.6</v>
      </c>
      <c r="N241" s="67"/>
      <c r="O241" s="67"/>
      <c r="P241" s="66">
        <f t="shared" si="152"/>
        <v>14.299999999999999</v>
      </c>
    </row>
    <row r="242" spans="1:16" ht="16.05" customHeight="1" x14ac:dyDescent="0.2">
      <c r="A242" s="9"/>
      <c r="B242" s="9"/>
      <c r="C242" s="10" t="s">
        <v>22</v>
      </c>
      <c r="D242" s="7" t="str">
        <f>IF(D241&lt;=0,"",D241/$P241%)</f>
        <v/>
      </c>
      <c r="E242" s="7" t="str">
        <f>IF(E241&lt;=0,"",E241/$P241%)</f>
        <v/>
      </c>
      <c r="F242" s="7" t="str">
        <f t="shared" ref="F242:O242" si="162">IF(F241&lt;=0,"",F241/$P241%)</f>
        <v/>
      </c>
      <c r="G242" s="7" t="str">
        <f t="shared" si="162"/>
        <v/>
      </c>
      <c r="H242" s="7" t="str">
        <f t="shared" si="162"/>
        <v/>
      </c>
      <c r="I242" s="7" t="str">
        <f t="shared" si="162"/>
        <v/>
      </c>
      <c r="J242" s="7" t="str">
        <f t="shared" si="162"/>
        <v/>
      </c>
      <c r="K242" s="7" t="str">
        <f t="shared" si="162"/>
        <v/>
      </c>
      <c r="L242" s="7">
        <f t="shared" si="162"/>
        <v>81.818181818181813</v>
      </c>
      <c r="M242" s="7">
        <f t="shared" si="162"/>
        <v>18.181818181818183</v>
      </c>
      <c r="N242" s="7" t="str">
        <f t="shared" si="162"/>
        <v/>
      </c>
      <c r="O242" s="7" t="str">
        <f t="shared" si="162"/>
        <v/>
      </c>
      <c r="P242" s="66">
        <f t="shared" si="152"/>
        <v>100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52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>IF(D243&lt;=0,"",D243/$P243%)</f>
        <v/>
      </c>
      <c r="E244" s="7" t="str">
        <f>IF(E243&lt;=0,"",E243/$P243%)</f>
        <v/>
      </c>
      <c r="F244" s="7" t="str">
        <f t="shared" ref="F244:O244" si="163">IF(F243&lt;=0,"",F243/$P243%)</f>
        <v/>
      </c>
      <c r="G244" s="7" t="str">
        <f t="shared" si="163"/>
        <v/>
      </c>
      <c r="H244" s="7" t="str">
        <f t="shared" si="163"/>
        <v/>
      </c>
      <c r="I244" s="7" t="str">
        <f t="shared" si="163"/>
        <v/>
      </c>
      <c r="J244" s="7" t="str">
        <f t="shared" si="163"/>
        <v/>
      </c>
      <c r="K244" s="7" t="str">
        <f t="shared" si="163"/>
        <v/>
      </c>
      <c r="L244" s="7" t="str">
        <f t="shared" si="163"/>
        <v/>
      </c>
      <c r="M244" s="7" t="str">
        <f t="shared" si="163"/>
        <v/>
      </c>
      <c r="N244" s="7" t="str">
        <f t="shared" si="163"/>
        <v/>
      </c>
      <c r="O244" s="7" t="str">
        <f t="shared" si="163"/>
        <v/>
      </c>
      <c r="P244" s="66">
        <f t="shared" si="152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64">SUM(E243,E241)</f>
        <v>0</v>
      </c>
      <c r="F245" s="66">
        <f t="shared" si="164"/>
        <v>0</v>
      </c>
      <c r="G245" s="66">
        <f t="shared" si="164"/>
        <v>0</v>
      </c>
      <c r="H245" s="66">
        <f t="shared" si="164"/>
        <v>0</v>
      </c>
      <c r="I245" s="66">
        <f t="shared" si="164"/>
        <v>0</v>
      </c>
      <c r="J245" s="66">
        <f t="shared" si="164"/>
        <v>0</v>
      </c>
      <c r="K245" s="66">
        <f t="shared" si="164"/>
        <v>0</v>
      </c>
      <c r="L245" s="66">
        <f t="shared" si="164"/>
        <v>11.7</v>
      </c>
      <c r="M245" s="66">
        <f t="shared" si="164"/>
        <v>2.6</v>
      </c>
      <c r="N245" s="66">
        <f t="shared" si="164"/>
        <v>0</v>
      </c>
      <c r="O245" s="66">
        <f t="shared" si="164"/>
        <v>0</v>
      </c>
      <c r="P245" s="66">
        <f t="shared" si="152"/>
        <v>14.299999999999999</v>
      </c>
    </row>
    <row r="246" spans="1:16" ht="16.05" customHeight="1" x14ac:dyDescent="0.2">
      <c r="A246" s="9"/>
      <c r="B246" s="13"/>
      <c r="C246" s="10" t="s">
        <v>22</v>
      </c>
      <c r="D246" s="7" t="str">
        <f>IF(D245&lt;=0,"",D245/$P245%)</f>
        <v/>
      </c>
      <c r="E246" s="7" t="str">
        <f>IF(E245&lt;=0,"",E245/$P245%)</f>
        <v/>
      </c>
      <c r="F246" s="7" t="str">
        <f t="shared" ref="F246:O246" si="165">IF(F245&lt;=0,"",F245/$P245%)</f>
        <v/>
      </c>
      <c r="G246" s="7" t="str">
        <f t="shared" si="165"/>
        <v/>
      </c>
      <c r="H246" s="7" t="str">
        <f t="shared" si="165"/>
        <v/>
      </c>
      <c r="I246" s="7" t="str">
        <f t="shared" si="165"/>
        <v/>
      </c>
      <c r="J246" s="7" t="str">
        <f t="shared" si="165"/>
        <v/>
      </c>
      <c r="K246" s="7" t="str">
        <f t="shared" si="165"/>
        <v/>
      </c>
      <c r="L246" s="7">
        <f t="shared" si="165"/>
        <v>81.818181818181813</v>
      </c>
      <c r="M246" s="7">
        <f t="shared" si="165"/>
        <v>18.181818181818183</v>
      </c>
      <c r="N246" s="7" t="str">
        <f t="shared" si="165"/>
        <v/>
      </c>
      <c r="O246" s="7" t="str">
        <f t="shared" si="165"/>
        <v/>
      </c>
      <c r="P246" s="66">
        <f t="shared" si="152"/>
        <v>100</v>
      </c>
    </row>
    <row r="247" spans="1:16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>
        <v>1.7</v>
      </c>
      <c r="M247" s="67">
        <v>4.3</v>
      </c>
      <c r="N247" s="67">
        <v>0.8</v>
      </c>
      <c r="O247" s="67">
        <v>1.9</v>
      </c>
      <c r="P247" s="66">
        <f t="shared" si="152"/>
        <v>8.6999999999999993</v>
      </c>
    </row>
    <row r="248" spans="1:16" ht="16.05" customHeight="1" x14ac:dyDescent="0.2">
      <c r="A248" s="9"/>
      <c r="B248" s="9"/>
      <c r="C248" s="10" t="s">
        <v>22</v>
      </c>
      <c r="D248" s="7" t="str">
        <f>IF(D247&lt;=0,"",D247/$P247%)</f>
        <v/>
      </c>
      <c r="E248" s="7" t="str">
        <f>IF(E247&lt;=0,"",E247/$P247%)</f>
        <v/>
      </c>
      <c r="F248" s="7" t="str">
        <f t="shared" ref="F248:O248" si="166">IF(F247&lt;=0,"",F247/$P247%)</f>
        <v/>
      </c>
      <c r="G248" s="7" t="str">
        <f t="shared" si="166"/>
        <v/>
      </c>
      <c r="H248" s="7" t="str">
        <f t="shared" si="166"/>
        <v/>
      </c>
      <c r="I248" s="7" t="str">
        <f t="shared" si="166"/>
        <v/>
      </c>
      <c r="J248" s="7" t="str">
        <f t="shared" si="166"/>
        <v/>
      </c>
      <c r="K248" s="7" t="str">
        <f t="shared" si="166"/>
        <v/>
      </c>
      <c r="L248" s="7">
        <f t="shared" si="166"/>
        <v>19.540229885057471</v>
      </c>
      <c r="M248" s="7">
        <f t="shared" si="166"/>
        <v>49.425287356321839</v>
      </c>
      <c r="N248" s="7">
        <f t="shared" si="166"/>
        <v>9.1954022988505759</v>
      </c>
      <c r="O248" s="7">
        <f t="shared" si="166"/>
        <v>21.839080459770116</v>
      </c>
      <c r="P248" s="66">
        <f t="shared" si="152"/>
        <v>100</v>
      </c>
    </row>
    <row r="249" spans="1:16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>
        <v>0.8</v>
      </c>
      <c r="M249" s="67"/>
      <c r="N249" s="67"/>
      <c r="O249" s="67"/>
      <c r="P249" s="66">
        <f t="shared" si="152"/>
        <v>0.8</v>
      </c>
    </row>
    <row r="250" spans="1:16" ht="16.05" customHeight="1" x14ac:dyDescent="0.2">
      <c r="A250" s="9"/>
      <c r="B250" s="9"/>
      <c r="C250" s="10" t="s">
        <v>22</v>
      </c>
      <c r="D250" s="7" t="str">
        <f>IF(D249&lt;=0,"",D249/$P249%)</f>
        <v/>
      </c>
      <c r="E250" s="7" t="str">
        <f>IF(E249&lt;=0,"",E249/$P249%)</f>
        <v/>
      </c>
      <c r="F250" s="7" t="str">
        <f t="shared" ref="F250:O250" si="167">IF(F249&lt;=0,"",F249/$P249%)</f>
        <v/>
      </c>
      <c r="G250" s="7" t="str">
        <f t="shared" si="167"/>
        <v/>
      </c>
      <c r="H250" s="7" t="str">
        <f t="shared" si="167"/>
        <v/>
      </c>
      <c r="I250" s="7" t="str">
        <f t="shared" si="167"/>
        <v/>
      </c>
      <c r="J250" s="7" t="str">
        <f t="shared" si="167"/>
        <v/>
      </c>
      <c r="K250" s="7" t="str">
        <f t="shared" si="167"/>
        <v/>
      </c>
      <c r="L250" s="7">
        <f t="shared" si="167"/>
        <v>100</v>
      </c>
      <c r="M250" s="7" t="str">
        <f t="shared" si="167"/>
        <v/>
      </c>
      <c r="N250" s="7" t="str">
        <f t="shared" si="167"/>
        <v/>
      </c>
      <c r="O250" s="7" t="str">
        <f t="shared" si="167"/>
        <v/>
      </c>
      <c r="P250" s="66">
        <f t="shared" si="152"/>
        <v>100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68">SUM(E249,E247)</f>
        <v>0</v>
      </c>
      <c r="F251" s="66">
        <f t="shared" si="168"/>
        <v>0</v>
      </c>
      <c r="G251" s="66">
        <f t="shared" si="168"/>
        <v>0</v>
      </c>
      <c r="H251" s="66">
        <f t="shared" si="168"/>
        <v>0</v>
      </c>
      <c r="I251" s="66">
        <f t="shared" si="168"/>
        <v>0</v>
      </c>
      <c r="J251" s="66">
        <f t="shared" si="168"/>
        <v>0</v>
      </c>
      <c r="K251" s="66">
        <f t="shared" si="168"/>
        <v>0</v>
      </c>
      <c r="L251" s="66">
        <f t="shared" si="168"/>
        <v>2.5</v>
      </c>
      <c r="M251" s="66">
        <f t="shared" si="168"/>
        <v>4.3</v>
      </c>
      <c r="N251" s="66">
        <f t="shared" si="168"/>
        <v>0.8</v>
      </c>
      <c r="O251" s="66">
        <f t="shared" si="168"/>
        <v>1.9</v>
      </c>
      <c r="P251" s="66">
        <f t="shared" si="152"/>
        <v>9.5</v>
      </c>
    </row>
    <row r="252" spans="1:16" ht="16.05" customHeight="1" x14ac:dyDescent="0.2">
      <c r="A252" s="9"/>
      <c r="B252" s="13"/>
      <c r="C252" s="10" t="s">
        <v>22</v>
      </c>
      <c r="D252" s="7" t="str">
        <f>IF(D251&lt;=0,"",D251/$P251%)</f>
        <v/>
      </c>
      <c r="E252" s="7" t="str">
        <f>IF(E251&lt;=0,"",E251/$P251%)</f>
        <v/>
      </c>
      <c r="F252" s="7" t="str">
        <f t="shared" ref="F252:O252" si="169">IF(F251&lt;=0,"",F251/$P251%)</f>
        <v/>
      </c>
      <c r="G252" s="7" t="str">
        <f t="shared" si="169"/>
        <v/>
      </c>
      <c r="H252" s="7" t="str">
        <f t="shared" si="169"/>
        <v/>
      </c>
      <c r="I252" s="7" t="str">
        <f t="shared" si="169"/>
        <v/>
      </c>
      <c r="J252" s="7" t="str">
        <f t="shared" si="169"/>
        <v/>
      </c>
      <c r="K252" s="7" t="str">
        <f t="shared" si="169"/>
        <v/>
      </c>
      <c r="L252" s="7">
        <f t="shared" si="169"/>
        <v>26.315789473684209</v>
      </c>
      <c r="M252" s="7">
        <f t="shared" si="169"/>
        <v>45.263157894736842</v>
      </c>
      <c r="N252" s="7">
        <f t="shared" si="169"/>
        <v>8.4210526315789469</v>
      </c>
      <c r="O252" s="7">
        <f t="shared" si="169"/>
        <v>20</v>
      </c>
      <c r="P252" s="66">
        <f t="shared" si="152"/>
        <v>100</v>
      </c>
    </row>
    <row r="253" spans="1:16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>
        <v>1.2</v>
      </c>
      <c r="J253" s="67">
        <v>10.9</v>
      </c>
      <c r="K253" s="67">
        <v>0.5</v>
      </c>
      <c r="L253" s="67"/>
      <c r="M253" s="67"/>
      <c r="N253" s="67"/>
      <c r="O253" s="67"/>
      <c r="P253" s="66">
        <f t="shared" si="152"/>
        <v>12.6</v>
      </c>
    </row>
    <row r="254" spans="1:16" ht="16.05" customHeight="1" x14ac:dyDescent="0.2">
      <c r="A254" s="9"/>
      <c r="B254" s="9"/>
      <c r="C254" s="10" t="s">
        <v>22</v>
      </c>
      <c r="D254" s="7" t="str">
        <f>IF(D253&lt;=0,"",D253/$P253%)</f>
        <v/>
      </c>
      <c r="E254" s="7" t="str">
        <f>IF(E253&lt;=0,"",E253/$P253%)</f>
        <v/>
      </c>
      <c r="F254" s="7" t="str">
        <f t="shared" ref="F254:O254" si="170">IF(F253&lt;=0,"",F253/$P253%)</f>
        <v/>
      </c>
      <c r="G254" s="7" t="str">
        <f t="shared" si="170"/>
        <v/>
      </c>
      <c r="H254" s="7" t="str">
        <f t="shared" si="170"/>
        <v/>
      </c>
      <c r="I254" s="7">
        <f t="shared" si="170"/>
        <v>9.5238095238095237</v>
      </c>
      <c r="J254" s="7">
        <f t="shared" si="170"/>
        <v>86.507936507936506</v>
      </c>
      <c r="K254" s="7">
        <f t="shared" si="170"/>
        <v>3.9682539682539684</v>
      </c>
      <c r="L254" s="7" t="str">
        <f t="shared" si="170"/>
        <v/>
      </c>
      <c r="M254" s="7" t="str">
        <f t="shared" si="170"/>
        <v/>
      </c>
      <c r="N254" s="7" t="str">
        <f t="shared" si="170"/>
        <v/>
      </c>
      <c r="O254" s="7" t="str">
        <f t="shared" si="170"/>
        <v/>
      </c>
      <c r="P254" s="66">
        <f t="shared" si="152"/>
        <v>100</v>
      </c>
    </row>
    <row r="255" spans="1:16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>
        <v>1.9</v>
      </c>
      <c r="K255" s="67"/>
      <c r="L255" s="67"/>
      <c r="M255" s="67"/>
      <c r="N255" s="67"/>
      <c r="O255" s="67"/>
      <c r="P255" s="66">
        <f t="shared" si="152"/>
        <v>1.9</v>
      </c>
    </row>
    <row r="256" spans="1:16" ht="16.05" customHeight="1" x14ac:dyDescent="0.2">
      <c r="A256" s="9"/>
      <c r="B256" s="9"/>
      <c r="C256" s="10" t="s">
        <v>22</v>
      </c>
      <c r="D256" s="7" t="str">
        <f>IF(D255&lt;=0,"",D255/$P255%)</f>
        <v/>
      </c>
      <c r="E256" s="7" t="str">
        <f>IF(E255&lt;=0,"",E255/$P255%)</f>
        <v/>
      </c>
      <c r="F256" s="7" t="str">
        <f t="shared" ref="F256:O256" si="171">IF(F255&lt;=0,"",F255/$P255%)</f>
        <v/>
      </c>
      <c r="G256" s="7" t="str">
        <f t="shared" si="171"/>
        <v/>
      </c>
      <c r="H256" s="7" t="str">
        <f t="shared" si="171"/>
        <v/>
      </c>
      <c r="I256" s="7" t="str">
        <f t="shared" si="171"/>
        <v/>
      </c>
      <c r="J256" s="7">
        <f t="shared" si="171"/>
        <v>100</v>
      </c>
      <c r="K256" s="7" t="str">
        <f t="shared" si="171"/>
        <v/>
      </c>
      <c r="L256" s="7" t="str">
        <f t="shared" si="171"/>
        <v/>
      </c>
      <c r="M256" s="7" t="str">
        <f t="shared" si="171"/>
        <v/>
      </c>
      <c r="N256" s="7" t="str">
        <f t="shared" si="171"/>
        <v/>
      </c>
      <c r="O256" s="7" t="str">
        <f t="shared" si="171"/>
        <v/>
      </c>
      <c r="P256" s="66">
        <f t="shared" si="152"/>
        <v>100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2">SUM(E255,E253)</f>
        <v>0</v>
      </c>
      <c r="F257" s="66">
        <f t="shared" si="172"/>
        <v>0</v>
      </c>
      <c r="G257" s="66">
        <f t="shared" si="172"/>
        <v>0</v>
      </c>
      <c r="H257" s="66">
        <f t="shared" si="172"/>
        <v>0</v>
      </c>
      <c r="I257" s="66">
        <f t="shared" si="172"/>
        <v>1.2</v>
      </c>
      <c r="J257" s="66">
        <f t="shared" si="172"/>
        <v>12.8</v>
      </c>
      <c r="K257" s="66">
        <f t="shared" si="172"/>
        <v>0.5</v>
      </c>
      <c r="L257" s="66">
        <f t="shared" si="172"/>
        <v>0</v>
      </c>
      <c r="M257" s="66">
        <f t="shared" si="172"/>
        <v>0</v>
      </c>
      <c r="N257" s="66">
        <f t="shared" si="172"/>
        <v>0</v>
      </c>
      <c r="O257" s="66">
        <f t="shared" si="172"/>
        <v>0</v>
      </c>
      <c r="P257" s="66">
        <f t="shared" si="152"/>
        <v>14.5</v>
      </c>
    </row>
    <row r="258" spans="1:16" ht="16.05" customHeight="1" x14ac:dyDescent="0.2">
      <c r="A258" s="9"/>
      <c r="B258" s="13"/>
      <c r="C258" s="10" t="s">
        <v>22</v>
      </c>
      <c r="D258" s="7" t="str">
        <f>IF(D257&lt;=0,"",D257/$P257%)</f>
        <v/>
      </c>
      <c r="E258" s="7" t="str">
        <f>IF(E257&lt;=0,"",E257/$P257%)</f>
        <v/>
      </c>
      <c r="F258" s="7" t="str">
        <f t="shared" ref="F258:O258" si="173">IF(F257&lt;=0,"",F257/$P257%)</f>
        <v/>
      </c>
      <c r="G258" s="7" t="str">
        <f t="shared" si="173"/>
        <v/>
      </c>
      <c r="H258" s="7" t="str">
        <f t="shared" si="173"/>
        <v/>
      </c>
      <c r="I258" s="7">
        <f t="shared" si="173"/>
        <v>8.2758620689655178</v>
      </c>
      <c r="J258" s="7">
        <f t="shared" si="173"/>
        <v>88.275862068965523</v>
      </c>
      <c r="K258" s="7">
        <f t="shared" si="173"/>
        <v>3.4482758620689657</v>
      </c>
      <c r="L258" s="7" t="str">
        <f t="shared" si="173"/>
        <v/>
      </c>
      <c r="M258" s="7" t="str">
        <f t="shared" si="173"/>
        <v/>
      </c>
      <c r="N258" s="7" t="str">
        <f t="shared" si="173"/>
        <v/>
      </c>
      <c r="O258" s="7" t="str">
        <f t="shared" si="173"/>
        <v/>
      </c>
      <c r="P258" s="66">
        <f t="shared" si="152"/>
        <v>100.00000000000001</v>
      </c>
    </row>
    <row r="259" spans="1:16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52"/>
        <v>0</v>
      </c>
    </row>
    <row r="260" spans="1:16" ht="16.05" customHeight="1" x14ac:dyDescent="0.2">
      <c r="A260" s="9"/>
      <c r="B260" s="9"/>
      <c r="C260" s="10" t="s">
        <v>22</v>
      </c>
      <c r="D260" s="7" t="str">
        <f>IF(D259&lt;=0,"",D259/$P259%)</f>
        <v/>
      </c>
      <c r="E260" s="7" t="str">
        <f>IF(E259&lt;=0,"",E259/$P259%)</f>
        <v/>
      </c>
      <c r="F260" s="7" t="str">
        <f t="shared" ref="F260:O260" si="174">IF(F259&lt;=0,"",F259/$P259%)</f>
        <v/>
      </c>
      <c r="G260" s="7" t="str">
        <f t="shared" si="174"/>
        <v/>
      </c>
      <c r="H260" s="7" t="str">
        <f t="shared" si="174"/>
        <v/>
      </c>
      <c r="I260" s="7" t="str">
        <f t="shared" si="174"/>
        <v/>
      </c>
      <c r="J260" s="7" t="str">
        <f t="shared" si="174"/>
        <v/>
      </c>
      <c r="K260" s="7" t="str">
        <f t="shared" si="174"/>
        <v/>
      </c>
      <c r="L260" s="7" t="str">
        <f t="shared" si="174"/>
        <v/>
      </c>
      <c r="M260" s="7" t="str">
        <f t="shared" si="174"/>
        <v/>
      </c>
      <c r="N260" s="7" t="str">
        <f t="shared" si="174"/>
        <v/>
      </c>
      <c r="O260" s="7" t="str">
        <f t="shared" si="174"/>
        <v/>
      </c>
      <c r="P260" s="66">
        <f t="shared" si="152"/>
        <v>0</v>
      </c>
    </row>
    <row r="261" spans="1:16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52"/>
        <v>0</v>
      </c>
    </row>
    <row r="262" spans="1:16" ht="16.05" customHeight="1" x14ac:dyDescent="0.2">
      <c r="A262" s="9"/>
      <c r="B262" s="9"/>
      <c r="C262" s="10" t="s">
        <v>22</v>
      </c>
      <c r="D262" s="7" t="str">
        <f>IF(D261&lt;=0,"",D261/$P261%)</f>
        <v/>
      </c>
      <c r="E262" s="7" t="str">
        <f>IF(E261&lt;=0,"",E261/$P261%)</f>
        <v/>
      </c>
      <c r="F262" s="7" t="str">
        <f t="shared" ref="F262:O262" si="175">IF(F261&lt;=0,"",F261/$P261%)</f>
        <v/>
      </c>
      <c r="G262" s="7" t="str">
        <f t="shared" si="175"/>
        <v/>
      </c>
      <c r="H262" s="7" t="str">
        <f t="shared" si="175"/>
        <v/>
      </c>
      <c r="I262" s="7" t="str">
        <f t="shared" si="175"/>
        <v/>
      </c>
      <c r="J262" s="7" t="str">
        <f t="shared" si="175"/>
        <v/>
      </c>
      <c r="K262" s="7" t="str">
        <f t="shared" si="175"/>
        <v/>
      </c>
      <c r="L262" s="7" t="str">
        <f t="shared" si="175"/>
        <v/>
      </c>
      <c r="M262" s="7" t="str">
        <f t="shared" si="175"/>
        <v/>
      </c>
      <c r="N262" s="7" t="str">
        <f t="shared" si="175"/>
        <v/>
      </c>
      <c r="O262" s="7" t="str">
        <f t="shared" si="175"/>
        <v/>
      </c>
      <c r="P262" s="66">
        <f t="shared" si="152"/>
        <v>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76">SUM(E261,E259)</f>
        <v>0</v>
      </c>
      <c r="F263" s="66">
        <f t="shared" si="176"/>
        <v>0</v>
      </c>
      <c r="G263" s="66">
        <f t="shared" si="176"/>
        <v>0</v>
      </c>
      <c r="H263" s="66">
        <f t="shared" si="176"/>
        <v>0</v>
      </c>
      <c r="I263" s="66">
        <f t="shared" si="176"/>
        <v>0</v>
      </c>
      <c r="J263" s="66">
        <f t="shared" si="176"/>
        <v>0</v>
      </c>
      <c r="K263" s="66">
        <f t="shared" si="176"/>
        <v>0</v>
      </c>
      <c r="L263" s="66">
        <f t="shared" si="176"/>
        <v>0</v>
      </c>
      <c r="M263" s="66">
        <f t="shared" si="176"/>
        <v>0</v>
      </c>
      <c r="N263" s="66">
        <f t="shared" si="176"/>
        <v>0</v>
      </c>
      <c r="O263" s="66">
        <f t="shared" si="176"/>
        <v>0</v>
      </c>
      <c r="P263" s="66">
        <f t="shared" si="152"/>
        <v>0</v>
      </c>
    </row>
    <row r="264" spans="1:16" ht="16.05" customHeight="1" x14ac:dyDescent="0.2">
      <c r="A264" s="9"/>
      <c r="B264" s="13"/>
      <c r="C264" s="10" t="s">
        <v>22</v>
      </c>
      <c r="D264" s="7" t="str">
        <f>IF(D263&lt;=0,"",D263/$P263%)</f>
        <v/>
      </c>
      <c r="E264" s="7" t="str">
        <f>IF(E263&lt;=0,"",E263/$P263%)</f>
        <v/>
      </c>
      <c r="F264" s="7" t="str">
        <f t="shared" ref="F264:O264" si="177">IF(F263&lt;=0,"",F263/$P263%)</f>
        <v/>
      </c>
      <c r="G264" s="7" t="str">
        <f t="shared" si="177"/>
        <v/>
      </c>
      <c r="H264" s="7" t="str">
        <f t="shared" si="177"/>
        <v/>
      </c>
      <c r="I264" s="7" t="str">
        <f t="shared" si="177"/>
        <v/>
      </c>
      <c r="J264" s="7" t="str">
        <f t="shared" si="177"/>
        <v/>
      </c>
      <c r="K264" s="7" t="str">
        <f t="shared" si="177"/>
        <v/>
      </c>
      <c r="L264" s="7" t="str">
        <f t="shared" si="177"/>
        <v/>
      </c>
      <c r="M264" s="7" t="str">
        <f t="shared" si="177"/>
        <v/>
      </c>
      <c r="N264" s="7" t="str">
        <f t="shared" si="177"/>
        <v/>
      </c>
      <c r="O264" s="7" t="str">
        <f t="shared" si="177"/>
        <v/>
      </c>
      <c r="P264" s="66">
        <f t="shared" si="152"/>
        <v>0</v>
      </c>
    </row>
    <row r="265" spans="1:16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52"/>
        <v>0</v>
      </c>
    </row>
    <row r="266" spans="1:16" ht="16.05" customHeight="1" x14ac:dyDescent="0.2">
      <c r="A266" s="9"/>
      <c r="B266" s="9"/>
      <c r="C266" s="10" t="s">
        <v>22</v>
      </c>
      <c r="D266" s="7" t="str">
        <f>IF(D265&lt;=0,"",D265/$P265%)</f>
        <v/>
      </c>
      <c r="E266" s="7" t="str">
        <f>IF(E265&lt;=0,"",E265/$P265%)</f>
        <v/>
      </c>
      <c r="F266" s="7" t="str">
        <f t="shared" ref="F266:O266" si="178">IF(F265&lt;=0,"",F265/$P265%)</f>
        <v/>
      </c>
      <c r="G266" s="7" t="str">
        <f t="shared" si="178"/>
        <v/>
      </c>
      <c r="H266" s="7" t="str">
        <f t="shared" si="178"/>
        <v/>
      </c>
      <c r="I266" s="7" t="str">
        <f t="shared" si="178"/>
        <v/>
      </c>
      <c r="J266" s="7" t="str">
        <f t="shared" si="178"/>
        <v/>
      </c>
      <c r="K266" s="7" t="str">
        <f t="shared" si="178"/>
        <v/>
      </c>
      <c r="L266" s="7" t="str">
        <f t="shared" si="178"/>
        <v/>
      </c>
      <c r="M266" s="7" t="str">
        <f t="shared" si="178"/>
        <v/>
      </c>
      <c r="N266" s="7" t="str">
        <f t="shared" si="178"/>
        <v/>
      </c>
      <c r="O266" s="7" t="str">
        <f t="shared" si="178"/>
        <v/>
      </c>
      <c r="P266" s="66">
        <f t="shared" si="152"/>
        <v>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2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>IF(D267&lt;=0,"",D267/$P267%)</f>
        <v/>
      </c>
      <c r="E268" s="7" t="str">
        <f>IF(E267&lt;=0,"",E267/$P267%)</f>
        <v/>
      </c>
      <c r="F268" s="7" t="str">
        <f t="shared" ref="F268:O268" si="179">IF(F267&lt;=0,"",F267/$P267%)</f>
        <v/>
      </c>
      <c r="G268" s="7" t="str">
        <f t="shared" si="179"/>
        <v/>
      </c>
      <c r="H268" s="7" t="str">
        <f t="shared" si="179"/>
        <v/>
      </c>
      <c r="I268" s="7" t="str">
        <f t="shared" si="179"/>
        <v/>
      </c>
      <c r="J268" s="7" t="str">
        <f t="shared" si="179"/>
        <v/>
      </c>
      <c r="K268" s="7" t="str">
        <f t="shared" si="179"/>
        <v/>
      </c>
      <c r="L268" s="7" t="str">
        <f t="shared" si="179"/>
        <v/>
      </c>
      <c r="M268" s="7" t="str">
        <f t="shared" si="179"/>
        <v/>
      </c>
      <c r="N268" s="7" t="str">
        <f t="shared" si="179"/>
        <v/>
      </c>
      <c r="O268" s="7" t="str">
        <f t="shared" si="179"/>
        <v/>
      </c>
      <c r="P268" s="66">
        <f t="shared" si="152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0">SUM(E267,E265)</f>
        <v>0</v>
      </c>
      <c r="F269" s="66">
        <f t="shared" si="180"/>
        <v>0</v>
      </c>
      <c r="G269" s="66">
        <f t="shared" si="180"/>
        <v>0</v>
      </c>
      <c r="H269" s="66">
        <f t="shared" si="180"/>
        <v>0</v>
      </c>
      <c r="I269" s="66">
        <f t="shared" si="180"/>
        <v>0</v>
      </c>
      <c r="J269" s="66">
        <f t="shared" si="180"/>
        <v>0</v>
      </c>
      <c r="K269" s="66">
        <f t="shared" si="180"/>
        <v>0</v>
      </c>
      <c r="L269" s="66">
        <f t="shared" si="180"/>
        <v>0</v>
      </c>
      <c r="M269" s="66">
        <f t="shared" si="180"/>
        <v>0</v>
      </c>
      <c r="N269" s="66">
        <f t="shared" si="180"/>
        <v>0</v>
      </c>
      <c r="O269" s="66">
        <f t="shared" si="180"/>
        <v>0</v>
      </c>
      <c r="P269" s="66">
        <f t="shared" si="152"/>
        <v>0</v>
      </c>
    </row>
    <row r="270" spans="1:16" ht="16.05" customHeight="1" x14ac:dyDescent="0.2">
      <c r="A270" s="9"/>
      <c r="B270" s="13"/>
      <c r="C270" s="10" t="s">
        <v>22</v>
      </c>
      <c r="D270" s="7" t="str">
        <f>IF(D269&lt;=0,"",D269/$P269%)</f>
        <v/>
      </c>
      <c r="E270" s="7" t="str">
        <f>IF(E269&lt;=0,"",E269/$P269%)</f>
        <v/>
      </c>
      <c r="F270" s="7" t="str">
        <f t="shared" ref="F270:O270" si="181">IF(F269&lt;=0,"",F269/$P269%)</f>
        <v/>
      </c>
      <c r="G270" s="7" t="str">
        <f t="shared" si="181"/>
        <v/>
      </c>
      <c r="H270" s="7" t="str">
        <f t="shared" si="181"/>
        <v/>
      </c>
      <c r="I270" s="7" t="str">
        <f t="shared" si="181"/>
        <v/>
      </c>
      <c r="J270" s="7" t="str">
        <f t="shared" si="181"/>
        <v/>
      </c>
      <c r="K270" s="7" t="str">
        <f t="shared" si="181"/>
        <v/>
      </c>
      <c r="L270" s="7" t="str">
        <f t="shared" si="181"/>
        <v/>
      </c>
      <c r="M270" s="7" t="str">
        <f t="shared" si="181"/>
        <v/>
      </c>
      <c r="N270" s="7" t="str">
        <f t="shared" si="181"/>
        <v/>
      </c>
      <c r="O270" s="7" t="str">
        <f t="shared" si="181"/>
        <v/>
      </c>
      <c r="P270" s="66">
        <f t="shared" si="152"/>
        <v>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52"/>
        <v>0</v>
      </c>
    </row>
    <row r="272" spans="1:16" ht="16.05" customHeight="1" x14ac:dyDescent="0.2">
      <c r="A272" s="9"/>
      <c r="B272" s="9"/>
      <c r="C272" s="10" t="s">
        <v>22</v>
      </c>
      <c r="D272" s="7" t="str">
        <f>IF(D271&lt;=0,"",D271/$P271%)</f>
        <v/>
      </c>
      <c r="E272" s="7" t="str">
        <f>IF(E271&lt;=0,"",E271/$P271%)</f>
        <v/>
      </c>
      <c r="F272" s="7" t="str">
        <f t="shared" ref="F272:O272" si="182">IF(F271&lt;=0,"",F271/$P271%)</f>
        <v/>
      </c>
      <c r="G272" s="7" t="str">
        <f t="shared" si="182"/>
        <v/>
      </c>
      <c r="H272" s="7" t="str">
        <f t="shared" si="182"/>
        <v/>
      </c>
      <c r="I272" s="7" t="str">
        <f t="shared" si="182"/>
        <v/>
      </c>
      <c r="J272" s="7" t="str">
        <f t="shared" si="182"/>
        <v/>
      </c>
      <c r="K272" s="7" t="str">
        <f t="shared" si="182"/>
        <v/>
      </c>
      <c r="L272" s="7" t="str">
        <f t="shared" si="182"/>
        <v/>
      </c>
      <c r="M272" s="7" t="str">
        <f t="shared" si="182"/>
        <v/>
      </c>
      <c r="N272" s="7" t="str">
        <f t="shared" si="182"/>
        <v/>
      </c>
      <c r="O272" s="7" t="str">
        <f t="shared" si="182"/>
        <v/>
      </c>
      <c r="P272" s="66">
        <f t="shared" si="152"/>
        <v>0</v>
      </c>
    </row>
    <row r="273" spans="1:16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52"/>
        <v>0</v>
      </c>
    </row>
    <row r="274" spans="1:16" ht="16.05" customHeight="1" x14ac:dyDescent="0.2">
      <c r="A274" s="9"/>
      <c r="B274" s="9"/>
      <c r="C274" s="10" t="s">
        <v>22</v>
      </c>
      <c r="D274" s="7" t="str">
        <f>IF(D273&lt;=0,"",D273/$P273%)</f>
        <v/>
      </c>
      <c r="E274" s="7" t="str">
        <f>IF(E273&lt;=0,"",E273/$P273%)</f>
        <v/>
      </c>
      <c r="F274" s="7" t="str">
        <f t="shared" ref="F274:O274" si="183">IF(F273&lt;=0,"",F273/$P273%)</f>
        <v/>
      </c>
      <c r="G274" s="7" t="str">
        <f t="shared" si="183"/>
        <v/>
      </c>
      <c r="H274" s="7" t="str">
        <f t="shared" si="183"/>
        <v/>
      </c>
      <c r="I274" s="7" t="str">
        <f t="shared" si="183"/>
        <v/>
      </c>
      <c r="J274" s="7" t="str">
        <f t="shared" si="183"/>
        <v/>
      </c>
      <c r="K274" s="7" t="str">
        <f t="shared" si="183"/>
        <v/>
      </c>
      <c r="L274" s="7" t="str">
        <f t="shared" si="183"/>
        <v/>
      </c>
      <c r="M274" s="7" t="str">
        <f t="shared" si="183"/>
        <v/>
      </c>
      <c r="N274" s="7" t="str">
        <f t="shared" si="183"/>
        <v/>
      </c>
      <c r="O274" s="7" t="str">
        <f t="shared" si="183"/>
        <v/>
      </c>
      <c r="P274" s="66">
        <f t="shared" si="152"/>
        <v>0</v>
      </c>
    </row>
    <row r="275" spans="1:16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84">SUM(E273,E271)</f>
        <v>0</v>
      </c>
      <c r="F275" s="66">
        <f t="shared" si="184"/>
        <v>0</v>
      </c>
      <c r="G275" s="66">
        <f t="shared" si="184"/>
        <v>0</v>
      </c>
      <c r="H275" s="66">
        <f t="shared" si="184"/>
        <v>0</v>
      </c>
      <c r="I275" s="66">
        <f t="shared" si="184"/>
        <v>0</v>
      </c>
      <c r="J275" s="66">
        <f t="shared" si="184"/>
        <v>0</v>
      </c>
      <c r="K275" s="66">
        <f t="shared" si="184"/>
        <v>0</v>
      </c>
      <c r="L275" s="66">
        <f t="shared" si="184"/>
        <v>0</v>
      </c>
      <c r="M275" s="66">
        <f t="shared" si="184"/>
        <v>0</v>
      </c>
      <c r="N275" s="66">
        <f t="shared" si="184"/>
        <v>0</v>
      </c>
      <c r="O275" s="66">
        <f t="shared" si="184"/>
        <v>0</v>
      </c>
      <c r="P275" s="66">
        <f t="shared" si="152"/>
        <v>0</v>
      </c>
    </row>
    <row r="276" spans="1:16" ht="16.05" customHeight="1" x14ac:dyDescent="0.2">
      <c r="A276" s="9"/>
      <c r="B276" s="13"/>
      <c r="C276" s="10" t="s">
        <v>22</v>
      </c>
      <c r="D276" s="7" t="str">
        <f>IF(D275&lt;=0,"",D275/$P275%)</f>
        <v/>
      </c>
      <c r="E276" s="7" t="str">
        <f>IF(E275&lt;=0,"",E275/$P275%)</f>
        <v/>
      </c>
      <c r="F276" s="7" t="str">
        <f t="shared" ref="F276:O276" si="185">IF(F275&lt;=0,"",F275/$P275%)</f>
        <v/>
      </c>
      <c r="G276" s="7" t="str">
        <f t="shared" si="185"/>
        <v/>
      </c>
      <c r="H276" s="7" t="str">
        <f t="shared" si="185"/>
        <v/>
      </c>
      <c r="I276" s="7" t="str">
        <f t="shared" si="185"/>
        <v/>
      </c>
      <c r="J276" s="7" t="str">
        <f t="shared" si="185"/>
        <v/>
      </c>
      <c r="K276" s="7" t="str">
        <f t="shared" si="185"/>
        <v/>
      </c>
      <c r="L276" s="7" t="str">
        <f t="shared" si="185"/>
        <v/>
      </c>
      <c r="M276" s="7" t="str">
        <f t="shared" si="185"/>
        <v/>
      </c>
      <c r="N276" s="7" t="str">
        <f t="shared" si="185"/>
        <v/>
      </c>
      <c r="O276" s="7" t="str">
        <f t="shared" si="185"/>
        <v/>
      </c>
      <c r="P276" s="66">
        <f t="shared" si="152"/>
        <v>0</v>
      </c>
    </row>
    <row r="277" spans="1:16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52"/>
        <v>0</v>
      </c>
    </row>
    <row r="278" spans="1:16" ht="16.05" customHeight="1" x14ac:dyDescent="0.2">
      <c r="A278" s="9"/>
      <c r="B278" s="9"/>
      <c r="C278" s="10" t="s">
        <v>22</v>
      </c>
      <c r="D278" s="7" t="str">
        <f>IF(D277&lt;=0,"",D277/$P277%)</f>
        <v/>
      </c>
      <c r="E278" s="7" t="str">
        <f>IF(E277&lt;=0,"",E277/$P277%)</f>
        <v/>
      </c>
      <c r="F278" s="7" t="str">
        <f t="shared" ref="F278:O278" si="186">IF(F277&lt;=0,"",F277/$P277%)</f>
        <v/>
      </c>
      <c r="G278" s="7" t="str">
        <f t="shared" si="186"/>
        <v/>
      </c>
      <c r="H278" s="7" t="str">
        <f t="shared" si="186"/>
        <v/>
      </c>
      <c r="I278" s="7" t="str">
        <f t="shared" si="186"/>
        <v/>
      </c>
      <c r="J278" s="7" t="str">
        <f t="shared" si="186"/>
        <v/>
      </c>
      <c r="K278" s="7" t="str">
        <f t="shared" si="186"/>
        <v/>
      </c>
      <c r="L278" s="7" t="str">
        <f t="shared" si="186"/>
        <v/>
      </c>
      <c r="M278" s="7" t="str">
        <f t="shared" si="186"/>
        <v/>
      </c>
      <c r="N278" s="7" t="str">
        <f t="shared" si="186"/>
        <v/>
      </c>
      <c r="O278" s="7" t="str">
        <f t="shared" si="186"/>
        <v/>
      </c>
      <c r="P278" s="66">
        <f t="shared" si="152"/>
        <v>0</v>
      </c>
    </row>
    <row r="279" spans="1:16" ht="16.05" customHeight="1" x14ac:dyDescent="0.2">
      <c r="A279" s="9"/>
      <c r="B279" s="9"/>
      <c r="C279" s="7" t="s">
        <v>23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67">
        <v>0</v>
      </c>
      <c r="L279" s="67">
        <v>0</v>
      </c>
      <c r="M279" s="67">
        <v>0</v>
      </c>
      <c r="N279" s="67">
        <v>0</v>
      </c>
      <c r="O279" s="67">
        <v>0</v>
      </c>
      <c r="P279" s="66">
        <f t="shared" si="152"/>
        <v>0</v>
      </c>
    </row>
    <row r="280" spans="1:16" ht="16.05" customHeight="1" x14ac:dyDescent="0.2">
      <c r="A280" s="9"/>
      <c r="B280" s="9"/>
      <c r="C280" s="10" t="s">
        <v>22</v>
      </c>
      <c r="D280" s="7" t="str">
        <f>IF(D279&lt;=0,"",D279/$P279%)</f>
        <v/>
      </c>
      <c r="E280" s="7" t="str">
        <f>IF(E279&lt;=0,"",E279/$P279%)</f>
        <v/>
      </c>
      <c r="F280" s="7" t="str">
        <f t="shared" ref="F280:O280" si="187">IF(F279&lt;=0,"",F279/$P279%)</f>
        <v/>
      </c>
      <c r="G280" s="7" t="str">
        <f t="shared" si="187"/>
        <v/>
      </c>
      <c r="H280" s="7" t="str">
        <f t="shared" si="187"/>
        <v/>
      </c>
      <c r="I280" s="7" t="str">
        <f t="shared" si="187"/>
        <v/>
      </c>
      <c r="J280" s="7" t="str">
        <f t="shared" si="187"/>
        <v/>
      </c>
      <c r="K280" s="7" t="str">
        <f t="shared" si="187"/>
        <v/>
      </c>
      <c r="L280" s="7" t="str">
        <f t="shared" si="187"/>
        <v/>
      </c>
      <c r="M280" s="7" t="str">
        <f t="shared" si="187"/>
        <v/>
      </c>
      <c r="N280" s="7" t="str">
        <f t="shared" si="187"/>
        <v/>
      </c>
      <c r="O280" s="7" t="str">
        <f t="shared" si="187"/>
        <v/>
      </c>
      <c r="P280" s="66">
        <f t="shared" si="152"/>
        <v>0</v>
      </c>
    </row>
    <row r="281" spans="1:16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88">SUM(E279,E277)</f>
        <v>0</v>
      </c>
      <c r="F281" s="66">
        <f t="shared" si="188"/>
        <v>0</v>
      </c>
      <c r="G281" s="66">
        <f t="shared" si="188"/>
        <v>0</v>
      </c>
      <c r="H281" s="66">
        <f t="shared" si="188"/>
        <v>0</v>
      </c>
      <c r="I281" s="66">
        <f t="shared" si="188"/>
        <v>0</v>
      </c>
      <c r="J281" s="66">
        <f t="shared" si="188"/>
        <v>0</v>
      </c>
      <c r="K281" s="66">
        <f t="shared" si="188"/>
        <v>0</v>
      </c>
      <c r="L281" s="66">
        <f t="shared" si="188"/>
        <v>0</v>
      </c>
      <c r="M281" s="66">
        <f t="shared" si="188"/>
        <v>0</v>
      </c>
      <c r="N281" s="66">
        <f t="shared" si="188"/>
        <v>0</v>
      </c>
      <c r="O281" s="66">
        <f t="shared" si="188"/>
        <v>0</v>
      </c>
      <c r="P281" s="66">
        <f t="shared" si="152"/>
        <v>0</v>
      </c>
    </row>
    <row r="282" spans="1:16" ht="16.05" customHeight="1" x14ac:dyDescent="0.2">
      <c r="A282" s="9"/>
      <c r="B282" s="13"/>
      <c r="C282" s="10" t="s">
        <v>22</v>
      </c>
      <c r="D282" s="7" t="str">
        <f>IF(D281&lt;=0,"",D281/$P281%)</f>
        <v/>
      </c>
      <c r="E282" s="7" t="str">
        <f>IF(E281&lt;=0,"",E281/$P281%)</f>
        <v/>
      </c>
      <c r="F282" s="7" t="str">
        <f t="shared" ref="F282:O282" si="189">IF(F281&lt;=0,"",F281/$P281%)</f>
        <v/>
      </c>
      <c r="G282" s="7" t="str">
        <f t="shared" si="189"/>
        <v/>
      </c>
      <c r="H282" s="7" t="str">
        <f t="shared" si="189"/>
        <v/>
      </c>
      <c r="I282" s="7" t="str">
        <f t="shared" si="189"/>
        <v/>
      </c>
      <c r="J282" s="7" t="str">
        <f t="shared" si="189"/>
        <v/>
      </c>
      <c r="K282" s="7" t="str">
        <f t="shared" si="189"/>
        <v/>
      </c>
      <c r="L282" s="7" t="str">
        <f t="shared" si="189"/>
        <v/>
      </c>
      <c r="M282" s="7" t="str">
        <f t="shared" si="189"/>
        <v/>
      </c>
      <c r="N282" s="7" t="str">
        <f t="shared" si="189"/>
        <v/>
      </c>
      <c r="O282" s="7" t="str">
        <f t="shared" si="189"/>
        <v/>
      </c>
      <c r="P282" s="66">
        <f t="shared" si="152"/>
        <v>0</v>
      </c>
    </row>
    <row r="283" spans="1:16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52"/>
        <v>0</v>
      </c>
    </row>
    <row r="284" spans="1:16" ht="16.05" customHeight="1" x14ac:dyDescent="0.2">
      <c r="A284" s="9"/>
      <c r="B284" s="9"/>
      <c r="C284" s="10" t="s">
        <v>22</v>
      </c>
      <c r="D284" s="7" t="str">
        <f>IF(D283&lt;=0,"",D283/$P283%)</f>
        <v/>
      </c>
      <c r="E284" s="7" t="str">
        <f>IF(E283&lt;=0,"",E283/$P283%)</f>
        <v/>
      </c>
      <c r="F284" s="7" t="str">
        <f t="shared" ref="F284:O284" si="190">IF(F283&lt;=0,"",F283/$P283%)</f>
        <v/>
      </c>
      <c r="G284" s="7" t="str">
        <f t="shared" si="190"/>
        <v/>
      </c>
      <c r="H284" s="7" t="str">
        <f t="shared" si="190"/>
        <v/>
      </c>
      <c r="I284" s="7" t="str">
        <f t="shared" si="190"/>
        <v/>
      </c>
      <c r="J284" s="7" t="str">
        <f t="shared" si="190"/>
        <v/>
      </c>
      <c r="K284" s="7" t="str">
        <f t="shared" si="190"/>
        <v/>
      </c>
      <c r="L284" s="7" t="str">
        <f t="shared" si="190"/>
        <v/>
      </c>
      <c r="M284" s="7" t="str">
        <f t="shared" si="190"/>
        <v/>
      </c>
      <c r="N284" s="7" t="str">
        <f t="shared" si="190"/>
        <v/>
      </c>
      <c r="O284" s="7" t="str">
        <f t="shared" si="190"/>
        <v/>
      </c>
      <c r="P284" s="66">
        <f t="shared" si="152"/>
        <v>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2"/>
        <v>0</v>
      </c>
    </row>
    <row r="286" spans="1:16" ht="16.05" customHeight="1" x14ac:dyDescent="0.2">
      <c r="A286" s="9"/>
      <c r="B286" s="9"/>
      <c r="C286" s="10" t="s">
        <v>22</v>
      </c>
      <c r="D286" s="7" t="str">
        <f>IF(D285&lt;=0,"",D285/$P285%)</f>
        <v/>
      </c>
      <c r="E286" s="7" t="str">
        <f>IF(E285&lt;=0,"",E285/$P285%)</f>
        <v/>
      </c>
      <c r="F286" s="7" t="str">
        <f t="shared" ref="F286:O286" si="191">IF(F285&lt;=0,"",F285/$P285%)</f>
        <v/>
      </c>
      <c r="G286" s="7" t="str">
        <f t="shared" si="191"/>
        <v/>
      </c>
      <c r="H286" s="7" t="str">
        <f t="shared" si="191"/>
        <v/>
      </c>
      <c r="I286" s="7" t="str">
        <f t="shared" si="191"/>
        <v/>
      </c>
      <c r="J286" s="7" t="str">
        <f t="shared" si="191"/>
        <v/>
      </c>
      <c r="K286" s="7" t="str">
        <f t="shared" si="191"/>
        <v/>
      </c>
      <c r="L286" s="7" t="str">
        <f t="shared" si="191"/>
        <v/>
      </c>
      <c r="M286" s="7" t="str">
        <f t="shared" si="191"/>
        <v/>
      </c>
      <c r="N286" s="7" t="str">
        <f t="shared" si="191"/>
        <v/>
      </c>
      <c r="O286" s="7" t="str">
        <f t="shared" si="191"/>
        <v/>
      </c>
      <c r="P286" s="66">
        <f t="shared" si="152"/>
        <v>0</v>
      </c>
    </row>
    <row r="287" spans="1:16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2">SUM(E285,E283)</f>
        <v>0</v>
      </c>
      <c r="F287" s="66">
        <f t="shared" si="192"/>
        <v>0</v>
      </c>
      <c r="G287" s="66">
        <f t="shared" si="192"/>
        <v>0</v>
      </c>
      <c r="H287" s="66">
        <f t="shared" si="192"/>
        <v>0</v>
      </c>
      <c r="I287" s="66">
        <f t="shared" si="192"/>
        <v>0</v>
      </c>
      <c r="J287" s="66">
        <f t="shared" si="192"/>
        <v>0</v>
      </c>
      <c r="K287" s="66">
        <f t="shared" si="192"/>
        <v>0</v>
      </c>
      <c r="L287" s="66">
        <f t="shared" si="192"/>
        <v>0</v>
      </c>
      <c r="M287" s="66">
        <f t="shared" si="192"/>
        <v>0</v>
      </c>
      <c r="N287" s="66">
        <f t="shared" si="192"/>
        <v>0</v>
      </c>
      <c r="O287" s="66">
        <f t="shared" si="192"/>
        <v>0</v>
      </c>
      <c r="P287" s="66">
        <f t="shared" si="152"/>
        <v>0</v>
      </c>
    </row>
    <row r="288" spans="1:16" ht="16.05" customHeight="1" x14ac:dyDescent="0.2">
      <c r="A288" s="9"/>
      <c r="B288" s="13"/>
      <c r="C288" s="10" t="s">
        <v>22</v>
      </c>
      <c r="D288" s="7" t="str">
        <f>IF(D287&lt;=0,"",D287/$P287%)</f>
        <v/>
      </c>
      <c r="E288" s="7" t="str">
        <f>IF(E287&lt;=0,"",E287/$P287%)</f>
        <v/>
      </c>
      <c r="F288" s="7" t="str">
        <f t="shared" ref="F288:O288" si="193">IF(F287&lt;=0,"",F287/$P287%)</f>
        <v/>
      </c>
      <c r="G288" s="7" t="str">
        <f t="shared" si="193"/>
        <v/>
      </c>
      <c r="H288" s="7" t="str">
        <f t="shared" si="193"/>
        <v/>
      </c>
      <c r="I288" s="7" t="str">
        <f t="shared" si="193"/>
        <v/>
      </c>
      <c r="J288" s="7" t="str">
        <f t="shared" si="193"/>
        <v/>
      </c>
      <c r="K288" s="7" t="str">
        <f t="shared" si="193"/>
        <v/>
      </c>
      <c r="L288" s="7" t="str">
        <f t="shared" si="193"/>
        <v/>
      </c>
      <c r="M288" s="7" t="str">
        <f t="shared" si="193"/>
        <v/>
      </c>
      <c r="N288" s="7" t="str">
        <f t="shared" si="193"/>
        <v/>
      </c>
      <c r="O288" s="7" t="str">
        <f t="shared" si="193"/>
        <v/>
      </c>
      <c r="P288" s="66">
        <f t="shared" si="152"/>
        <v>0</v>
      </c>
    </row>
    <row r="289" spans="1:18" ht="16.05" customHeight="1" x14ac:dyDescent="0.2">
      <c r="A289" s="9"/>
      <c r="B289" s="9" t="s">
        <v>71</v>
      </c>
      <c r="C289" s="7" t="s">
        <v>21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/>
      <c r="K289" s="67"/>
      <c r="L289" s="67"/>
      <c r="M289" s="67"/>
      <c r="N289" s="67"/>
      <c r="O289" s="67">
        <v>0</v>
      </c>
      <c r="P289" s="66">
        <f t="shared" si="152"/>
        <v>0</v>
      </c>
    </row>
    <row r="290" spans="1:18" ht="16.05" customHeight="1" x14ac:dyDescent="0.2">
      <c r="A290" s="9"/>
      <c r="B290" s="9"/>
      <c r="C290" s="10" t="s">
        <v>22</v>
      </c>
      <c r="D290" s="7" t="str">
        <f>IF(D289&lt;=0,"",D289/$P289%)</f>
        <v/>
      </c>
      <c r="E290" s="7" t="str">
        <f>IF(E289&lt;=0,"",E289/$P289%)</f>
        <v/>
      </c>
      <c r="F290" s="7" t="str">
        <f t="shared" ref="F290:O290" si="194">IF(F289&lt;=0,"",F289/$P289%)</f>
        <v/>
      </c>
      <c r="G290" s="7" t="str">
        <f t="shared" si="194"/>
        <v/>
      </c>
      <c r="H290" s="7" t="str">
        <f t="shared" si="194"/>
        <v/>
      </c>
      <c r="I290" s="7" t="str">
        <f t="shared" si="194"/>
        <v/>
      </c>
      <c r="J290" s="7" t="str">
        <f t="shared" si="194"/>
        <v/>
      </c>
      <c r="K290" s="7" t="str">
        <f t="shared" si="194"/>
        <v/>
      </c>
      <c r="L290" s="7" t="str">
        <f t="shared" si="194"/>
        <v/>
      </c>
      <c r="M290" s="7" t="str">
        <f t="shared" si="194"/>
        <v/>
      </c>
      <c r="N290" s="7" t="str">
        <f t="shared" si="194"/>
        <v/>
      </c>
      <c r="O290" s="7" t="str">
        <f t="shared" si="194"/>
        <v/>
      </c>
      <c r="P290" s="66">
        <f t="shared" si="152"/>
        <v>0</v>
      </c>
    </row>
    <row r="291" spans="1:18" ht="16.05" customHeight="1" x14ac:dyDescent="0.2">
      <c r="A291" s="9"/>
      <c r="B291" s="9"/>
      <c r="C291" s="7" t="s">
        <v>23</v>
      </c>
      <c r="D291" s="67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  <c r="J291" s="67"/>
      <c r="K291" s="67">
        <v>0</v>
      </c>
      <c r="L291" s="67">
        <v>0</v>
      </c>
      <c r="M291" s="67">
        <v>0</v>
      </c>
      <c r="N291" s="67">
        <v>0</v>
      </c>
      <c r="O291" s="67">
        <v>0</v>
      </c>
      <c r="P291" s="66">
        <f t="shared" si="152"/>
        <v>0</v>
      </c>
    </row>
    <row r="292" spans="1:18" ht="16.05" customHeight="1" x14ac:dyDescent="0.2">
      <c r="A292" s="9"/>
      <c r="B292" s="9"/>
      <c r="C292" s="10" t="s">
        <v>22</v>
      </c>
      <c r="D292" s="7" t="str">
        <f>IF(D291&lt;=0,"",D291/$P291%)</f>
        <v/>
      </c>
      <c r="E292" s="7" t="str">
        <f>IF(E291&lt;=0,"",E291/$P291%)</f>
        <v/>
      </c>
      <c r="F292" s="7" t="str">
        <f t="shared" ref="F292:O292" si="195">IF(F291&lt;=0,"",F291/$P291%)</f>
        <v/>
      </c>
      <c r="G292" s="7" t="str">
        <f t="shared" si="195"/>
        <v/>
      </c>
      <c r="H292" s="7" t="str">
        <f t="shared" si="195"/>
        <v/>
      </c>
      <c r="I292" s="7" t="str">
        <f t="shared" si="195"/>
        <v/>
      </c>
      <c r="J292" s="7" t="str">
        <f t="shared" si="195"/>
        <v/>
      </c>
      <c r="K292" s="7" t="str">
        <f t="shared" si="195"/>
        <v/>
      </c>
      <c r="L292" s="7" t="str">
        <f t="shared" si="195"/>
        <v/>
      </c>
      <c r="M292" s="7" t="str">
        <f t="shared" si="195"/>
        <v/>
      </c>
      <c r="N292" s="7" t="str">
        <f t="shared" si="195"/>
        <v/>
      </c>
      <c r="O292" s="7" t="str">
        <f t="shared" si="195"/>
        <v/>
      </c>
      <c r="P292" s="66">
        <f t="shared" si="152"/>
        <v>0</v>
      </c>
    </row>
    <row r="293" spans="1:18" ht="16.05" customHeight="1" x14ac:dyDescent="0.2">
      <c r="A293" s="9"/>
      <c r="B293" s="9"/>
      <c r="C293" s="7" t="s">
        <v>24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/>
      <c r="K293" s="66"/>
      <c r="L293" s="66"/>
      <c r="M293" s="66"/>
      <c r="N293" s="66"/>
      <c r="O293" s="66">
        <v>0</v>
      </c>
      <c r="P293" s="66">
        <f t="shared" ref="P293:P356" si="196">SUM(D293:O293)</f>
        <v>0</v>
      </c>
    </row>
    <row r="294" spans="1:18" ht="16.05" customHeight="1" x14ac:dyDescent="0.2">
      <c r="A294" s="9"/>
      <c r="B294" s="13"/>
      <c r="C294" s="10" t="s">
        <v>22</v>
      </c>
      <c r="D294" s="7" t="str">
        <f>IF(D293&lt;=0,"",D293/$P293%)</f>
        <v/>
      </c>
      <c r="E294" s="7" t="str">
        <f>IF(E293&lt;=0,"",E293/$P293%)</f>
        <v/>
      </c>
      <c r="F294" s="7" t="str">
        <f t="shared" ref="F294:O294" si="197">IF(F293&lt;=0,"",F293/$P293%)</f>
        <v/>
      </c>
      <c r="G294" s="7" t="str">
        <f t="shared" si="197"/>
        <v/>
      </c>
      <c r="H294" s="7" t="str">
        <f t="shared" si="197"/>
        <v/>
      </c>
      <c r="I294" s="7" t="str">
        <f t="shared" si="197"/>
        <v/>
      </c>
      <c r="J294" s="7" t="str">
        <f t="shared" si="197"/>
        <v/>
      </c>
      <c r="K294" s="7" t="str">
        <f t="shared" si="197"/>
        <v/>
      </c>
      <c r="L294" s="7" t="str">
        <f t="shared" si="197"/>
        <v/>
      </c>
      <c r="M294" s="7" t="str">
        <f t="shared" si="197"/>
        <v/>
      </c>
      <c r="N294" s="7" t="str">
        <f t="shared" si="197"/>
        <v/>
      </c>
      <c r="O294" s="7" t="str">
        <f t="shared" si="197"/>
        <v/>
      </c>
      <c r="P294" s="66">
        <f t="shared" si="196"/>
        <v>0</v>
      </c>
    </row>
    <row r="295" spans="1:18" ht="16.05" customHeight="1" x14ac:dyDescent="0.2">
      <c r="A295" s="103" t="s">
        <v>72</v>
      </c>
      <c r="B295" s="104"/>
      <c r="C295" s="7" t="s">
        <v>21</v>
      </c>
      <c r="D295" s="67">
        <v>181.4</v>
      </c>
      <c r="E295" s="67">
        <v>164.6</v>
      </c>
      <c r="F295" s="67">
        <v>195.1</v>
      </c>
      <c r="G295" s="67">
        <v>181.6</v>
      </c>
      <c r="H295" s="67">
        <v>180.3</v>
      </c>
      <c r="I295" s="67">
        <v>171.8</v>
      </c>
      <c r="J295" s="67">
        <v>175</v>
      </c>
      <c r="K295" s="67">
        <v>165.9</v>
      </c>
      <c r="L295" s="67">
        <v>167.5</v>
      </c>
      <c r="M295" s="67">
        <v>166</v>
      </c>
      <c r="N295" s="67">
        <v>160.6</v>
      </c>
      <c r="O295" s="67">
        <v>164.4</v>
      </c>
      <c r="P295" s="66">
        <f t="shared" si="196"/>
        <v>2074.1999999999998</v>
      </c>
    </row>
    <row r="296" spans="1:18" ht="16.05" customHeight="1" x14ac:dyDescent="0.2">
      <c r="A296" s="9"/>
      <c r="C296" s="10" t="s">
        <v>22</v>
      </c>
      <c r="D296" s="7">
        <f>IF(D295&lt;=0,"",D295/$P295%)</f>
        <v>8.7455404493298641</v>
      </c>
      <c r="E296" s="7">
        <f>IF(E295&lt;=0,"",E295/$P295%)</f>
        <v>7.9355896249156306</v>
      </c>
      <c r="F296" s="7">
        <f t="shared" ref="F296:O296" si="198">IF(F295&lt;=0,"",F295/$P295%)</f>
        <v>9.4060360620962307</v>
      </c>
      <c r="G296" s="7">
        <f t="shared" si="198"/>
        <v>8.7551827210490796</v>
      </c>
      <c r="H296" s="7">
        <f t="shared" si="198"/>
        <v>8.6925079548741699</v>
      </c>
      <c r="I296" s="7">
        <f t="shared" si="198"/>
        <v>8.2827114068074454</v>
      </c>
      <c r="J296" s="7">
        <f t="shared" si="198"/>
        <v>8.4369877543149183</v>
      </c>
      <c r="K296" s="7">
        <f t="shared" si="198"/>
        <v>7.998264391090542</v>
      </c>
      <c r="L296" s="7">
        <f t="shared" si="198"/>
        <v>8.0754025648442784</v>
      </c>
      <c r="M296" s="7">
        <f t="shared" si="198"/>
        <v>8.0030855269501497</v>
      </c>
      <c r="N296" s="7">
        <f t="shared" si="198"/>
        <v>7.7427441905312895</v>
      </c>
      <c r="O296" s="7">
        <f t="shared" si="198"/>
        <v>7.9259473531964142</v>
      </c>
      <c r="P296" s="66">
        <f t="shared" si="196"/>
        <v>100.00000000000001</v>
      </c>
    </row>
    <row r="297" spans="1:18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196"/>
        <v>0</v>
      </c>
    </row>
    <row r="298" spans="1:18" ht="16.05" customHeight="1" x14ac:dyDescent="0.2">
      <c r="A298" s="9"/>
      <c r="C298" s="10" t="s">
        <v>22</v>
      </c>
      <c r="D298" s="7" t="str">
        <f>IF(D297&lt;=0,"",D297/$P297%)</f>
        <v/>
      </c>
      <c r="E298" s="7" t="str">
        <f>IF(E297&lt;=0,"",E297/$P297%)</f>
        <v/>
      </c>
      <c r="F298" s="7" t="str">
        <f t="shared" ref="F298:O298" si="199">IF(F297&lt;=0,"",F297/$P297%)</f>
        <v/>
      </c>
      <c r="G298" s="7" t="str">
        <f t="shared" si="199"/>
        <v/>
      </c>
      <c r="H298" s="7" t="str">
        <f t="shared" si="199"/>
        <v/>
      </c>
      <c r="I298" s="7" t="str">
        <f t="shared" si="199"/>
        <v/>
      </c>
      <c r="J298" s="7" t="str">
        <f t="shared" si="199"/>
        <v/>
      </c>
      <c r="K298" s="7" t="str">
        <f t="shared" si="199"/>
        <v/>
      </c>
      <c r="L298" s="7" t="str">
        <f t="shared" si="199"/>
        <v/>
      </c>
      <c r="M298" s="7" t="str">
        <f t="shared" si="199"/>
        <v/>
      </c>
      <c r="N298" s="7" t="str">
        <f t="shared" si="199"/>
        <v/>
      </c>
      <c r="O298" s="7" t="str">
        <f t="shared" si="199"/>
        <v/>
      </c>
      <c r="P298" s="66">
        <f t="shared" si="196"/>
        <v>0</v>
      </c>
    </row>
    <row r="299" spans="1:18" ht="16.05" customHeight="1" x14ac:dyDescent="0.2">
      <c r="A299" s="9"/>
      <c r="B299" s="11"/>
      <c r="C299" s="7" t="s">
        <v>24</v>
      </c>
      <c r="D299" s="66">
        <f>SUM(D297,D295)</f>
        <v>181.4</v>
      </c>
      <c r="E299" s="66">
        <f t="shared" ref="E299:O299" si="200">SUM(E297,E295)</f>
        <v>164.6</v>
      </c>
      <c r="F299" s="66">
        <f t="shared" si="200"/>
        <v>195.1</v>
      </c>
      <c r="G299" s="66">
        <f t="shared" si="200"/>
        <v>181.6</v>
      </c>
      <c r="H299" s="66">
        <f t="shared" si="200"/>
        <v>180.3</v>
      </c>
      <c r="I299" s="66">
        <f t="shared" si="200"/>
        <v>171.8</v>
      </c>
      <c r="J299" s="66">
        <f t="shared" si="200"/>
        <v>175</v>
      </c>
      <c r="K299" s="66">
        <f t="shared" si="200"/>
        <v>165.9</v>
      </c>
      <c r="L299" s="66">
        <f t="shared" si="200"/>
        <v>167.5</v>
      </c>
      <c r="M299" s="66">
        <f t="shared" si="200"/>
        <v>166</v>
      </c>
      <c r="N299" s="66">
        <f t="shared" si="200"/>
        <v>160.6</v>
      </c>
      <c r="O299" s="66">
        <f t="shared" si="200"/>
        <v>164.4</v>
      </c>
      <c r="P299" s="66">
        <f t="shared" si="196"/>
        <v>2074.1999999999998</v>
      </c>
    </row>
    <row r="300" spans="1:18" ht="16.05" customHeight="1" x14ac:dyDescent="0.2">
      <c r="A300" s="13"/>
      <c r="B300" s="12"/>
      <c r="C300" s="10" t="s">
        <v>22</v>
      </c>
      <c r="D300" s="7">
        <f>IF(D299&lt;=0,"",D299/$P299%)</f>
        <v>8.7455404493298641</v>
      </c>
      <c r="E300" s="7">
        <f>IF(E299&lt;=0,"",E299/$P299%)</f>
        <v>7.9355896249156306</v>
      </c>
      <c r="F300" s="7">
        <f t="shared" ref="F300:O300" si="201">IF(F299&lt;=0,"",F299/$P299%)</f>
        <v>9.4060360620962307</v>
      </c>
      <c r="G300" s="7">
        <f t="shared" si="201"/>
        <v>8.7551827210490796</v>
      </c>
      <c r="H300" s="7">
        <f t="shared" si="201"/>
        <v>8.6925079548741699</v>
      </c>
      <c r="I300" s="7">
        <f t="shared" si="201"/>
        <v>8.2827114068074454</v>
      </c>
      <c r="J300" s="7">
        <f t="shared" si="201"/>
        <v>8.4369877543149183</v>
      </c>
      <c r="K300" s="7">
        <f t="shared" si="201"/>
        <v>7.998264391090542</v>
      </c>
      <c r="L300" s="7">
        <f t="shared" si="201"/>
        <v>8.0754025648442784</v>
      </c>
      <c r="M300" s="7">
        <f t="shared" si="201"/>
        <v>8.0030855269501497</v>
      </c>
      <c r="N300" s="7">
        <f t="shared" si="201"/>
        <v>7.7427441905312895</v>
      </c>
      <c r="O300" s="7">
        <f t="shared" si="201"/>
        <v>7.9259473531964142</v>
      </c>
      <c r="P300" s="66">
        <f t="shared" si="196"/>
        <v>100.00000000000001</v>
      </c>
    </row>
    <row r="301" spans="1:18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0</v>
      </c>
      <c r="E301" s="7">
        <f t="shared" ref="E301:O301" si="202">SUM(E307,E313,E319,E325,E331,E337,E343,E349,E355)</f>
        <v>0</v>
      </c>
      <c r="F301" s="7">
        <f t="shared" si="202"/>
        <v>0</v>
      </c>
      <c r="G301" s="7">
        <f t="shared" si="202"/>
        <v>0</v>
      </c>
      <c r="H301" s="7">
        <f t="shared" si="202"/>
        <v>0</v>
      </c>
      <c r="I301" s="7">
        <f t="shared" si="202"/>
        <v>0</v>
      </c>
      <c r="J301" s="7">
        <f t="shared" si="202"/>
        <v>0</v>
      </c>
      <c r="K301" s="7">
        <f t="shared" si="202"/>
        <v>0</v>
      </c>
      <c r="L301" s="7">
        <f t="shared" si="202"/>
        <v>0</v>
      </c>
      <c r="M301" s="7">
        <f t="shared" si="202"/>
        <v>0</v>
      </c>
      <c r="N301" s="7">
        <f t="shared" si="202"/>
        <v>0</v>
      </c>
      <c r="O301" s="7">
        <f t="shared" si="202"/>
        <v>0</v>
      </c>
      <c r="P301" s="66">
        <f t="shared" si="196"/>
        <v>0</v>
      </c>
      <c r="R301" s="2"/>
    </row>
    <row r="302" spans="1:18" s="17" customFormat="1" ht="16.05" customHeight="1" x14ac:dyDescent="0.2">
      <c r="A302" s="9"/>
      <c r="B302" s="11"/>
      <c r="C302" s="10" t="s">
        <v>22</v>
      </c>
      <c r="D302" s="7" t="str">
        <f>IF(D301&lt;=0,"",D301/$P301%)</f>
        <v/>
      </c>
      <c r="E302" s="7" t="str">
        <f>IF(E301&lt;=0,"",E301/$P301%)</f>
        <v/>
      </c>
      <c r="F302" s="7" t="str">
        <f t="shared" ref="F302:O302" si="203">IF(F301&lt;=0,"",F301/$P301%)</f>
        <v/>
      </c>
      <c r="G302" s="7" t="str">
        <f t="shared" si="203"/>
        <v/>
      </c>
      <c r="H302" s="7" t="str">
        <f t="shared" si="203"/>
        <v/>
      </c>
      <c r="I302" s="7" t="str">
        <f t="shared" si="203"/>
        <v/>
      </c>
      <c r="J302" s="7" t="str">
        <f t="shared" si="203"/>
        <v/>
      </c>
      <c r="K302" s="7" t="str">
        <f t="shared" si="203"/>
        <v/>
      </c>
      <c r="L302" s="7" t="str">
        <f t="shared" si="203"/>
        <v/>
      </c>
      <c r="M302" s="7" t="str">
        <f t="shared" si="203"/>
        <v/>
      </c>
      <c r="N302" s="7" t="str">
        <f t="shared" si="203"/>
        <v/>
      </c>
      <c r="O302" s="7" t="str">
        <f t="shared" si="203"/>
        <v/>
      </c>
      <c r="P302" s="66">
        <f t="shared" si="196"/>
        <v>0</v>
      </c>
      <c r="R302" s="2"/>
    </row>
    <row r="303" spans="1:18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0</v>
      </c>
      <c r="E303" s="7">
        <f t="shared" ref="E303:O303" si="204">SUM(E309,E315,E321,E327,E333,E339,E345,E351,E357)</f>
        <v>0</v>
      </c>
      <c r="F303" s="7">
        <f t="shared" si="204"/>
        <v>0</v>
      </c>
      <c r="G303" s="7">
        <f t="shared" si="204"/>
        <v>0</v>
      </c>
      <c r="H303" s="7">
        <f t="shared" si="204"/>
        <v>0</v>
      </c>
      <c r="I303" s="7">
        <f t="shared" si="204"/>
        <v>0</v>
      </c>
      <c r="J303" s="7">
        <f t="shared" si="204"/>
        <v>0</v>
      </c>
      <c r="K303" s="7">
        <f t="shared" si="204"/>
        <v>0</v>
      </c>
      <c r="L303" s="7">
        <f t="shared" si="204"/>
        <v>0</v>
      </c>
      <c r="M303" s="7">
        <f t="shared" si="204"/>
        <v>0</v>
      </c>
      <c r="N303" s="7">
        <f t="shared" si="204"/>
        <v>0</v>
      </c>
      <c r="O303" s="7">
        <f t="shared" si="204"/>
        <v>0</v>
      </c>
      <c r="P303" s="66">
        <f t="shared" si="196"/>
        <v>0</v>
      </c>
      <c r="R303" s="2"/>
    </row>
    <row r="304" spans="1:18" s="17" customFormat="1" ht="16.05" customHeight="1" x14ac:dyDescent="0.2">
      <c r="A304" s="9"/>
      <c r="B304" s="11"/>
      <c r="C304" s="10" t="s">
        <v>22</v>
      </c>
      <c r="D304" s="7" t="str">
        <f>IF(D303&lt;=0,"",D303/$P303%)</f>
        <v/>
      </c>
      <c r="E304" s="7" t="str">
        <f>IF(E303&lt;=0,"",E303/$P303%)</f>
        <v/>
      </c>
      <c r="F304" s="7" t="str">
        <f t="shared" ref="F304:O304" si="205">IF(F303&lt;=0,"",F303/$P303%)</f>
        <v/>
      </c>
      <c r="G304" s="7" t="str">
        <f t="shared" si="205"/>
        <v/>
      </c>
      <c r="H304" s="7" t="str">
        <f t="shared" si="205"/>
        <v/>
      </c>
      <c r="I304" s="7" t="str">
        <f t="shared" si="205"/>
        <v/>
      </c>
      <c r="J304" s="7" t="str">
        <f t="shared" si="205"/>
        <v/>
      </c>
      <c r="K304" s="7" t="str">
        <f t="shared" si="205"/>
        <v/>
      </c>
      <c r="L304" s="7" t="str">
        <f t="shared" si="205"/>
        <v/>
      </c>
      <c r="M304" s="7" t="str">
        <f t="shared" si="205"/>
        <v/>
      </c>
      <c r="N304" s="7" t="str">
        <f t="shared" si="205"/>
        <v/>
      </c>
      <c r="O304" s="7" t="str">
        <f t="shared" si="205"/>
        <v/>
      </c>
      <c r="P304" s="66">
        <f t="shared" si="196"/>
        <v>0</v>
      </c>
      <c r="R304" s="2"/>
    </row>
    <row r="305" spans="1:18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0</v>
      </c>
      <c r="E305" s="7">
        <f t="shared" ref="E305:O305" si="206">SUM(E311,E317,E323,E329,E335,E341,E347,E353,E359)</f>
        <v>0</v>
      </c>
      <c r="F305" s="7">
        <f t="shared" si="206"/>
        <v>0</v>
      </c>
      <c r="G305" s="7">
        <f t="shared" si="206"/>
        <v>0</v>
      </c>
      <c r="H305" s="7">
        <f t="shared" si="206"/>
        <v>0</v>
      </c>
      <c r="I305" s="7">
        <f t="shared" si="206"/>
        <v>0</v>
      </c>
      <c r="J305" s="7">
        <f t="shared" si="206"/>
        <v>0</v>
      </c>
      <c r="K305" s="7">
        <f t="shared" si="206"/>
        <v>0</v>
      </c>
      <c r="L305" s="7">
        <f t="shared" si="206"/>
        <v>0</v>
      </c>
      <c r="M305" s="7">
        <f t="shared" si="206"/>
        <v>0</v>
      </c>
      <c r="N305" s="7">
        <f t="shared" si="206"/>
        <v>0</v>
      </c>
      <c r="O305" s="7">
        <f t="shared" si="206"/>
        <v>0</v>
      </c>
      <c r="P305" s="66">
        <f t="shared" si="196"/>
        <v>0</v>
      </c>
      <c r="R305" s="2"/>
    </row>
    <row r="306" spans="1:18" s="17" customFormat="1" ht="16.05" customHeight="1" x14ac:dyDescent="0.2">
      <c r="A306" s="9"/>
      <c r="B306" s="12"/>
      <c r="C306" s="10" t="s">
        <v>22</v>
      </c>
      <c r="D306" s="7" t="str">
        <f t="shared" ref="D306:O306" si="207">IF(D305&lt;=0,"",D305/$P305%)</f>
        <v/>
      </c>
      <c r="E306" s="7" t="str">
        <f t="shared" si="207"/>
        <v/>
      </c>
      <c r="F306" s="7" t="str">
        <f t="shared" si="207"/>
        <v/>
      </c>
      <c r="G306" s="7" t="str">
        <f t="shared" si="207"/>
        <v/>
      </c>
      <c r="H306" s="7" t="str">
        <f t="shared" si="207"/>
        <v/>
      </c>
      <c r="I306" s="7" t="str">
        <f t="shared" si="207"/>
        <v/>
      </c>
      <c r="J306" s="7" t="str">
        <f t="shared" si="207"/>
        <v/>
      </c>
      <c r="K306" s="7" t="str">
        <f t="shared" si="207"/>
        <v/>
      </c>
      <c r="L306" s="7" t="str">
        <f t="shared" si="207"/>
        <v/>
      </c>
      <c r="M306" s="7" t="str">
        <f t="shared" si="207"/>
        <v/>
      </c>
      <c r="N306" s="7" t="str">
        <f t="shared" si="207"/>
        <v/>
      </c>
      <c r="O306" s="7" t="str">
        <f t="shared" si="207"/>
        <v/>
      </c>
      <c r="P306" s="66">
        <f t="shared" si="196"/>
        <v>0</v>
      </c>
      <c r="R306" s="2"/>
    </row>
    <row r="307" spans="1:18" s="17" customFormat="1" ht="16.05" customHeight="1" x14ac:dyDescent="0.2">
      <c r="A307" s="9"/>
      <c r="B307" s="9" t="s">
        <v>74</v>
      </c>
      <c r="C307" s="7" t="s">
        <v>21</v>
      </c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>
        <f t="shared" si="196"/>
        <v>0</v>
      </c>
      <c r="R307" s="2"/>
    </row>
    <row r="308" spans="1:18" s="17" customFormat="1" ht="16.05" customHeight="1" x14ac:dyDescent="0.2">
      <c r="A308" s="9"/>
      <c r="B308" s="9"/>
      <c r="C308" s="10" t="s">
        <v>22</v>
      </c>
      <c r="D308" s="7" t="str">
        <f>IF(D307&lt;=0,"",D307/$P307%)</f>
        <v/>
      </c>
      <c r="E308" s="7" t="str">
        <f>IF(E307&lt;=0,"",E307/$P307%)</f>
        <v/>
      </c>
      <c r="F308" s="7" t="str">
        <f t="shared" ref="F308:O308" si="208">IF(F307&lt;=0,"",F307/$P307%)</f>
        <v/>
      </c>
      <c r="G308" s="7" t="str">
        <f t="shared" si="208"/>
        <v/>
      </c>
      <c r="H308" s="7" t="str">
        <f t="shared" si="208"/>
        <v/>
      </c>
      <c r="I308" s="7" t="str">
        <f t="shared" si="208"/>
        <v/>
      </c>
      <c r="J308" s="7" t="str">
        <f t="shared" si="208"/>
        <v/>
      </c>
      <c r="K308" s="7" t="str">
        <f t="shared" si="208"/>
        <v/>
      </c>
      <c r="L308" s="7" t="str">
        <f t="shared" si="208"/>
        <v/>
      </c>
      <c r="M308" s="7" t="str">
        <f t="shared" si="208"/>
        <v/>
      </c>
      <c r="N308" s="7" t="str">
        <f t="shared" si="208"/>
        <v/>
      </c>
      <c r="O308" s="7" t="str">
        <f t="shared" si="208"/>
        <v/>
      </c>
      <c r="P308" s="66">
        <f t="shared" si="196"/>
        <v>0</v>
      </c>
      <c r="R308" s="2"/>
    </row>
    <row r="309" spans="1:18" s="17" customFormat="1" ht="16.05" customHeight="1" x14ac:dyDescent="0.2">
      <c r="A309" s="9"/>
      <c r="B309" s="9"/>
      <c r="C309" s="7" t="s">
        <v>23</v>
      </c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>
        <f t="shared" si="196"/>
        <v>0</v>
      </c>
      <c r="R309" s="2"/>
    </row>
    <row r="310" spans="1:18" s="17" customFormat="1" ht="16.05" customHeight="1" x14ac:dyDescent="0.2">
      <c r="A310" s="9"/>
      <c r="B310" s="9"/>
      <c r="C310" s="10" t="s">
        <v>22</v>
      </c>
      <c r="D310" s="7" t="str">
        <f>IF(D309&lt;=0,"",D309/$P309%)</f>
        <v/>
      </c>
      <c r="E310" s="7" t="str">
        <f>IF(E309&lt;=0,"",E309/$P309%)</f>
        <v/>
      </c>
      <c r="F310" s="7" t="str">
        <f t="shared" ref="F310:O310" si="209">IF(F309&lt;=0,"",F309/$P309%)</f>
        <v/>
      </c>
      <c r="G310" s="7" t="str">
        <f t="shared" si="209"/>
        <v/>
      </c>
      <c r="H310" s="7" t="str">
        <f t="shared" si="209"/>
        <v/>
      </c>
      <c r="I310" s="7" t="str">
        <f t="shared" si="209"/>
        <v/>
      </c>
      <c r="J310" s="7" t="str">
        <f t="shared" si="209"/>
        <v/>
      </c>
      <c r="K310" s="7" t="str">
        <f t="shared" si="209"/>
        <v/>
      </c>
      <c r="L310" s="7" t="str">
        <f t="shared" si="209"/>
        <v/>
      </c>
      <c r="M310" s="7" t="str">
        <f t="shared" si="209"/>
        <v/>
      </c>
      <c r="N310" s="7" t="str">
        <f t="shared" si="209"/>
        <v/>
      </c>
      <c r="O310" s="7" t="str">
        <f t="shared" si="209"/>
        <v/>
      </c>
      <c r="P310" s="66">
        <f t="shared" si="196"/>
        <v>0</v>
      </c>
      <c r="R310" s="2"/>
    </row>
    <row r="311" spans="1:18" s="17" customFormat="1" ht="16.05" customHeight="1" x14ac:dyDescent="0.2">
      <c r="A311" s="9"/>
      <c r="B311" s="9"/>
      <c r="C311" s="7" t="s">
        <v>24</v>
      </c>
      <c r="D311" s="66">
        <f>SUM(D309,D307)</f>
        <v>0</v>
      </c>
      <c r="E311" s="66">
        <f t="shared" ref="E311:O311" si="210">SUM(E309,E307)</f>
        <v>0</v>
      </c>
      <c r="F311" s="66">
        <f t="shared" si="210"/>
        <v>0</v>
      </c>
      <c r="G311" s="66">
        <f t="shared" si="210"/>
        <v>0</v>
      </c>
      <c r="H311" s="66">
        <f t="shared" si="210"/>
        <v>0</v>
      </c>
      <c r="I311" s="66">
        <f t="shared" si="210"/>
        <v>0</v>
      </c>
      <c r="J311" s="66">
        <f t="shared" si="210"/>
        <v>0</v>
      </c>
      <c r="K311" s="66">
        <f t="shared" si="210"/>
        <v>0</v>
      </c>
      <c r="L311" s="66">
        <f t="shared" si="210"/>
        <v>0</v>
      </c>
      <c r="M311" s="66">
        <f t="shared" si="210"/>
        <v>0</v>
      </c>
      <c r="N311" s="66">
        <f t="shared" si="210"/>
        <v>0</v>
      </c>
      <c r="O311" s="66">
        <f t="shared" si="210"/>
        <v>0</v>
      </c>
      <c r="P311" s="66">
        <f t="shared" si="196"/>
        <v>0</v>
      </c>
      <c r="R311" s="2"/>
    </row>
    <row r="312" spans="1:18" s="17" customFormat="1" ht="16.05" customHeight="1" x14ac:dyDescent="0.2">
      <c r="A312" s="9"/>
      <c r="B312" s="13"/>
      <c r="C312" s="10" t="s">
        <v>22</v>
      </c>
      <c r="D312" s="7" t="str">
        <f t="shared" ref="D312:O312" si="211">IF(D311&lt;=0,"",D311/$P311%)</f>
        <v/>
      </c>
      <c r="E312" s="7" t="str">
        <f t="shared" si="211"/>
        <v/>
      </c>
      <c r="F312" s="7" t="str">
        <f t="shared" si="211"/>
        <v/>
      </c>
      <c r="G312" s="7" t="str">
        <f t="shared" si="211"/>
        <v/>
      </c>
      <c r="H312" s="7" t="str">
        <f t="shared" si="211"/>
        <v/>
      </c>
      <c r="I312" s="7" t="str">
        <f t="shared" si="211"/>
        <v/>
      </c>
      <c r="J312" s="7" t="str">
        <f t="shared" si="211"/>
        <v/>
      </c>
      <c r="K312" s="7" t="str">
        <f t="shared" si="211"/>
        <v/>
      </c>
      <c r="L312" s="7" t="str">
        <f t="shared" si="211"/>
        <v/>
      </c>
      <c r="M312" s="7" t="str">
        <f t="shared" si="211"/>
        <v/>
      </c>
      <c r="N312" s="7" t="str">
        <f t="shared" si="211"/>
        <v/>
      </c>
      <c r="O312" s="7" t="str">
        <f t="shared" si="211"/>
        <v/>
      </c>
      <c r="P312" s="66">
        <f t="shared" si="196"/>
        <v>0</v>
      </c>
      <c r="R312" s="2"/>
    </row>
    <row r="313" spans="1:18" s="17" customFormat="1" ht="16.05" customHeight="1" x14ac:dyDescent="0.2">
      <c r="A313" s="9"/>
      <c r="B313" s="9" t="s">
        <v>75</v>
      </c>
      <c r="C313" s="7" t="s">
        <v>21</v>
      </c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>
        <f t="shared" si="196"/>
        <v>0</v>
      </c>
      <c r="R313" s="2"/>
    </row>
    <row r="314" spans="1:18" s="17" customFormat="1" ht="16.05" customHeight="1" x14ac:dyDescent="0.2">
      <c r="A314" s="9"/>
      <c r="B314" s="9"/>
      <c r="C314" s="10" t="s">
        <v>22</v>
      </c>
      <c r="D314" s="7" t="str">
        <f>IF(D313&lt;=0,"",D313/$P313%)</f>
        <v/>
      </c>
      <c r="E314" s="7" t="str">
        <f>IF(E313&lt;=0,"",E313/$P313%)</f>
        <v/>
      </c>
      <c r="F314" s="7" t="str">
        <f t="shared" ref="F314:O314" si="212">IF(F313&lt;=0,"",F313/$P313%)</f>
        <v/>
      </c>
      <c r="G314" s="7" t="str">
        <f t="shared" si="212"/>
        <v/>
      </c>
      <c r="H314" s="7" t="str">
        <f t="shared" si="212"/>
        <v/>
      </c>
      <c r="I314" s="7" t="str">
        <f t="shared" si="212"/>
        <v/>
      </c>
      <c r="J314" s="7" t="str">
        <f t="shared" si="212"/>
        <v/>
      </c>
      <c r="K314" s="7" t="str">
        <f t="shared" si="212"/>
        <v/>
      </c>
      <c r="L314" s="7" t="str">
        <f t="shared" si="212"/>
        <v/>
      </c>
      <c r="M314" s="7" t="str">
        <f t="shared" si="212"/>
        <v/>
      </c>
      <c r="N314" s="7" t="str">
        <f t="shared" si="212"/>
        <v/>
      </c>
      <c r="O314" s="7" t="str">
        <f t="shared" si="212"/>
        <v/>
      </c>
      <c r="P314" s="66">
        <f t="shared" si="196"/>
        <v>0</v>
      </c>
      <c r="R314" s="2"/>
    </row>
    <row r="315" spans="1:18" s="17" customFormat="1" ht="16.05" customHeight="1" x14ac:dyDescent="0.2">
      <c r="A315" s="9"/>
      <c r="B315" s="9"/>
      <c r="C315" s="7" t="s">
        <v>23</v>
      </c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>
        <f t="shared" si="196"/>
        <v>0</v>
      </c>
      <c r="R315" s="2"/>
    </row>
    <row r="316" spans="1:18" s="17" customFormat="1" ht="16.05" customHeight="1" x14ac:dyDescent="0.2">
      <c r="A316" s="9"/>
      <c r="B316" s="9"/>
      <c r="C316" s="10" t="s">
        <v>22</v>
      </c>
      <c r="D316" s="7" t="str">
        <f t="shared" ref="D316:O316" si="213">IF(D315&lt;=0,"",D315/$P315%)</f>
        <v/>
      </c>
      <c r="E316" s="7" t="str">
        <f t="shared" si="213"/>
        <v/>
      </c>
      <c r="F316" s="7" t="str">
        <f t="shared" si="213"/>
        <v/>
      </c>
      <c r="G316" s="7" t="str">
        <f t="shared" si="213"/>
        <v/>
      </c>
      <c r="H316" s="7" t="str">
        <f t="shared" si="213"/>
        <v/>
      </c>
      <c r="I316" s="7" t="str">
        <f t="shared" si="213"/>
        <v/>
      </c>
      <c r="J316" s="7" t="str">
        <f t="shared" si="213"/>
        <v/>
      </c>
      <c r="K316" s="7" t="str">
        <f t="shared" si="213"/>
        <v/>
      </c>
      <c r="L316" s="7" t="str">
        <f t="shared" si="213"/>
        <v/>
      </c>
      <c r="M316" s="7" t="str">
        <f t="shared" si="213"/>
        <v/>
      </c>
      <c r="N316" s="7" t="str">
        <f t="shared" si="213"/>
        <v/>
      </c>
      <c r="O316" s="7" t="str">
        <f t="shared" si="213"/>
        <v/>
      </c>
      <c r="P316" s="66">
        <f t="shared" si="196"/>
        <v>0</v>
      </c>
      <c r="R316" s="2"/>
    </row>
    <row r="317" spans="1:18" s="17" customFormat="1" ht="16.05" customHeight="1" x14ac:dyDescent="0.2">
      <c r="A317" s="9"/>
      <c r="B317" s="9"/>
      <c r="C317" s="7" t="s">
        <v>24</v>
      </c>
      <c r="D317" s="66">
        <f>SUM(D315,D313)</f>
        <v>0</v>
      </c>
      <c r="E317" s="66">
        <f t="shared" ref="E317:O317" si="214">SUM(E315,E313)</f>
        <v>0</v>
      </c>
      <c r="F317" s="66">
        <f t="shared" si="214"/>
        <v>0</v>
      </c>
      <c r="G317" s="66">
        <f t="shared" si="214"/>
        <v>0</v>
      </c>
      <c r="H317" s="66">
        <f t="shared" si="214"/>
        <v>0</v>
      </c>
      <c r="I317" s="66">
        <f t="shared" si="214"/>
        <v>0</v>
      </c>
      <c r="J317" s="66">
        <f t="shared" si="214"/>
        <v>0</v>
      </c>
      <c r="K317" s="66">
        <f t="shared" si="214"/>
        <v>0</v>
      </c>
      <c r="L317" s="66">
        <f t="shared" si="214"/>
        <v>0</v>
      </c>
      <c r="M317" s="66">
        <f t="shared" si="214"/>
        <v>0</v>
      </c>
      <c r="N317" s="66">
        <f t="shared" si="214"/>
        <v>0</v>
      </c>
      <c r="O317" s="66">
        <f t="shared" si="214"/>
        <v>0</v>
      </c>
      <c r="P317" s="66">
        <f t="shared" si="196"/>
        <v>0</v>
      </c>
      <c r="R317" s="2"/>
    </row>
    <row r="318" spans="1:18" s="17" customFormat="1" ht="16.05" customHeight="1" x14ac:dyDescent="0.2">
      <c r="A318" s="9"/>
      <c r="B318" s="13"/>
      <c r="C318" s="10" t="s">
        <v>22</v>
      </c>
      <c r="D318" s="7" t="str">
        <f t="shared" ref="D318:O318" si="215">IF(D317&lt;=0,"",D317/$P317%)</f>
        <v/>
      </c>
      <c r="E318" s="7" t="str">
        <f t="shared" si="215"/>
        <v/>
      </c>
      <c r="F318" s="7" t="str">
        <f t="shared" si="215"/>
        <v/>
      </c>
      <c r="G318" s="7" t="str">
        <f t="shared" si="215"/>
        <v/>
      </c>
      <c r="H318" s="7" t="str">
        <f t="shared" si="215"/>
        <v/>
      </c>
      <c r="I318" s="7" t="str">
        <f t="shared" si="215"/>
        <v/>
      </c>
      <c r="J318" s="7" t="str">
        <f t="shared" si="215"/>
        <v/>
      </c>
      <c r="K318" s="7" t="str">
        <f t="shared" si="215"/>
        <v/>
      </c>
      <c r="L318" s="7" t="str">
        <f t="shared" si="215"/>
        <v/>
      </c>
      <c r="M318" s="7" t="str">
        <f t="shared" si="215"/>
        <v/>
      </c>
      <c r="N318" s="7" t="str">
        <f t="shared" si="215"/>
        <v/>
      </c>
      <c r="O318" s="7" t="str">
        <f t="shared" si="215"/>
        <v/>
      </c>
      <c r="P318" s="66">
        <f t="shared" si="196"/>
        <v>0</v>
      </c>
      <c r="R318" s="2"/>
    </row>
    <row r="319" spans="1:18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196"/>
        <v>0</v>
      </c>
      <c r="R319" s="2"/>
    </row>
    <row r="320" spans="1:18" s="17" customFormat="1" ht="16.05" customHeight="1" x14ac:dyDescent="0.2">
      <c r="A320" s="9"/>
      <c r="B320" s="9"/>
      <c r="C320" s="10" t="s">
        <v>22</v>
      </c>
      <c r="D320" s="7" t="str">
        <f t="shared" ref="D320:O320" si="216">IF(D319&lt;=0,"",D319/$P319%)</f>
        <v/>
      </c>
      <c r="E320" s="7" t="str">
        <f t="shared" si="216"/>
        <v/>
      </c>
      <c r="F320" s="7" t="str">
        <f t="shared" si="216"/>
        <v/>
      </c>
      <c r="G320" s="7" t="str">
        <f t="shared" si="216"/>
        <v/>
      </c>
      <c r="H320" s="7" t="str">
        <f t="shared" si="216"/>
        <v/>
      </c>
      <c r="I320" s="7" t="str">
        <f t="shared" si="216"/>
        <v/>
      </c>
      <c r="J320" s="7" t="str">
        <f t="shared" si="216"/>
        <v/>
      </c>
      <c r="K320" s="7" t="str">
        <f t="shared" si="216"/>
        <v/>
      </c>
      <c r="L320" s="7" t="str">
        <f t="shared" si="216"/>
        <v/>
      </c>
      <c r="M320" s="7" t="str">
        <f t="shared" si="216"/>
        <v/>
      </c>
      <c r="N320" s="7" t="str">
        <f t="shared" si="216"/>
        <v/>
      </c>
      <c r="O320" s="7" t="str">
        <f t="shared" si="216"/>
        <v/>
      </c>
      <c r="P320" s="66">
        <f t="shared" si="196"/>
        <v>0</v>
      </c>
      <c r="R320" s="2"/>
    </row>
    <row r="321" spans="1:18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196"/>
        <v>0</v>
      </c>
      <c r="R321" s="2"/>
    </row>
    <row r="322" spans="1:18" s="17" customFormat="1" ht="16.05" customHeight="1" x14ac:dyDescent="0.2">
      <c r="A322" s="9"/>
      <c r="B322" s="9"/>
      <c r="C322" s="10" t="s">
        <v>22</v>
      </c>
      <c r="D322" s="7" t="str">
        <f t="shared" ref="D322:O322" si="217">IF(D321&lt;=0,"",D321/$P321%)</f>
        <v/>
      </c>
      <c r="E322" s="7" t="str">
        <f t="shared" si="217"/>
        <v/>
      </c>
      <c r="F322" s="7" t="str">
        <f t="shared" si="217"/>
        <v/>
      </c>
      <c r="G322" s="7" t="str">
        <f t="shared" si="217"/>
        <v/>
      </c>
      <c r="H322" s="7" t="str">
        <f t="shared" si="217"/>
        <v/>
      </c>
      <c r="I322" s="7" t="str">
        <f t="shared" si="217"/>
        <v/>
      </c>
      <c r="J322" s="7" t="str">
        <f t="shared" si="217"/>
        <v/>
      </c>
      <c r="K322" s="7" t="str">
        <f t="shared" si="217"/>
        <v/>
      </c>
      <c r="L322" s="7" t="str">
        <f t="shared" si="217"/>
        <v/>
      </c>
      <c r="M322" s="7" t="str">
        <f t="shared" si="217"/>
        <v/>
      </c>
      <c r="N322" s="7" t="str">
        <f t="shared" si="217"/>
        <v/>
      </c>
      <c r="O322" s="7" t="str">
        <f t="shared" si="217"/>
        <v/>
      </c>
      <c r="P322" s="66">
        <f t="shared" si="196"/>
        <v>0</v>
      </c>
      <c r="R322" s="2"/>
    </row>
    <row r="323" spans="1:18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18">SUM(E321,E319)</f>
        <v>0</v>
      </c>
      <c r="F323" s="66">
        <f t="shared" si="218"/>
        <v>0</v>
      </c>
      <c r="G323" s="66">
        <f t="shared" si="218"/>
        <v>0</v>
      </c>
      <c r="H323" s="66">
        <f t="shared" si="218"/>
        <v>0</v>
      </c>
      <c r="I323" s="66">
        <f t="shared" si="218"/>
        <v>0</v>
      </c>
      <c r="J323" s="66">
        <f t="shared" si="218"/>
        <v>0</v>
      </c>
      <c r="K323" s="66">
        <f t="shared" si="218"/>
        <v>0</v>
      </c>
      <c r="L323" s="66">
        <f t="shared" si="218"/>
        <v>0</v>
      </c>
      <c r="M323" s="66">
        <f t="shared" si="218"/>
        <v>0</v>
      </c>
      <c r="N323" s="66">
        <f t="shared" si="218"/>
        <v>0</v>
      </c>
      <c r="O323" s="66">
        <f t="shared" si="218"/>
        <v>0</v>
      </c>
      <c r="P323" s="66">
        <f t="shared" si="196"/>
        <v>0</v>
      </c>
      <c r="R323" s="2"/>
    </row>
    <row r="324" spans="1:18" s="17" customFormat="1" ht="16.05" customHeight="1" x14ac:dyDescent="0.2">
      <c r="A324" s="9"/>
      <c r="B324" s="13"/>
      <c r="C324" s="10" t="s">
        <v>22</v>
      </c>
      <c r="D324" s="7" t="str">
        <f t="shared" ref="D324:O324" si="219">IF(D323&lt;=0,"",D323/$P323%)</f>
        <v/>
      </c>
      <c r="E324" s="7" t="str">
        <f t="shared" si="219"/>
        <v/>
      </c>
      <c r="F324" s="7" t="str">
        <f t="shared" si="219"/>
        <v/>
      </c>
      <c r="G324" s="7" t="str">
        <f t="shared" si="219"/>
        <v/>
      </c>
      <c r="H324" s="7" t="str">
        <f t="shared" si="219"/>
        <v/>
      </c>
      <c r="I324" s="7" t="str">
        <f t="shared" si="219"/>
        <v/>
      </c>
      <c r="J324" s="7" t="str">
        <f t="shared" si="219"/>
        <v/>
      </c>
      <c r="K324" s="7" t="str">
        <f t="shared" si="219"/>
        <v/>
      </c>
      <c r="L324" s="7" t="str">
        <f t="shared" si="219"/>
        <v/>
      </c>
      <c r="M324" s="7" t="str">
        <f t="shared" si="219"/>
        <v/>
      </c>
      <c r="N324" s="7" t="str">
        <f t="shared" si="219"/>
        <v/>
      </c>
      <c r="O324" s="7" t="str">
        <f t="shared" si="219"/>
        <v/>
      </c>
      <c r="P324" s="66">
        <f t="shared" si="196"/>
        <v>0</v>
      </c>
      <c r="R324" s="2"/>
    </row>
    <row r="325" spans="1:18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196"/>
        <v>0</v>
      </c>
      <c r="R325" s="2"/>
    </row>
    <row r="326" spans="1:18" s="17" customFormat="1" ht="16.05" customHeight="1" x14ac:dyDescent="0.2">
      <c r="A326" s="9"/>
      <c r="B326" s="9"/>
      <c r="C326" s="10" t="s">
        <v>22</v>
      </c>
      <c r="D326" s="7" t="str">
        <f t="shared" ref="D326:O326" si="220">IF(D325&lt;=0,"",D325/$P325%)</f>
        <v/>
      </c>
      <c r="E326" s="7" t="str">
        <f t="shared" si="220"/>
        <v/>
      </c>
      <c r="F326" s="7" t="str">
        <f t="shared" si="220"/>
        <v/>
      </c>
      <c r="G326" s="7" t="str">
        <f t="shared" si="220"/>
        <v/>
      </c>
      <c r="H326" s="7" t="str">
        <f t="shared" si="220"/>
        <v/>
      </c>
      <c r="I326" s="7" t="str">
        <f t="shared" si="220"/>
        <v/>
      </c>
      <c r="J326" s="7" t="str">
        <f t="shared" si="220"/>
        <v/>
      </c>
      <c r="K326" s="7" t="str">
        <f t="shared" si="220"/>
        <v/>
      </c>
      <c r="L326" s="7" t="str">
        <f t="shared" si="220"/>
        <v/>
      </c>
      <c r="M326" s="7" t="str">
        <f t="shared" si="220"/>
        <v/>
      </c>
      <c r="N326" s="7" t="str">
        <f t="shared" si="220"/>
        <v/>
      </c>
      <c r="O326" s="7" t="str">
        <f t="shared" si="220"/>
        <v/>
      </c>
      <c r="P326" s="66">
        <f t="shared" si="196"/>
        <v>0</v>
      </c>
      <c r="R326" s="2"/>
    </row>
    <row r="327" spans="1:18" s="17" customFormat="1" ht="16.05" customHeight="1" x14ac:dyDescent="0.2">
      <c r="A327" s="9"/>
      <c r="B327" s="9"/>
      <c r="C327" s="7" t="s">
        <v>23</v>
      </c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>
        <f t="shared" si="196"/>
        <v>0</v>
      </c>
      <c r="R327" s="2"/>
    </row>
    <row r="328" spans="1:18" s="17" customFormat="1" ht="16.05" customHeight="1" x14ac:dyDescent="0.2">
      <c r="A328" s="9"/>
      <c r="B328" s="9"/>
      <c r="C328" s="10" t="s">
        <v>22</v>
      </c>
      <c r="D328" s="7" t="str">
        <f t="shared" ref="D328:O328" si="221">IF(D327&lt;=0,"",D327/$P327%)</f>
        <v/>
      </c>
      <c r="E328" s="7" t="str">
        <f t="shared" si="221"/>
        <v/>
      </c>
      <c r="F328" s="7" t="str">
        <f t="shared" si="221"/>
        <v/>
      </c>
      <c r="G328" s="7" t="str">
        <f t="shared" si="221"/>
        <v/>
      </c>
      <c r="H328" s="7" t="str">
        <f t="shared" si="221"/>
        <v/>
      </c>
      <c r="I328" s="7" t="str">
        <f t="shared" si="221"/>
        <v/>
      </c>
      <c r="J328" s="7" t="str">
        <f t="shared" si="221"/>
        <v/>
      </c>
      <c r="K328" s="7" t="str">
        <f t="shared" si="221"/>
        <v/>
      </c>
      <c r="L328" s="7" t="str">
        <f t="shared" si="221"/>
        <v/>
      </c>
      <c r="M328" s="7" t="str">
        <f t="shared" si="221"/>
        <v/>
      </c>
      <c r="N328" s="7" t="str">
        <f t="shared" si="221"/>
        <v/>
      </c>
      <c r="O328" s="7" t="str">
        <f t="shared" si="221"/>
        <v/>
      </c>
      <c r="P328" s="66">
        <f t="shared" si="196"/>
        <v>0</v>
      </c>
      <c r="R328" s="2"/>
    </row>
    <row r="329" spans="1:18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22">SUM(E327,E325)</f>
        <v>0</v>
      </c>
      <c r="F329" s="66">
        <f t="shared" si="222"/>
        <v>0</v>
      </c>
      <c r="G329" s="66">
        <f t="shared" si="222"/>
        <v>0</v>
      </c>
      <c r="H329" s="66">
        <f t="shared" si="222"/>
        <v>0</v>
      </c>
      <c r="I329" s="66">
        <f t="shared" si="222"/>
        <v>0</v>
      </c>
      <c r="J329" s="66">
        <f t="shared" si="222"/>
        <v>0</v>
      </c>
      <c r="K329" s="66">
        <f t="shared" si="222"/>
        <v>0</v>
      </c>
      <c r="L329" s="66">
        <f t="shared" si="222"/>
        <v>0</v>
      </c>
      <c r="M329" s="66">
        <f t="shared" si="222"/>
        <v>0</v>
      </c>
      <c r="N329" s="66">
        <f t="shared" si="222"/>
        <v>0</v>
      </c>
      <c r="O329" s="66">
        <f t="shared" si="222"/>
        <v>0</v>
      </c>
      <c r="P329" s="66">
        <f t="shared" si="196"/>
        <v>0</v>
      </c>
      <c r="R329" s="2"/>
    </row>
    <row r="330" spans="1:18" s="17" customFormat="1" ht="16.05" customHeight="1" x14ac:dyDescent="0.2">
      <c r="A330" s="9"/>
      <c r="B330" s="13"/>
      <c r="C330" s="10" t="s">
        <v>22</v>
      </c>
      <c r="D330" s="7" t="str">
        <f t="shared" ref="D330:O330" si="223">IF(D329&lt;=0,"",D329/$P329%)</f>
        <v/>
      </c>
      <c r="E330" s="7" t="str">
        <f t="shared" si="223"/>
        <v/>
      </c>
      <c r="F330" s="7" t="str">
        <f t="shared" si="223"/>
        <v/>
      </c>
      <c r="G330" s="7" t="str">
        <f t="shared" si="223"/>
        <v/>
      </c>
      <c r="H330" s="7" t="str">
        <f t="shared" si="223"/>
        <v/>
      </c>
      <c r="I330" s="7" t="str">
        <f t="shared" si="223"/>
        <v/>
      </c>
      <c r="J330" s="7" t="str">
        <f t="shared" si="223"/>
        <v/>
      </c>
      <c r="K330" s="7" t="str">
        <f t="shared" si="223"/>
        <v/>
      </c>
      <c r="L330" s="7" t="str">
        <f t="shared" si="223"/>
        <v/>
      </c>
      <c r="M330" s="7" t="str">
        <f t="shared" si="223"/>
        <v/>
      </c>
      <c r="N330" s="7" t="str">
        <f t="shared" si="223"/>
        <v/>
      </c>
      <c r="O330" s="7" t="str">
        <f t="shared" si="223"/>
        <v/>
      </c>
      <c r="P330" s="66">
        <f t="shared" si="196"/>
        <v>0</v>
      </c>
      <c r="R330" s="2"/>
    </row>
    <row r="331" spans="1:18" s="17" customFormat="1" ht="16.05" customHeight="1" x14ac:dyDescent="0.2">
      <c r="A331" s="9"/>
      <c r="B331" s="9" t="s">
        <v>78</v>
      </c>
      <c r="C331" s="7" t="s">
        <v>21</v>
      </c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>
        <f t="shared" si="196"/>
        <v>0</v>
      </c>
      <c r="R331" s="2"/>
    </row>
    <row r="332" spans="1:18" s="17" customFormat="1" ht="16.05" customHeight="1" x14ac:dyDescent="0.2">
      <c r="A332" s="9"/>
      <c r="B332" s="9"/>
      <c r="C332" s="10" t="s">
        <v>22</v>
      </c>
      <c r="D332" s="7" t="str">
        <f t="shared" ref="D332:O332" si="224">IF(D331&lt;=0,"",D331/$P331%)</f>
        <v/>
      </c>
      <c r="E332" s="7" t="str">
        <f t="shared" si="224"/>
        <v/>
      </c>
      <c r="F332" s="7" t="str">
        <f t="shared" si="224"/>
        <v/>
      </c>
      <c r="G332" s="7" t="str">
        <f t="shared" si="224"/>
        <v/>
      </c>
      <c r="H332" s="7" t="str">
        <f t="shared" si="224"/>
        <v/>
      </c>
      <c r="I332" s="7" t="str">
        <f t="shared" si="224"/>
        <v/>
      </c>
      <c r="J332" s="7" t="str">
        <f t="shared" si="224"/>
        <v/>
      </c>
      <c r="K332" s="7" t="str">
        <f t="shared" si="224"/>
        <v/>
      </c>
      <c r="L332" s="7" t="str">
        <f t="shared" si="224"/>
        <v/>
      </c>
      <c r="M332" s="7" t="str">
        <f t="shared" si="224"/>
        <v/>
      </c>
      <c r="N332" s="7" t="str">
        <f t="shared" si="224"/>
        <v/>
      </c>
      <c r="O332" s="7" t="str">
        <f t="shared" si="224"/>
        <v/>
      </c>
      <c r="P332" s="66">
        <f t="shared" si="196"/>
        <v>0</v>
      </c>
      <c r="R332" s="2"/>
    </row>
    <row r="333" spans="1:18" s="17" customFormat="1" ht="16.05" customHeight="1" x14ac:dyDescent="0.2">
      <c r="A333" s="9"/>
      <c r="B333" s="9"/>
      <c r="C333" s="7" t="s">
        <v>23</v>
      </c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>
        <f t="shared" si="196"/>
        <v>0</v>
      </c>
      <c r="R333" s="2"/>
    </row>
    <row r="334" spans="1:18" s="17" customFormat="1" ht="16.05" customHeight="1" x14ac:dyDescent="0.2">
      <c r="A334" s="9"/>
      <c r="B334" s="9"/>
      <c r="C334" s="10" t="s">
        <v>22</v>
      </c>
      <c r="D334" s="7" t="str">
        <f t="shared" ref="D334:O334" si="225">IF(D333&lt;=0,"",D333/$P333%)</f>
        <v/>
      </c>
      <c r="E334" s="7" t="str">
        <f t="shared" si="225"/>
        <v/>
      </c>
      <c r="F334" s="7" t="str">
        <f t="shared" si="225"/>
        <v/>
      </c>
      <c r="G334" s="7" t="str">
        <f t="shared" si="225"/>
        <v/>
      </c>
      <c r="H334" s="7" t="str">
        <f t="shared" si="225"/>
        <v/>
      </c>
      <c r="I334" s="7" t="str">
        <f t="shared" si="225"/>
        <v/>
      </c>
      <c r="J334" s="7" t="str">
        <f t="shared" si="225"/>
        <v/>
      </c>
      <c r="K334" s="7" t="str">
        <f t="shared" si="225"/>
        <v/>
      </c>
      <c r="L334" s="7" t="str">
        <f t="shared" si="225"/>
        <v/>
      </c>
      <c r="M334" s="7" t="str">
        <f t="shared" si="225"/>
        <v/>
      </c>
      <c r="N334" s="7" t="str">
        <f t="shared" si="225"/>
        <v/>
      </c>
      <c r="O334" s="7" t="str">
        <f t="shared" si="225"/>
        <v/>
      </c>
      <c r="P334" s="66">
        <f t="shared" si="196"/>
        <v>0</v>
      </c>
      <c r="R334" s="2"/>
    </row>
    <row r="335" spans="1:18" s="17" customFormat="1" ht="16.05" customHeight="1" x14ac:dyDescent="0.2">
      <c r="A335" s="9"/>
      <c r="B335" s="9"/>
      <c r="C335" s="7" t="s">
        <v>24</v>
      </c>
      <c r="D335" s="66">
        <f>SUM(D333,D331)</f>
        <v>0</v>
      </c>
      <c r="E335" s="66">
        <f t="shared" ref="E335:O335" si="226">SUM(E333,E331)</f>
        <v>0</v>
      </c>
      <c r="F335" s="66">
        <f t="shared" si="226"/>
        <v>0</v>
      </c>
      <c r="G335" s="66">
        <f t="shared" si="226"/>
        <v>0</v>
      </c>
      <c r="H335" s="66">
        <f t="shared" si="226"/>
        <v>0</v>
      </c>
      <c r="I335" s="66">
        <f t="shared" si="226"/>
        <v>0</v>
      </c>
      <c r="J335" s="66">
        <f t="shared" si="226"/>
        <v>0</v>
      </c>
      <c r="K335" s="66">
        <f t="shared" si="226"/>
        <v>0</v>
      </c>
      <c r="L335" s="66">
        <f t="shared" si="226"/>
        <v>0</v>
      </c>
      <c r="M335" s="66">
        <f t="shared" si="226"/>
        <v>0</v>
      </c>
      <c r="N335" s="66">
        <f t="shared" si="226"/>
        <v>0</v>
      </c>
      <c r="O335" s="66">
        <f t="shared" si="226"/>
        <v>0</v>
      </c>
      <c r="P335" s="66">
        <f t="shared" si="196"/>
        <v>0</v>
      </c>
      <c r="R335" s="2"/>
    </row>
    <row r="336" spans="1:18" s="17" customFormat="1" ht="16.05" customHeight="1" x14ac:dyDescent="0.2">
      <c r="A336" s="9"/>
      <c r="B336" s="13"/>
      <c r="C336" s="10" t="s">
        <v>22</v>
      </c>
      <c r="D336" s="7" t="str">
        <f t="shared" ref="D336:O336" si="227">IF(D335&lt;=0,"",D335/$P335%)</f>
        <v/>
      </c>
      <c r="E336" s="7" t="str">
        <f t="shared" si="227"/>
        <v/>
      </c>
      <c r="F336" s="7" t="str">
        <f t="shared" si="227"/>
        <v/>
      </c>
      <c r="G336" s="7" t="str">
        <f t="shared" si="227"/>
        <v/>
      </c>
      <c r="H336" s="7" t="str">
        <f t="shared" si="227"/>
        <v/>
      </c>
      <c r="I336" s="7" t="str">
        <f t="shared" si="227"/>
        <v/>
      </c>
      <c r="J336" s="7" t="str">
        <f t="shared" si="227"/>
        <v/>
      </c>
      <c r="K336" s="7" t="str">
        <f t="shared" si="227"/>
        <v/>
      </c>
      <c r="L336" s="7" t="str">
        <f t="shared" si="227"/>
        <v/>
      </c>
      <c r="M336" s="7" t="str">
        <f t="shared" si="227"/>
        <v/>
      </c>
      <c r="N336" s="7" t="str">
        <f t="shared" si="227"/>
        <v/>
      </c>
      <c r="O336" s="7" t="str">
        <f t="shared" si="227"/>
        <v/>
      </c>
      <c r="P336" s="66">
        <f t="shared" si="196"/>
        <v>0</v>
      </c>
      <c r="R336" s="2"/>
    </row>
    <row r="337" spans="1:18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196"/>
        <v>0</v>
      </c>
      <c r="R337" s="2"/>
    </row>
    <row r="338" spans="1:18" s="17" customFormat="1" ht="16.05" customHeight="1" x14ac:dyDescent="0.2">
      <c r="A338" s="9"/>
      <c r="B338" s="9"/>
      <c r="C338" s="10" t="s">
        <v>22</v>
      </c>
      <c r="D338" s="7" t="str">
        <f t="shared" ref="D338:O338" si="228">IF(D337&lt;=0,"",D337/$P337%)</f>
        <v/>
      </c>
      <c r="E338" s="7" t="str">
        <f t="shared" si="228"/>
        <v/>
      </c>
      <c r="F338" s="7" t="str">
        <f t="shared" si="228"/>
        <v/>
      </c>
      <c r="G338" s="7" t="str">
        <f t="shared" si="228"/>
        <v/>
      </c>
      <c r="H338" s="7" t="str">
        <f t="shared" si="228"/>
        <v/>
      </c>
      <c r="I338" s="7" t="str">
        <f t="shared" si="228"/>
        <v/>
      </c>
      <c r="J338" s="7" t="str">
        <f t="shared" si="228"/>
        <v/>
      </c>
      <c r="K338" s="7" t="str">
        <f t="shared" si="228"/>
        <v/>
      </c>
      <c r="L338" s="7" t="str">
        <f t="shared" si="228"/>
        <v/>
      </c>
      <c r="M338" s="7" t="str">
        <f t="shared" si="228"/>
        <v/>
      </c>
      <c r="N338" s="7" t="str">
        <f t="shared" si="228"/>
        <v/>
      </c>
      <c r="O338" s="7" t="str">
        <f t="shared" si="228"/>
        <v/>
      </c>
      <c r="P338" s="66">
        <f t="shared" si="196"/>
        <v>0</v>
      </c>
      <c r="R338" s="2"/>
    </row>
    <row r="339" spans="1:18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196"/>
        <v>0</v>
      </c>
      <c r="R339" s="2"/>
    </row>
    <row r="340" spans="1:18" s="17" customFormat="1" ht="16.05" customHeight="1" x14ac:dyDescent="0.2">
      <c r="A340" s="9"/>
      <c r="B340" s="9"/>
      <c r="C340" s="10" t="s">
        <v>22</v>
      </c>
      <c r="D340" s="7" t="str">
        <f t="shared" ref="D340:O340" si="229">IF(D339&lt;=0,"",D339/$P339%)</f>
        <v/>
      </c>
      <c r="E340" s="7" t="str">
        <f t="shared" si="229"/>
        <v/>
      </c>
      <c r="F340" s="7" t="str">
        <f t="shared" si="229"/>
        <v/>
      </c>
      <c r="G340" s="7" t="str">
        <f t="shared" si="229"/>
        <v/>
      </c>
      <c r="H340" s="7" t="str">
        <f t="shared" si="229"/>
        <v/>
      </c>
      <c r="I340" s="7" t="str">
        <f t="shared" si="229"/>
        <v/>
      </c>
      <c r="J340" s="7" t="str">
        <f t="shared" si="229"/>
        <v/>
      </c>
      <c r="K340" s="7" t="str">
        <f t="shared" si="229"/>
        <v/>
      </c>
      <c r="L340" s="7" t="str">
        <f t="shared" si="229"/>
        <v/>
      </c>
      <c r="M340" s="7" t="str">
        <f t="shared" si="229"/>
        <v/>
      </c>
      <c r="N340" s="7" t="str">
        <f t="shared" si="229"/>
        <v/>
      </c>
      <c r="O340" s="7" t="str">
        <f t="shared" si="229"/>
        <v/>
      </c>
      <c r="P340" s="66">
        <f t="shared" si="196"/>
        <v>0</v>
      </c>
      <c r="R340" s="2"/>
    </row>
    <row r="341" spans="1:18" s="17" customFormat="1" ht="16.05" customHeight="1" x14ac:dyDescent="0.2">
      <c r="A341" s="9"/>
      <c r="B341" s="9"/>
      <c r="C341" s="7" t="s">
        <v>24</v>
      </c>
      <c r="D341" s="66">
        <f>SUM(D339,D337)</f>
        <v>0</v>
      </c>
      <c r="E341" s="66">
        <f t="shared" ref="E341:O341" si="230">SUM(E339,E337)</f>
        <v>0</v>
      </c>
      <c r="F341" s="66">
        <f t="shared" si="230"/>
        <v>0</v>
      </c>
      <c r="G341" s="66">
        <f t="shared" si="230"/>
        <v>0</v>
      </c>
      <c r="H341" s="66">
        <f t="shared" si="230"/>
        <v>0</v>
      </c>
      <c r="I341" s="66">
        <f t="shared" si="230"/>
        <v>0</v>
      </c>
      <c r="J341" s="66">
        <f t="shared" si="230"/>
        <v>0</v>
      </c>
      <c r="K341" s="66">
        <f t="shared" si="230"/>
        <v>0</v>
      </c>
      <c r="L341" s="66">
        <f t="shared" si="230"/>
        <v>0</v>
      </c>
      <c r="M341" s="66">
        <f t="shared" si="230"/>
        <v>0</v>
      </c>
      <c r="N341" s="66">
        <f t="shared" si="230"/>
        <v>0</v>
      </c>
      <c r="O341" s="66">
        <f t="shared" si="230"/>
        <v>0</v>
      </c>
      <c r="P341" s="66">
        <f t="shared" si="196"/>
        <v>0</v>
      </c>
      <c r="R341" s="2"/>
    </row>
    <row r="342" spans="1:18" s="17" customFormat="1" ht="16.05" customHeight="1" x14ac:dyDescent="0.2">
      <c r="A342" s="9"/>
      <c r="B342" s="13"/>
      <c r="C342" s="10" t="s">
        <v>22</v>
      </c>
      <c r="D342" s="7" t="str">
        <f t="shared" ref="D342:O342" si="231">IF(D341&lt;=0,"",D341/$P341%)</f>
        <v/>
      </c>
      <c r="E342" s="7" t="str">
        <f t="shared" si="231"/>
        <v/>
      </c>
      <c r="F342" s="7" t="str">
        <f t="shared" si="231"/>
        <v/>
      </c>
      <c r="G342" s="7" t="str">
        <f t="shared" si="231"/>
        <v/>
      </c>
      <c r="H342" s="7" t="str">
        <f t="shared" si="231"/>
        <v/>
      </c>
      <c r="I342" s="7" t="str">
        <f t="shared" si="231"/>
        <v/>
      </c>
      <c r="J342" s="7" t="str">
        <f t="shared" si="231"/>
        <v/>
      </c>
      <c r="K342" s="7" t="str">
        <f t="shared" si="231"/>
        <v/>
      </c>
      <c r="L342" s="7" t="str">
        <f t="shared" si="231"/>
        <v/>
      </c>
      <c r="M342" s="7" t="str">
        <f t="shared" si="231"/>
        <v/>
      </c>
      <c r="N342" s="7" t="str">
        <f t="shared" si="231"/>
        <v/>
      </c>
      <c r="O342" s="7" t="str">
        <f t="shared" si="231"/>
        <v/>
      </c>
      <c r="P342" s="66">
        <f t="shared" si="196"/>
        <v>0</v>
      </c>
      <c r="R342" s="2"/>
    </row>
    <row r="343" spans="1:18" s="17" customFormat="1" ht="16.05" customHeight="1" x14ac:dyDescent="0.2">
      <c r="A343" s="9"/>
      <c r="B343" s="9" t="s">
        <v>80</v>
      </c>
      <c r="C343" s="7" t="s">
        <v>21</v>
      </c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>
        <f t="shared" si="196"/>
        <v>0</v>
      </c>
      <c r="R343" s="2"/>
    </row>
    <row r="344" spans="1:18" s="17" customFormat="1" ht="16.05" customHeight="1" x14ac:dyDescent="0.2">
      <c r="A344" s="9"/>
      <c r="B344" s="9"/>
      <c r="C344" s="10" t="s">
        <v>22</v>
      </c>
      <c r="D344" s="7" t="str">
        <f t="shared" ref="D344:O344" si="232">IF(D343&lt;=0,"",D343/$P343%)</f>
        <v/>
      </c>
      <c r="E344" s="7" t="str">
        <f t="shared" si="232"/>
        <v/>
      </c>
      <c r="F344" s="7" t="str">
        <f t="shared" si="232"/>
        <v/>
      </c>
      <c r="G344" s="7" t="str">
        <f t="shared" si="232"/>
        <v/>
      </c>
      <c r="H344" s="7" t="str">
        <f t="shared" si="232"/>
        <v/>
      </c>
      <c r="I344" s="7" t="str">
        <f t="shared" si="232"/>
        <v/>
      </c>
      <c r="J344" s="7" t="str">
        <f t="shared" si="232"/>
        <v/>
      </c>
      <c r="K344" s="7" t="str">
        <f t="shared" si="232"/>
        <v/>
      </c>
      <c r="L344" s="7" t="str">
        <f t="shared" si="232"/>
        <v/>
      </c>
      <c r="M344" s="7" t="str">
        <f t="shared" si="232"/>
        <v/>
      </c>
      <c r="N344" s="7" t="str">
        <f t="shared" si="232"/>
        <v/>
      </c>
      <c r="O344" s="7" t="str">
        <f t="shared" si="232"/>
        <v/>
      </c>
      <c r="P344" s="66">
        <f t="shared" si="196"/>
        <v>0</v>
      </c>
      <c r="R344" s="2"/>
    </row>
    <row r="345" spans="1:18" s="17" customFormat="1" ht="16.05" customHeight="1" x14ac:dyDescent="0.2">
      <c r="A345" s="9"/>
      <c r="B345" s="9"/>
      <c r="C345" s="7" t="s">
        <v>23</v>
      </c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>
        <f t="shared" si="196"/>
        <v>0</v>
      </c>
      <c r="R345" s="2"/>
    </row>
    <row r="346" spans="1:18" s="17" customFormat="1" ht="16.05" customHeight="1" x14ac:dyDescent="0.2">
      <c r="A346" s="9"/>
      <c r="B346" s="9"/>
      <c r="C346" s="10" t="s">
        <v>22</v>
      </c>
      <c r="D346" s="7" t="str">
        <f t="shared" ref="D346:O346" si="233">IF(D345&lt;=0,"",D345/$P345%)</f>
        <v/>
      </c>
      <c r="E346" s="7" t="str">
        <f t="shared" si="233"/>
        <v/>
      </c>
      <c r="F346" s="7" t="str">
        <f t="shared" si="233"/>
        <v/>
      </c>
      <c r="G346" s="7" t="str">
        <f t="shared" si="233"/>
        <v/>
      </c>
      <c r="H346" s="7" t="str">
        <f t="shared" si="233"/>
        <v/>
      </c>
      <c r="I346" s="7" t="str">
        <f t="shared" si="233"/>
        <v/>
      </c>
      <c r="J346" s="7" t="str">
        <f t="shared" si="233"/>
        <v/>
      </c>
      <c r="K346" s="7" t="str">
        <f t="shared" si="233"/>
        <v/>
      </c>
      <c r="L346" s="7" t="str">
        <f t="shared" si="233"/>
        <v/>
      </c>
      <c r="M346" s="7" t="str">
        <f t="shared" si="233"/>
        <v/>
      </c>
      <c r="N346" s="7" t="str">
        <f t="shared" si="233"/>
        <v/>
      </c>
      <c r="O346" s="7" t="str">
        <f t="shared" si="233"/>
        <v/>
      </c>
      <c r="P346" s="66">
        <f t="shared" si="196"/>
        <v>0</v>
      </c>
      <c r="R346" s="2"/>
    </row>
    <row r="347" spans="1:18" s="17" customFormat="1" ht="16.05" customHeight="1" x14ac:dyDescent="0.2">
      <c r="A347" s="9"/>
      <c r="B347" s="9"/>
      <c r="C347" s="7" t="s">
        <v>24</v>
      </c>
      <c r="D347" s="66">
        <f>SUM(D345,D343)</f>
        <v>0</v>
      </c>
      <c r="E347" s="66">
        <f t="shared" ref="E347:O347" si="234">SUM(E345,E343)</f>
        <v>0</v>
      </c>
      <c r="F347" s="66">
        <f t="shared" si="234"/>
        <v>0</v>
      </c>
      <c r="G347" s="66">
        <f t="shared" si="234"/>
        <v>0</v>
      </c>
      <c r="H347" s="66">
        <f t="shared" si="234"/>
        <v>0</v>
      </c>
      <c r="I347" s="66">
        <f t="shared" si="234"/>
        <v>0</v>
      </c>
      <c r="J347" s="66">
        <f t="shared" si="234"/>
        <v>0</v>
      </c>
      <c r="K347" s="66">
        <f t="shared" si="234"/>
        <v>0</v>
      </c>
      <c r="L347" s="66">
        <f t="shared" si="234"/>
        <v>0</v>
      </c>
      <c r="M347" s="66">
        <f t="shared" si="234"/>
        <v>0</v>
      </c>
      <c r="N347" s="66">
        <f t="shared" si="234"/>
        <v>0</v>
      </c>
      <c r="O347" s="66">
        <f t="shared" si="234"/>
        <v>0</v>
      </c>
      <c r="P347" s="66">
        <f t="shared" si="196"/>
        <v>0</v>
      </c>
      <c r="R347" s="2"/>
    </row>
    <row r="348" spans="1:18" s="17" customFormat="1" ht="16.05" customHeight="1" x14ac:dyDescent="0.2">
      <c r="A348" s="9"/>
      <c r="B348" s="13"/>
      <c r="C348" s="10" t="s">
        <v>22</v>
      </c>
      <c r="D348" s="7" t="str">
        <f t="shared" ref="D348:O348" si="235">IF(D347&lt;=0,"",D347/$P347%)</f>
        <v/>
      </c>
      <c r="E348" s="7" t="str">
        <f t="shared" si="235"/>
        <v/>
      </c>
      <c r="F348" s="7" t="str">
        <f t="shared" si="235"/>
        <v/>
      </c>
      <c r="G348" s="7" t="str">
        <f t="shared" si="235"/>
        <v/>
      </c>
      <c r="H348" s="7" t="str">
        <f t="shared" si="235"/>
        <v/>
      </c>
      <c r="I348" s="7" t="str">
        <f t="shared" si="235"/>
        <v/>
      </c>
      <c r="J348" s="7" t="str">
        <f t="shared" si="235"/>
        <v/>
      </c>
      <c r="K348" s="7" t="str">
        <f t="shared" si="235"/>
        <v/>
      </c>
      <c r="L348" s="7" t="str">
        <f t="shared" si="235"/>
        <v/>
      </c>
      <c r="M348" s="7" t="str">
        <f t="shared" si="235"/>
        <v/>
      </c>
      <c r="N348" s="7" t="str">
        <f t="shared" si="235"/>
        <v/>
      </c>
      <c r="O348" s="7" t="str">
        <f t="shared" si="235"/>
        <v/>
      </c>
      <c r="P348" s="66">
        <f t="shared" si="196"/>
        <v>0</v>
      </c>
      <c r="R348" s="2"/>
    </row>
    <row r="349" spans="1:18" s="17" customFormat="1" ht="16.05" customHeight="1" x14ac:dyDescent="0.2">
      <c r="A349" s="9"/>
      <c r="B349" s="9" t="s">
        <v>81</v>
      </c>
      <c r="C349" s="7" t="s">
        <v>21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>
        <f t="shared" si="196"/>
        <v>0</v>
      </c>
      <c r="R349" s="2"/>
    </row>
    <row r="350" spans="1:18" s="17" customFormat="1" ht="16.05" customHeight="1" x14ac:dyDescent="0.2">
      <c r="A350" s="9"/>
      <c r="B350" s="9"/>
      <c r="C350" s="10" t="s">
        <v>22</v>
      </c>
      <c r="D350" s="7" t="str">
        <f t="shared" ref="D350:O350" si="236">IF(D349&lt;=0,"",D349/$P349%)</f>
        <v/>
      </c>
      <c r="E350" s="7" t="str">
        <f t="shared" si="236"/>
        <v/>
      </c>
      <c r="F350" s="7" t="str">
        <f t="shared" si="236"/>
        <v/>
      </c>
      <c r="G350" s="7" t="str">
        <f t="shared" si="236"/>
        <v/>
      </c>
      <c r="H350" s="7" t="str">
        <f t="shared" si="236"/>
        <v/>
      </c>
      <c r="I350" s="7" t="str">
        <f t="shared" si="236"/>
        <v/>
      </c>
      <c r="J350" s="7" t="str">
        <f t="shared" si="236"/>
        <v/>
      </c>
      <c r="K350" s="7" t="str">
        <f t="shared" si="236"/>
        <v/>
      </c>
      <c r="L350" s="7" t="str">
        <f t="shared" si="236"/>
        <v/>
      </c>
      <c r="M350" s="7" t="str">
        <f t="shared" si="236"/>
        <v/>
      </c>
      <c r="N350" s="7" t="str">
        <f t="shared" si="236"/>
        <v/>
      </c>
      <c r="O350" s="7" t="str">
        <f t="shared" si="236"/>
        <v/>
      </c>
      <c r="P350" s="66">
        <f t="shared" si="196"/>
        <v>0</v>
      </c>
      <c r="R350" s="2"/>
    </row>
    <row r="351" spans="1:18" s="17" customFormat="1" ht="16.05" customHeight="1" x14ac:dyDescent="0.2">
      <c r="A351" s="9"/>
      <c r="B351" s="9"/>
      <c r="C351" s="7" t="s">
        <v>23</v>
      </c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>
        <f t="shared" si="196"/>
        <v>0</v>
      </c>
      <c r="R351" s="2"/>
    </row>
    <row r="352" spans="1:18" s="17" customFormat="1" ht="16.05" customHeight="1" x14ac:dyDescent="0.2">
      <c r="A352" s="9"/>
      <c r="B352" s="9"/>
      <c r="C352" s="10" t="s">
        <v>22</v>
      </c>
      <c r="D352" s="7" t="str">
        <f t="shared" ref="D352:O352" si="237">IF(D351&lt;=0,"",D351/$P351%)</f>
        <v/>
      </c>
      <c r="E352" s="7" t="str">
        <f t="shared" si="237"/>
        <v/>
      </c>
      <c r="F352" s="7" t="str">
        <f t="shared" si="237"/>
        <v/>
      </c>
      <c r="G352" s="7" t="str">
        <f t="shared" si="237"/>
        <v/>
      </c>
      <c r="H352" s="7" t="str">
        <f t="shared" si="237"/>
        <v/>
      </c>
      <c r="I352" s="7" t="str">
        <f t="shared" si="237"/>
        <v/>
      </c>
      <c r="J352" s="7" t="str">
        <f t="shared" si="237"/>
        <v/>
      </c>
      <c r="K352" s="7" t="str">
        <f t="shared" si="237"/>
        <v/>
      </c>
      <c r="L352" s="7" t="str">
        <f t="shared" si="237"/>
        <v/>
      </c>
      <c r="M352" s="7" t="str">
        <f t="shared" si="237"/>
        <v/>
      </c>
      <c r="N352" s="7" t="str">
        <f t="shared" si="237"/>
        <v/>
      </c>
      <c r="O352" s="7" t="str">
        <f t="shared" si="237"/>
        <v/>
      </c>
      <c r="P352" s="66">
        <f t="shared" si="196"/>
        <v>0</v>
      </c>
      <c r="R352" s="2"/>
    </row>
    <row r="353" spans="1:18" s="17" customFormat="1" ht="16.05" customHeight="1" x14ac:dyDescent="0.2">
      <c r="A353" s="9"/>
      <c r="B353" s="9"/>
      <c r="C353" s="7" t="s">
        <v>24</v>
      </c>
      <c r="D353" s="66">
        <f>SUM(D351,D349)</f>
        <v>0</v>
      </c>
      <c r="E353" s="66">
        <f t="shared" ref="E353:O353" si="238">SUM(E351,E349)</f>
        <v>0</v>
      </c>
      <c r="F353" s="66">
        <f t="shared" si="238"/>
        <v>0</v>
      </c>
      <c r="G353" s="66">
        <f t="shared" si="238"/>
        <v>0</v>
      </c>
      <c r="H353" s="66">
        <f t="shared" si="238"/>
        <v>0</v>
      </c>
      <c r="I353" s="66">
        <f t="shared" si="238"/>
        <v>0</v>
      </c>
      <c r="J353" s="66">
        <f t="shared" si="238"/>
        <v>0</v>
      </c>
      <c r="K353" s="66">
        <f t="shared" si="238"/>
        <v>0</v>
      </c>
      <c r="L353" s="66">
        <f t="shared" si="238"/>
        <v>0</v>
      </c>
      <c r="M353" s="66">
        <f t="shared" si="238"/>
        <v>0</v>
      </c>
      <c r="N353" s="66">
        <f t="shared" si="238"/>
        <v>0</v>
      </c>
      <c r="O353" s="66">
        <f t="shared" si="238"/>
        <v>0</v>
      </c>
      <c r="P353" s="66">
        <f t="shared" si="196"/>
        <v>0</v>
      </c>
      <c r="R353" s="2"/>
    </row>
    <row r="354" spans="1:18" s="17" customFormat="1" ht="16.05" customHeight="1" x14ac:dyDescent="0.2">
      <c r="A354" s="9"/>
      <c r="B354" s="13"/>
      <c r="C354" s="10" t="s">
        <v>22</v>
      </c>
      <c r="D354" s="7" t="str">
        <f t="shared" ref="D354:O354" si="239">IF(D353&lt;=0,"",D353/$P353%)</f>
        <v/>
      </c>
      <c r="E354" s="7" t="str">
        <f t="shared" si="239"/>
        <v/>
      </c>
      <c r="F354" s="7" t="str">
        <f t="shared" si="239"/>
        <v/>
      </c>
      <c r="G354" s="7" t="str">
        <f t="shared" si="239"/>
        <v/>
      </c>
      <c r="H354" s="7" t="str">
        <f t="shared" si="239"/>
        <v/>
      </c>
      <c r="I354" s="7" t="str">
        <f t="shared" si="239"/>
        <v/>
      </c>
      <c r="J354" s="7" t="str">
        <f t="shared" si="239"/>
        <v/>
      </c>
      <c r="K354" s="7" t="str">
        <f t="shared" si="239"/>
        <v/>
      </c>
      <c r="L354" s="7" t="str">
        <f t="shared" si="239"/>
        <v/>
      </c>
      <c r="M354" s="7" t="str">
        <f t="shared" si="239"/>
        <v/>
      </c>
      <c r="N354" s="7" t="str">
        <f t="shared" si="239"/>
        <v/>
      </c>
      <c r="O354" s="7" t="str">
        <f t="shared" si="239"/>
        <v/>
      </c>
      <c r="P354" s="66">
        <f t="shared" si="196"/>
        <v>0</v>
      </c>
      <c r="R354" s="2"/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>
        <f t="shared" si="196"/>
        <v>0</v>
      </c>
      <c r="R355" s="2"/>
    </row>
    <row r="356" spans="1:18" s="17" customFormat="1" ht="16.05" customHeight="1" x14ac:dyDescent="0.2">
      <c r="A356" s="9"/>
      <c r="B356" s="9"/>
      <c r="C356" s="10" t="s">
        <v>22</v>
      </c>
      <c r="D356" s="7" t="str">
        <f t="shared" ref="D356:O356" si="240">IF(D355&lt;=0,"",D355/$P355%)</f>
        <v/>
      </c>
      <c r="E356" s="7" t="str">
        <f t="shared" si="240"/>
        <v/>
      </c>
      <c r="F356" s="7" t="str">
        <f t="shared" si="240"/>
        <v/>
      </c>
      <c r="G356" s="7" t="str">
        <f t="shared" si="240"/>
        <v/>
      </c>
      <c r="H356" s="7" t="str">
        <f t="shared" si="240"/>
        <v/>
      </c>
      <c r="I356" s="7" t="str">
        <f t="shared" si="240"/>
        <v/>
      </c>
      <c r="J356" s="7" t="str">
        <f t="shared" si="240"/>
        <v/>
      </c>
      <c r="K356" s="7" t="str">
        <f t="shared" si="240"/>
        <v/>
      </c>
      <c r="L356" s="7" t="str">
        <f t="shared" si="240"/>
        <v/>
      </c>
      <c r="M356" s="7" t="str">
        <f t="shared" si="240"/>
        <v/>
      </c>
      <c r="N356" s="7" t="str">
        <f t="shared" si="240"/>
        <v/>
      </c>
      <c r="O356" s="7" t="str">
        <f t="shared" si="240"/>
        <v/>
      </c>
      <c r="P356" s="66">
        <f t="shared" si="196"/>
        <v>0</v>
      </c>
      <c r="R356" s="2"/>
    </row>
    <row r="357" spans="1:18" s="17" customFormat="1" ht="16.05" customHeight="1" x14ac:dyDescent="0.2">
      <c r="A357" s="9"/>
      <c r="B357" s="9"/>
      <c r="C357" s="7" t="s">
        <v>23</v>
      </c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>
        <f t="shared" ref="P357:P366" si="241">SUM(D357:O357)</f>
        <v>0</v>
      </c>
      <c r="R357" s="2"/>
    </row>
    <row r="358" spans="1:18" s="17" customFormat="1" ht="16.05" customHeight="1" x14ac:dyDescent="0.2">
      <c r="A358" s="9"/>
      <c r="B358" s="9"/>
      <c r="C358" s="10" t="s">
        <v>22</v>
      </c>
      <c r="D358" s="7" t="str">
        <f t="shared" ref="D358:O358" si="242">IF(D357&lt;=0,"",D357/$P357%)</f>
        <v/>
      </c>
      <c r="E358" s="7" t="str">
        <f t="shared" si="242"/>
        <v/>
      </c>
      <c r="F358" s="7" t="str">
        <f t="shared" si="242"/>
        <v/>
      </c>
      <c r="G358" s="7" t="str">
        <f t="shared" si="242"/>
        <v/>
      </c>
      <c r="H358" s="7" t="str">
        <f t="shared" si="242"/>
        <v/>
      </c>
      <c r="I358" s="7" t="str">
        <f t="shared" si="242"/>
        <v/>
      </c>
      <c r="J358" s="7" t="str">
        <f t="shared" si="242"/>
        <v/>
      </c>
      <c r="K358" s="7" t="str">
        <f t="shared" si="242"/>
        <v/>
      </c>
      <c r="L358" s="7" t="str">
        <f t="shared" si="242"/>
        <v/>
      </c>
      <c r="M358" s="7" t="str">
        <f t="shared" si="242"/>
        <v/>
      </c>
      <c r="N358" s="7" t="str">
        <f t="shared" si="242"/>
        <v/>
      </c>
      <c r="O358" s="7" t="str">
        <f t="shared" si="242"/>
        <v/>
      </c>
      <c r="P358" s="66">
        <f t="shared" si="241"/>
        <v>0</v>
      </c>
      <c r="R358" s="2"/>
    </row>
    <row r="359" spans="1:18" s="17" customFormat="1" ht="16.05" customHeight="1" x14ac:dyDescent="0.2">
      <c r="A359" s="9"/>
      <c r="B359" s="9"/>
      <c r="C359" s="7" t="s">
        <v>24</v>
      </c>
      <c r="D359" s="66">
        <f>SUM(D357,D355)</f>
        <v>0</v>
      </c>
      <c r="E359" s="66">
        <f t="shared" ref="E359:O359" si="243">SUM(E357,E355)</f>
        <v>0</v>
      </c>
      <c r="F359" s="66">
        <f t="shared" si="243"/>
        <v>0</v>
      </c>
      <c r="G359" s="66">
        <f t="shared" si="243"/>
        <v>0</v>
      </c>
      <c r="H359" s="66">
        <f t="shared" si="243"/>
        <v>0</v>
      </c>
      <c r="I359" s="66">
        <f t="shared" si="243"/>
        <v>0</v>
      </c>
      <c r="J359" s="66">
        <f t="shared" si="243"/>
        <v>0</v>
      </c>
      <c r="K359" s="66">
        <f t="shared" si="243"/>
        <v>0</v>
      </c>
      <c r="L359" s="66">
        <f t="shared" si="243"/>
        <v>0</v>
      </c>
      <c r="M359" s="66">
        <f t="shared" si="243"/>
        <v>0</v>
      </c>
      <c r="N359" s="66">
        <f t="shared" si="243"/>
        <v>0</v>
      </c>
      <c r="O359" s="66">
        <f t="shared" si="243"/>
        <v>0</v>
      </c>
      <c r="P359" s="66">
        <f t="shared" si="241"/>
        <v>0</v>
      </c>
      <c r="R359" s="2"/>
    </row>
    <row r="360" spans="1:18" s="17" customFormat="1" ht="16.05" customHeight="1" x14ac:dyDescent="0.2">
      <c r="A360" s="14"/>
      <c r="B360" s="13"/>
      <c r="C360" s="10" t="s">
        <v>22</v>
      </c>
      <c r="D360" s="7" t="str">
        <f t="shared" ref="D360:O360" si="244">IF(D359&lt;=0,"",D359/$P359%)</f>
        <v/>
      </c>
      <c r="E360" s="7" t="str">
        <f t="shared" si="244"/>
        <v/>
      </c>
      <c r="F360" s="7" t="str">
        <f t="shared" si="244"/>
        <v/>
      </c>
      <c r="G360" s="7" t="str">
        <f t="shared" si="244"/>
        <v/>
      </c>
      <c r="H360" s="7" t="str">
        <f t="shared" si="244"/>
        <v/>
      </c>
      <c r="I360" s="7" t="str">
        <f t="shared" si="244"/>
        <v/>
      </c>
      <c r="J360" s="7" t="str">
        <f t="shared" si="244"/>
        <v/>
      </c>
      <c r="K360" s="7" t="str">
        <f t="shared" si="244"/>
        <v/>
      </c>
      <c r="L360" s="7" t="str">
        <f t="shared" si="244"/>
        <v/>
      </c>
      <c r="M360" s="7" t="str">
        <f t="shared" si="244"/>
        <v/>
      </c>
      <c r="N360" s="7" t="str">
        <f t="shared" si="244"/>
        <v/>
      </c>
      <c r="O360" s="7" t="str">
        <f t="shared" si="244"/>
        <v/>
      </c>
      <c r="P360" s="66">
        <f t="shared" si="241"/>
        <v>0</v>
      </c>
      <c r="R360" s="2"/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si="241"/>
        <v>0</v>
      </c>
      <c r="R361" s="2"/>
    </row>
    <row r="362" spans="1:18" s="17" customFormat="1" ht="16.05" customHeight="1" x14ac:dyDescent="0.2">
      <c r="A362" s="9"/>
      <c r="B362" s="1"/>
      <c r="C362" s="10" t="s">
        <v>22</v>
      </c>
      <c r="D362" s="7" t="str">
        <f t="shared" ref="D362:O362" si="245">IF(D361&lt;=0,"",D361/$P361%)</f>
        <v/>
      </c>
      <c r="E362" s="7" t="str">
        <f t="shared" si="245"/>
        <v/>
      </c>
      <c r="F362" s="7" t="str">
        <f t="shared" si="245"/>
        <v/>
      </c>
      <c r="G362" s="7" t="str">
        <f t="shared" si="245"/>
        <v/>
      </c>
      <c r="H362" s="7" t="str">
        <f t="shared" si="245"/>
        <v/>
      </c>
      <c r="I362" s="7" t="str">
        <f t="shared" si="245"/>
        <v/>
      </c>
      <c r="J362" s="7" t="str">
        <f t="shared" si="245"/>
        <v/>
      </c>
      <c r="K362" s="7" t="str">
        <f t="shared" si="245"/>
        <v/>
      </c>
      <c r="L362" s="7" t="str">
        <f t="shared" si="245"/>
        <v/>
      </c>
      <c r="M362" s="7" t="str">
        <f t="shared" si="245"/>
        <v/>
      </c>
      <c r="N362" s="7" t="str">
        <f t="shared" si="245"/>
        <v/>
      </c>
      <c r="O362" s="7" t="str">
        <f t="shared" si="245"/>
        <v/>
      </c>
      <c r="P362" s="66">
        <f t="shared" si="241"/>
        <v>0</v>
      </c>
      <c r="R362" s="2"/>
    </row>
    <row r="363" spans="1:18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1"/>
        <v>0</v>
      </c>
      <c r="R363" s="2"/>
    </row>
    <row r="364" spans="1:18" s="17" customFormat="1" ht="16.05" customHeight="1" x14ac:dyDescent="0.2">
      <c r="A364" s="9"/>
      <c r="B364" s="1"/>
      <c r="C364" s="10" t="s">
        <v>22</v>
      </c>
      <c r="D364" s="7" t="str">
        <f t="shared" ref="D364:O364" si="246">IF(D363&lt;=0,"",D363/$P363%)</f>
        <v/>
      </c>
      <c r="E364" s="7" t="str">
        <f t="shared" si="246"/>
        <v/>
      </c>
      <c r="F364" s="7" t="str">
        <f t="shared" si="246"/>
        <v/>
      </c>
      <c r="G364" s="7" t="str">
        <f t="shared" si="246"/>
        <v/>
      </c>
      <c r="H364" s="7" t="str">
        <f t="shared" si="246"/>
        <v/>
      </c>
      <c r="I364" s="7" t="str">
        <f t="shared" si="246"/>
        <v/>
      </c>
      <c r="J364" s="7" t="str">
        <f t="shared" si="246"/>
        <v/>
      </c>
      <c r="K364" s="7" t="str">
        <f t="shared" si="246"/>
        <v/>
      </c>
      <c r="L364" s="7" t="str">
        <f t="shared" si="246"/>
        <v/>
      </c>
      <c r="M364" s="7" t="str">
        <f t="shared" si="246"/>
        <v/>
      </c>
      <c r="N364" s="7" t="str">
        <f t="shared" si="246"/>
        <v/>
      </c>
      <c r="O364" s="7" t="str">
        <f t="shared" si="246"/>
        <v/>
      </c>
      <c r="P364" s="66">
        <f t="shared" si="241"/>
        <v>0</v>
      </c>
      <c r="R364" s="2"/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47">SUM(E363,E361)</f>
        <v>0</v>
      </c>
      <c r="F365" s="66">
        <f t="shared" si="247"/>
        <v>0</v>
      </c>
      <c r="G365" s="66">
        <f t="shared" si="247"/>
        <v>0</v>
      </c>
      <c r="H365" s="66">
        <f t="shared" si="247"/>
        <v>0</v>
      </c>
      <c r="I365" s="66">
        <f t="shared" si="247"/>
        <v>0</v>
      </c>
      <c r="J365" s="66">
        <f t="shared" si="247"/>
        <v>0</v>
      </c>
      <c r="K365" s="66">
        <f t="shared" si="247"/>
        <v>0</v>
      </c>
      <c r="L365" s="66">
        <f t="shared" si="247"/>
        <v>0</v>
      </c>
      <c r="M365" s="66">
        <f t="shared" si="247"/>
        <v>0</v>
      </c>
      <c r="N365" s="66">
        <f t="shared" si="247"/>
        <v>0</v>
      </c>
      <c r="O365" s="66">
        <f t="shared" si="247"/>
        <v>0</v>
      </c>
      <c r="P365" s="66">
        <f t="shared" si="241"/>
        <v>0</v>
      </c>
      <c r="R365" s="2"/>
    </row>
    <row r="366" spans="1:18" s="17" customFormat="1" ht="16.05" customHeight="1" x14ac:dyDescent="0.2">
      <c r="A366" s="13"/>
      <c r="B366" s="12"/>
      <c r="C366" s="10" t="s">
        <v>22</v>
      </c>
      <c r="D366" s="7" t="str">
        <f t="shared" ref="D366:O366" si="248">IF(D365&lt;=0,"",D365/$P365%)</f>
        <v/>
      </c>
      <c r="E366" s="7" t="str">
        <f t="shared" si="248"/>
        <v/>
      </c>
      <c r="F366" s="7" t="str">
        <f t="shared" si="248"/>
        <v/>
      </c>
      <c r="G366" s="7" t="str">
        <f t="shared" si="248"/>
        <v/>
      </c>
      <c r="H366" s="7" t="str">
        <f t="shared" si="248"/>
        <v/>
      </c>
      <c r="I366" s="7" t="str">
        <f t="shared" si="248"/>
        <v/>
      </c>
      <c r="J366" s="7" t="str">
        <f t="shared" si="248"/>
        <v/>
      </c>
      <c r="K366" s="7" t="str">
        <f t="shared" si="248"/>
        <v/>
      </c>
      <c r="L366" s="7" t="str">
        <f t="shared" si="248"/>
        <v/>
      </c>
      <c r="M366" s="7" t="str">
        <f t="shared" si="248"/>
        <v/>
      </c>
      <c r="N366" s="7" t="str">
        <f t="shared" si="248"/>
        <v/>
      </c>
      <c r="O366" s="7" t="str">
        <f t="shared" si="248"/>
        <v/>
      </c>
      <c r="P366" s="66">
        <f t="shared" si="241"/>
        <v>0</v>
      </c>
      <c r="R366" s="2"/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49">SUM(D361,D301,D295,D229,D37,D7)</f>
        <v>640</v>
      </c>
      <c r="E367" s="7">
        <f t="shared" si="249"/>
        <v>728.5</v>
      </c>
      <c r="F367" s="7">
        <f t="shared" si="249"/>
        <v>985.90000000000009</v>
      </c>
      <c r="G367" s="7">
        <f t="shared" si="249"/>
        <v>1323</v>
      </c>
      <c r="H367" s="71">
        <f t="shared" si="249"/>
        <v>379.7</v>
      </c>
      <c r="I367" s="7">
        <f t="shared" si="249"/>
        <v>1691.7999999999997</v>
      </c>
      <c r="J367" s="7">
        <f t="shared" si="249"/>
        <v>3984.5</v>
      </c>
      <c r="K367" s="7">
        <f t="shared" si="249"/>
        <v>2960.6</v>
      </c>
      <c r="L367" s="7">
        <f t="shared" si="249"/>
        <v>2792.0000000000009</v>
      </c>
      <c r="M367" s="7">
        <f t="shared" si="249"/>
        <v>2325.6999999999998</v>
      </c>
      <c r="N367" s="7">
        <f t="shared" si="249"/>
        <v>1428.3</v>
      </c>
      <c r="O367" s="7">
        <f t="shared" si="249"/>
        <v>1033.4000000000001</v>
      </c>
      <c r="P367" s="66">
        <f t="shared" ref="P367:P376" si="250">SUM(D367:O367)</f>
        <v>20273.400000000001</v>
      </c>
      <c r="Q367" s="36"/>
      <c r="R367" s="35"/>
    </row>
    <row r="368" spans="1:18" ht="16.05" customHeight="1" x14ac:dyDescent="0.2">
      <c r="A368" s="18"/>
      <c r="B368" s="19"/>
      <c r="C368" s="10" t="s">
        <v>22</v>
      </c>
      <c r="D368" s="7">
        <f t="shared" ref="D368:O368" si="251">IF(D367&lt;=0,"",D367/$P367%)</f>
        <v>3.1568459163238529</v>
      </c>
      <c r="E368" s="7">
        <f t="shared" si="251"/>
        <v>3.5933785156905107</v>
      </c>
      <c r="F368" s="7">
        <f t="shared" si="251"/>
        <v>4.8630224826620108</v>
      </c>
      <c r="G368" s="7">
        <f t="shared" si="251"/>
        <v>6.5257924176507141</v>
      </c>
      <c r="H368" s="7">
        <f t="shared" si="251"/>
        <v>1.8728974912940108</v>
      </c>
      <c r="I368" s="7">
        <f t="shared" si="251"/>
        <v>8.3449248769323336</v>
      </c>
      <c r="J368" s="7">
        <f t="shared" si="251"/>
        <v>19.653832114988113</v>
      </c>
      <c r="K368" s="7">
        <f t="shared" si="251"/>
        <v>14.603371906044373</v>
      </c>
      <c r="L368" s="7">
        <f t="shared" si="251"/>
        <v>13.771740309962812</v>
      </c>
      <c r="M368" s="7">
        <f t="shared" si="251"/>
        <v>11.471682105616225</v>
      </c>
      <c r="N368" s="7">
        <f t="shared" si="251"/>
        <v>7.0451922223208729</v>
      </c>
      <c r="O368" s="7">
        <f t="shared" si="251"/>
        <v>5.0973196405141712</v>
      </c>
      <c r="P368" s="66">
        <f t="shared" si="250"/>
        <v>100</v>
      </c>
      <c r="Q368" s="36"/>
      <c r="R368" s="35"/>
    </row>
    <row r="369" spans="1:18" ht="16.05" customHeight="1" x14ac:dyDescent="0.2">
      <c r="A369" s="18"/>
      <c r="B369" s="19"/>
      <c r="C369" s="7" t="s">
        <v>23</v>
      </c>
      <c r="D369" s="7">
        <f t="shared" ref="D369:O369" si="252">SUM(D363,D303,D297,D231,D39,D9)</f>
        <v>4546.8</v>
      </c>
      <c r="E369" s="7">
        <f t="shared" si="252"/>
        <v>4290.4000000000005</v>
      </c>
      <c r="F369" s="7">
        <f t="shared" si="252"/>
        <v>3688.1000000000004</v>
      </c>
      <c r="G369" s="7">
        <f t="shared" si="252"/>
        <v>621.80000000000007</v>
      </c>
      <c r="H369" s="7">
        <f t="shared" si="252"/>
        <v>100.5</v>
      </c>
      <c r="I369" s="7">
        <f t="shared" si="252"/>
        <v>140.4</v>
      </c>
      <c r="J369" s="7">
        <f t="shared" si="252"/>
        <v>2424.1</v>
      </c>
      <c r="K369" s="7">
        <f t="shared" si="252"/>
        <v>8805.5</v>
      </c>
      <c r="L369" s="7">
        <f t="shared" si="252"/>
        <v>6525.3</v>
      </c>
      <c r="M369" s="7">
        <f t="shared" si="252"/>
        <v>6581.5999999999995</v>
      </c>
      <c r="N369" s="7">
        <f t="shared" si="252"/>
        <v>4987.0999999999985</v>
      </c>
      <c r="O369" s="7">
        <f t="shared" si="252"/>
        <v>5020.5000000000009</v>
      </c>
      <c r="P369" s="66">
        <f t="shared" si="250"/>
        <v>47732.1</v>
      </c>
      <c r="Q369" s="36"/>
      <c r="R369" s="35"/>
    </row>
    <row r="370" spans="1:18" ht="16.05" customHeight="1" x14ac:dyDescent="0.2">
      <c r="A370" s="18"/>
      <c r="B370" s="19"/>
      <c r="C370" s="10" t="s">
        <v>22</v>
      </c>
      <c r="D370" s="7">
        <f t="shared" ref="D370:O370" si="253">IF(D369&lt;=0,"",D369/$P369%)</f>
        <v>9.5256651184423067</v>
      </c>
      <c r="E370" s="7">
        <f t="shared" si="253"/>
        <v>8.988500401197518</v>
      </c>
      <c r="F370" s="7">
        <f t="shared" si="253"/>
        <v>7.7266661219598562</v>
      </c>
      <c r="G370" s="7">
        <f t="shared" si="253"/>
        <v>1.302687290104563</v>
      </c>
      <c r="H370" s="7">
        <f t="shared" si="253"/>
        <v>0.2105501329294123</v>
      </c>
      <c r="I370" s="7">
        <f t="shared" si="253"/>
        <v>0.29414167824168647</v>
      </c>
      <c r="J370" s="7">
        <f t="shared" si="253"/>
        <v>5.0785530073053566</v>
      </c>
      <c r="K370" s="7">
        <f t="shared" si="253"/>
        <v>18.44775318915363</v>
      </c>
      <c r="L370" s="7">
        <f t="shared" si="253"/>
        <v>13.67067445178402</v>
      </c>
      <c r="M370" s="7">
        <f t="shared" si="253"/>
        <v>13.788624426748456</v>
      </c>
      <c r="N370" s="7">
        <f t="shared" si="253"/>
        <v>10.448105153554943</v>
      </c>
      <c r="O370" s="7">
        <f t="shared" si="253"/>
        <v>10.518079028578255</v>
      </c>
      <c r="P370" s="66">
        <f t="shared" si="250"/>
        <v>100.00000000000001</v>
      </c>
      <c r="Q370" s="36"/>
      <c r="R370" s="35"/>
    </row>
    <row r="371" spans="1:18" ht="16.05" customHeight="1" x14ac:dyDescent="0.2">
      <c r="A371" s="18"/>
      <c r="B371" s="19"/>
      <c r="C371" s="7" t="s">
        <v>24</v>
      </c>
      <c r="D371" s="7">
        <f>+D367+D369</f>
        <v>5186.8</v>
      </c>
      <c r="E371" s="7">
        <f t="shared" ref="E371:O371" si="254">+E367+E369</f>
        <v>5018.9000000000005</v>
      </c>
      <c r="F371" s="7">
        <f t="shared" si="254"/>
        <v>4674</v>
      </c>
      <c r="G371" s="7">
        <f t="shared" si="254"/>
        <v>1944.8000000000002</v>
      </c>
      <c r="H371" s="7">
        <f t="shared" si="254"/>
        <v>480.2</v>
      </c>
      <c r="I371" s="7">
        <f t="shared" si="254"/>
        <v>1832.1999999999998</v>
      </c>
      <c r="J371" s="7">
        <f t="shared" si="254"/>
        <v>6408.6</v>
      </c>
      <c r="K371" s="7">
        <f t="shared" si="254"/>
        <v>11766.1</v>
      </c>
      <c r="L371" s="7">
        <f t="shared" si="254"/>
        <v>9317.3000000000011</v>
      </c>
      <c r="M371" s="7">
        <f t="shared" si="254"/>
        <v>8907.2999999999993</v>
      </c>
      <c r="N371" s="7">
        <f t="shared" si="254"/>
        <v>6415.3999999999987</v>
      </c>
      <c r="O371" s="7">
        <f t="shared" si="254"/>
        <v>6053.9000000000015</v>
      </c>
      <c r="P371" s="66">
        <f>SUM(D371:O371)</f>
        <v>68005.5</v>
      </c>
      <c r="Q371" s="36"/>
      <c r="R371" s="35"/>
    </row>
    <row r="372" spans="1:18" ht="16.05" customHeight="1" x14ac:dyDescent="0.2">
      <c r="A372" s="20"/>
      <c r="B372" s="21"/>
      <c r="C372" s="10" t="s">
        <v>22</v>
      </c>
      <c r="D372" s="7">
        <f t="shared" ref="D372:O372" si="255">IF(D371&lt;=0,"",D371/$P371%)</f>
        <v>7.6270301666776961</v>
      </c>
      <c r="E372" s="7">
        <f t="shared" si="255"/>
        <v>7.3801383711611575</v>
      </c>
      <c r="F372" s="7">
        <f t="shared" si="255"/>
        <v>6.872973509495556</v>
      </c>
      <c r="G372" s="7">
        <f t="shared" si="255"/>
        <v>2.8597686951790671</v>
      </c>
      <c r="H372" s="7">
        <f t="shared" si="255"/>
        <v>0.70611935799310355</v>
      </c>
      <c r="I372" s="7">
        <f t="shared" si="255"/>
        <v>2.6941938519678557</v>
      </c>
      <c r="J372" s="7">
        <f t="shared" si="255"/>
        <v>9.4236495577563595</v>
      </c>
      <c r="K372" s="7">
        <f t="shared" si="255"/>
        <v>17.301688833991371</v>
      </c>
      <c r="L372" s="7">
        <f t="shared" si="255"/>
        <v>13.700803611472605</v>
      </c>
      <c r="M372" s="7">
        <f t="shared" si="255"/>
        <v>13.097911198358956</v>
      </c>
      <c r="N372" s="7">
        <f t="shared" si="255"/>
        <v>9.433648748998241</v>
      </c>
      <c r="O372" s="7">
        <f t="shared" si="255"/>
        <v>8.9020740969480432</v>
      </c>
      <c r="P372" s="66">
        <f t="shared" si="250"/>
        <v>100</v>
      </c>
      <c r="Q372" s="36"/>
      <c r="R372" s="35"/>
    </row>
    <row r="373" spans="1:18" ht="16.05" customHeight="1" x14ac:dyDescent="0.2">
      <c r="A373" s="22" t="s">
        <v>85</v>
      </c>
      <c r="B373" s="23"/>
      <c r="C373" s="7" t="s">
        <v>21</v>
      </c>
      <c r="D373" s="67">
        <v>23.4</v>
      </c>
      <c r="E373" s="67">
        <v>20</v>
      </c>
      <c r="F373" s="67">
        <v>28.4</v>
      </c>
      <c r="G373" s="67">
        <v>100.6</v>
      </c>
      <c r="H373" s="67">
        <v>261.90000000000003</v>
      </c>
      <c r="I373" s="67">
        <v>657.2</v>
      </c>
      <c r="J373" s="67">
        <v>946.3</v>
      </c>
      <c r="K373" s="67">
        <v>1361.4</v>
      </c>
      <c r="L373" s="67">
        <v>823.40000000000009</v>
      </c>
      <c r="M373" s="67">
        <v>470.4</v>
      </c>
      <c r="N373" s="67">
        <v>227</v>
      </c>
      <c r="O373" s="67">
        <v>49.3</v>
      </c>
      <c r="P373" s="66">
        <f>SUM(D373:O373)</f>
        <v>4969.3</v>
      </c>
    </row>
    <row r="374" spans="1:18" ht="16.05" customHeight="1" x14ac:dyDescent="0.2">
      <c r="A374" s="24" t="s">
        <v>86</v>
      </c>
      <c r="B374" s="25"/>
      <c r="C374" s="10" t="s">
        <v>22</v>
      </c>
      <c r="D374" s="7">
        <v>0.53581060833083616</v>
      </c>
      <c r="E374" s="7">
        <v>0.4327240035960444</v>
      </c>
      <c r="F374" s="7">
        <v>0.7335930476475877</v>
      </c>
      <c r="G374" s="7">
        <v>1.6014384177404855</v>
      </c>
      <c r="H374" s="7">
        <v>3.0338627509739289</v>
      </c>
      <c r="I374" s="7">
        <v>7.3658975127359909</v>
      </c>
      <c r="J374" s="7">
        <v>10.529217860353612</v>
      </c>
      <c r="K374" s="7">
        <v>13.462391369493556</v>
      </c>
      <c r="L374" s="7">
        <v>10.598741384477075</v>
      </c>
      <c r="M374" s="7">
        <v>5.5115373089601452</v>
      </c>
      <c r="N374" s="7">
        <v>1.8076116272100691</v>
      </c>
      <c r="O374" s="7">
        <v>44.387174108480671</v>
      </c>
      <c r="P374" s="66">
        <f t="shared" si="250"/>
        <v>100</v>
      </c>
    </row>
    <row r="375" spans="1:18" ht="16.05" customHeight="1" x14ac:dyDescent="0.2">
      <c r="A375" s="9"/>
      <c r="B375" s="26"/>
      <c r="C375" s="7" t="s">
        <v>23</v>
      </c>
      <c r="D375" s="67">
        <v>16.5</v>
      </c>
      <c r="E375" s="67">
        <v>14.3</v>
      </c>
      <c r="F375" s="67">
        <v>28.6</v>
      </c>
      <c r="G375" s="67">
        <v>147.5</v>
      </c>
      <c r="H375" s="67">
        <v>1070.1000000000001</v>
      </c>
      <c r="I375" s="67">
        <v>4124.7</v>
      </c>
      <c r="J375" s="67">
        <v>8664.9000000000015</v>
      </c>
      <c r="K375" s="67">
        <v>9835.1</v>
      </c>
      <c r="L375" s="67">
        <v>6957.6</v>
      </c>
      <c r="M375" s="67">
        <v>3038.2</v>
      </c>
      <c r="N375" s="67">
        <v>505.6</v>
      </c>
      <c r="O375" s="67">
        <v>26.7</v>
      </c>
      <c r="P375" s="66">
        <f t="shared" si="250"/>
        <v>34429.799999999996</v>
      </c>
    </row>
    <row r="376" spans="1:18" ht="16.05" customHeight="1" x14ac:dyDescent="0.2">
      <c r="A376" s="9"/>
      <c r="B376" s="26"/>
      <c r="C376" s="10" t="s">
        <v>22</v>
      </c>
      <c r="D376" s="7">
        <v>5.2618167497857221E-2</v>
      </c>
      <c r="E376" s="7">
        <v>0.10258888002726879</v>
      </c>
      <c r="F376" s="7">
        <v>0.11979733732216551</v>
      </c>
      <c r="G376" s="7">
        <v>0.41167924759329799</v>
      </c>
      <c r="H376" s="7">
        <v>2.9069055553533198</v>
      </c>
      <c r="I376" s="7">
        <v>11.393653388576894</v>
      </c>
      <c r="J376" s="7">
        <v>24.31852854452854</v>
      </c>
      <c r="K376" s="7">
        <v>24.240759554830451</v>
      </c>
      <c r="L376" s="7">
        <v>23.123202626275333</v>
      </c>
      <c r="M376" s="7">
        <v>11.628945948897503</v>
      </c>
      <c r="N376" s="7">
        <v>1.5653077500934884</v>
      </c>
      <c r="O376" s="7">
        <v>0.1360129990038951</v>
      </c>
      <c r="P376" s="66">
        <f t="shared" si="250"/>
        <v>100.00000000000003</v>
      </c>
    </row>
    <row r="377" spans="1:18" ht="16.05" customHeight="1" x14ac:dyDescent="0.2">
      <c r="A377" s="9"/>
      <c r="B377" s="26"/>
      <c r="C377" s="7" t="s">
        <v>24</v>
      </c>
      <c r="D377" s="66">
        <f>+D373+D375</f>
        <v>39.9</v>
      </c>
      <c r="E377" s="66">
        <f t="shared" ref="E377:O377" si="256">+E373+E375</f>
        <v>34.299999999999997</v>
      </c>
      <c r="F377" s="66">
        <f t="shared" si="256"/>
        <v>57</v>
      </c>
      <c r="G377" s="66">
        <f t="shared" si="256"/>
        <v>248.1</v>
      </c>
      <c r="H377" s="66">
        <f t="shared" si="256"/>
        <v>1332.0000000000002</v>
      </c>
      <c r="I377" s="66">
        <f t="shared" si="256"/>
        <v>4781.8999999999996</v>
      </c>
      <c r="J377" s="66">
        <f t="shared" si="256"/>
        <v>9611.2000000000007</v>
      </c>
      <c r="K377" s="66">
        <f t="shared" si="256"/>
        <v>11196.5</v>
      </c>
      <c r="L377" s="66">
        <f t="shared" si="256"/>
        <v>7781</v>
      </c>
      <c r="M377" s="66">
        <f t="shared" si="256"/>
        <v>3508.6</v>
      </c>
      <c r="N377" s="66">
        <f t="shared" si="256"/>
        <v>732.6</v>
      </c>
      <c r="O377" s="66">
        <f t="shared" si="256"/>
        <v>76</v>
      </c>
      <c r="P377" s="66">
        <f>SUM(D377:O377)</f>
        <v>39399.1</v>
      </c>
    </row>
    <row r="378" spans="1:18" ht="16.05" customHeight="1" x14ac:dyDescent="0.2">
      <c r="A378" s="13"/>
      <c r="B378" s="27"/>
      <c r="C378" s="10" t="s">
        <v>22</v>
      </c>
      <c r="D378" s="7">
        <v>0.15715686121959949</v>
      </c>
      <c r="E378" s="7">
        <v>0.17401362026130568</v>
      </c>
      <c r="F378" s="7">
        <v>0.25259205087110542</v>
      </c>
      <c r="G378" s="7">
        <v>0.66908366657849283</v>
      </c>
      <c r="H378" s="7">
        <v>2.9343727470293199</v>
      </c>
      <c r="I378" s="7">
        <v>10.522248328587505</v>
      </c>
      <c r="J378" s="7">
        <v>21.335210916955823</v>
      </c>
      <c r="K378" s="7">
        <v>21.90885939388281</v>
      </c>
      <c r="L378" s="7">
        <v>20.413535199506224</v>
      </c>
      <c r="M378" s="7">
        <v>10.305444473835717</v>
      </c>
      <c r="N378" s="7">
        <v>1.6177301984948209</v>
      </c>
      <c r="O378" s="7">
        <v>9.7097525427772666</v>
      </c>
      <c r="P378" s="66">
        <f>SUM(D378:O378)</f>
        <v>100</v>
      </c>
    </row>
    <row r="379" spans="1:18" ht="16.05" customHeight="1" x14ac:dyDescent="0.2">
      <c r="P379" s="2"/>
    </row>
    <row r="380" spans="1:18" ht="16.05" customHeight="1" x14ac:dyDescent="0.2">
      <c r="P380" s="2"/>
    </row>
    <row r="381" spans="1:18" ht="16.05" customHeight="1" x14ac:dyDescent="0.2">
      <c r="P381" s="2"/>
    </row>
    <row r="382" spans="1:18" ht="16.05" customHeight="1" x14ac:dyDescent="0.2">
      <c r="P382" s="2"/>
    </row>
    <row r="383" spans="1:18" ht="16.05" customHeight="1" x14ac:dyDescent="0.2">
      <c r="P383" s="2"/>
    </row>
    <row r="384" spans="1:18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S445"/>
  <sheetViews>
    <sheetView showGridLines="0" showZeros="0" view="pageBreakPreview" zoomScale="80" zoomScaleNormal="96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12.6640625" style="2" customWidth="1"/>
    <col min="18" max="18" width="11.44140625" style="2" bestFit="1" customWidth="1"/>
    <col min="19" max="19" width="14.33203125" style="2" customWidth="1"/>
    <col min="20" max="16384" width="9" style="2"/>
  </cols>
  <sheetData>
    <row r="1" spans="1:16" ht="16.05" customHeight="1" x14ac:dyDescent="0.2">
      <c r="A1" s="2" t="s">
        <v>122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87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358.8</v>
      </c>
      <c r="E7" s="8">
        <f t="shared" ref="E7:O11" si="0">SUM(E13,E19,E25,E31)</f>
        <v>539.19999999999993</v>
      </c>
      <c r="F7" s="8">
        <f t="shared" si="0"/>
        <v>1247.8</v>
      </c>
      <c r="G7" s="8">
        <f t="shared" si="0"/>
        <v>1232.1000000000001</v>
      </c>
      <c r="H7" s="8">
        <f t="shared" si="0"/>
        <v>627.79999999999995</v>
      </c>
      <c r="I7" s="8">
        <f t="shared" si="0"/>
        <v>559.39999999999986</v>
      </c>
      <c r="J7" s="8">
        <f t="shared" si="0"/>
        <v>437</v>
      </c>
      <c r="K7" s="8">
        <f t="shared" si="0"/>
        <v>277.7</v>
      </c>
      <c r="L7" s="8">
        <f t="shared" si="0"/>
        <v>407.5</v>
      </c>
      <c r="M7" s="8">
        <f t="shared" si="0"/>
        <v>413.2</v>
      </c>
      <c r="N7" s="8">
        <f t="shared" si="0"/>
        <v>525.70000000000005</v>
      </c>
      <c r="O7" s="8">
        <f t="shared" si="0"/>
        <v>701.69999999999993</v>
      </c>
      <c r="P7" s="45">
        <f>SUM(D7:O7)</f>
        <v>7327.9</v>
      </c>
    </row>
    <row r="8" spans="1:16" ht="16.05" customHeight="1" x14ac:dyDescent="0.2">
      <c r="A8" s="9"/>
      <c r="C8" s="10" t="s">
        <v>22</v>
      </c>
      <c r="D8" s="7">
        <f>IF(D7&lt;=0,"",D7/$P7%)</f>
        <v>4.896355026678858</v>
      </c>
      <c r="E8" s="7">
        <f t="shared" ref="E8:O8" si="1">IF(E7&lt;=0,"",E7/$P7%)</f>
        <v>7.3581790144516157</v>
      </c>
      <c r="F8" s="7">
        <f t="shared" si="1"/>
        <v>17.028070797909361</v>
      </c>
      <c r="G8" s="7">
        <f t="shared" si="1"/>
        <v>16.813821149306079</v>
      </c>
      <c r="H8" s="7">
        <f t="shared" si="1"/>
        <v>8.5672566492446673</v>
      </c>
      <c r="I8" s="7">
        <f t="shared" si="1"/>
        <v>7.6338377980048842</v>
      </c>
      <c r="J8" s="7">
        <f t="shared" si="1"/>
        <v>5.9635093273652755</v>
      </c>
      <c r="K8" s="7">
        <f t="shared" si="1"/>
        <v>3.7896259501357825</v>
      </c>
      <c r="L8" s="7">
        <f t="shared" si="1"/>
        <v>5.5609383315820358</v>
      </c>
      <c r="M8" s="7">
        <f t="shared" si="1"/>
        <v>5.6387232358520176</v>
      </c>
      <c r="N8" s="7">
        <f t="shared" si="1"/>
        <v>7.1739516096016605</v>
      </c>
      <c r="O8" s="7">
        <f t="shared" si="1"/>
        <v>9.5757311098677658</v>
      </c>
      <c r="P8" s="66">
        <f>SUM(D8:O8)</f>
        <v>100</v>
      </c>
    </row>
    <row r="9" spans="1:16" ht="16.05" customHeight="1" x14ac:dyDescent="0.2">
      <c r="A9" s="9"/>
      <c r="C9" s="7" t="s">
        <v>23</v>
      </c>
      <c r="D9" s="67">
        <f>SUM(D15,D21,D27,D33)</f>
        <v>2609.4999999999995</v>
      </c>
      <c r="E9" s="67">
        <f t="shared" si="0"/>
        <v>2457.9999999999995</v>
      </c>
      <c r="F9" s="67">
        <f t="shared" si="0"/>
        <v>5371.2999999999993</v>
      </c>
      <c r="G9" s="67">
        <f t="shared" si="0"/>
        <v>3422.8</v>
      </c>
      <c r="H9" s="67">
        <f t="shared" si="0"/>
        <v>2688.2</v>
      </c>
      <c r="I9" s="67">
        <f t="shared" si="0"/>
        <v>3972.9</v>
      </c>
      <c r="J9" s="67">
        <f t="shared" si="0"/>
        <v>3167.2000000000003</v>
      </c>
      <c r="K9" s="67">
        <f t="shared" si="0"/>
        <v>2693.3</v>
      </c>
      <c r="L9" s="67">
        <f t="shared" si="0"/>
        <v>3396.5000000000005</v>
      </c>
      <c r="M9" s="67">
        <f t="shared" si="0"/>
        <v>3829.2999999999997</v>
      </c>
      <c r="N9" s="67">
        <f t="shared" si="0"/>
        <v>4175.3</v>
      </c>
      <c r="O9" s="67">
        <f t="shared" si="0"/>
        <v>4903.5</v>
      </c>
      <c r="P9" s="66">
        <f>SUM(D9:O9)</f>
        <v>42687.8</v>
      </c>
    </row>
    <row r="10" spans="1:16" ht="16.05" customHeight="1" x14ac:dyDescent="0.2">
      <c r="A10" s="9"/>
      <c r="C10" s="10" t="s">
        <v>22</v>
      </c>
      <c r="D10" s="7">
        <f t="shared" ref="D10:O10" si="2">IF(D9&lt;=0,"",D9/$P9%)</f>
        <v>6.1129877857373751</v>
      </c>
      <c r="E10" s="7">
        <f t="shared" si="2"/>
        <v>5.7580854483013866</v>
      </c>
      <c r="F10" s="7">
        <f t="shared" si="2"/>
        <v>12.582751980659577</v>
      </c>
      <c r="G10" s="7">
        <f t="shared" si="2"/>
        <v>8.018215977398695</v>
      </c>
      <c r="H10" s="7">
        <f t="shared" si="2"/>
        <v>6.2973495940292059</v>
      </c>
      <c r="I10" s="7">
        <f t="shared" si="2"/>
        <v>9.30687456369267</v>
      </c>
      <c r="J10" s="7">
        <f t="shared" si="2"/>
        <v>7.4194500536453036</v>
      </c>
      <c r="K10" s="7">
        <f t="shared" si="2"/>
        <v>6.3092968014280428</v>
      </c>
      <c r="L10" s="7">
        <f t="shared" si="2"/>
        <v>7.9566058686556813</v>
      </c>
      <c r="M10" s="7">
        <f t="shared" si="2"/>
        <v>8.9704786847764453</v>
      </c>
      <c r="N10" s="7">
        <f t="shared" si="2"/>
        <v>9.7810147161484071</v>
      </c>
      <c r="O10" s="7">
        <f t="shared" si="2"/>
        <v>11.486888525527199</v>
      </c>
      <c r="P10" s="66">
        <f>SUM(D10:O10)</f>
        <v>100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2968.3</v>
      </c>
      <c r="E11" s="67">
        <f t="shared" si="0"/>
        <v>2997.2</v>
      </c>
      <c r="F11" s="67">
        <f t="shared" si="0"/>
        <v>6619.0999999999995</v>
      </c>
      <c r="G11" s="67">
        <f t="shared" si="0"/>
        <v>4654.8999999999996</v>
      </c>
      <c r="H11" s="67">
        <f t="shared" si="0"/>
        <v>3316</v>
      </c>
      <c r="I11" s="67">
        <f t="shared" si="0"/>
        <v>4532.2999999999993</v>
      </c>
      <c r="J11" s="67">
        <f t="shared" si="0"/>
        <v>3604.2</v>
      </c>
      <c r="K11" s="67">
        <f t="shared" si="0"/>
        <v>2971</v>
      </c>
      <c r="L11" s="67">
        <f t="shared" si="0"/>
        <v>3804</v>
      </c>
      <c r="M11" s="67">
        <f t="shared" si="0"/>
        <v>4242.5</v>
      </c>
      <c r="N11" s="67">
        <f t="shared" si="0"/>
        <v>4701</v>
      </c>
      <c r="O11" s="67">
        <f t="shared" si="0"/>
        <v>5605.2</v>
      </c>
      <c r="P11" s="66">
        <f>SUM(D11:O11)</f>
        <v>50015.7</v>
      </c>
    </row>
    <row r="12" spans="1:16" ht="16.05" customHeight="1" x14ac:dyDescent="0.2">
      <c r="A12" s="9"/>
      <c r="B12" s="12"/>
      <c r="C12" s="10" t="s">
        <v>22</v>
      </c>
      <c r="D12" s="7">
        <f t="shared" ref="D12:O12" si="3">IF(D11&lt;=0,"",D11/$P11%)</f>
        <v>5.9347364927412798</v>
      </c>
      <c r="E12" s="7">
        <f t="shared" si="3"/>
        <v>5.9925183492383391</v>
      </c>
      <c r="F12" s="7">
        <f t="shared" si="3"/>
        <v>13.234044510023852</v>
      </c>
      <c r="G12" s="7">
        <f t="shared" si="3"/>
        <v>9.3068776404209075</v>
      </c>
      <c r="H12" s="7">
        <f t="shared" si="3"/>
        <v>6.6299182056834161</v>
      </c>
      <c r="I12" s="7">
        <f t="shared" si="3"/>
        <v>9.0617546090527554</v>
      </c>
      <c r="J12" s="7">
        <f t="shared" si="3"/>
        <v>7.20613727289631</v>
      </c>
      <c r="K12" s="7">
        <f t="shared" si="3"/>
        <v>5.9401347976735304</v>
      </c>
      <c r="L12" s="7">
        <f t="shared" si="3"/>
        <v>7.605611837882905</v>
      </c>
      <c r="M12" s="7">
        <f t="shared" si="3"/>
        <v>8.4823365463244542</v>
      </c>
      <c r="N12" s="7">
        <f t="shared" si="3"/>
        <v>9.3990486987086062</v>
      </c>
      <c r="O12" s="7">
        <f t="shared" si="3"/>
        <v>11.206881039353643</v>
      </c>
      <c r="P12" s="66">
        <f t="shared" ref="P12:P89" si="4">SUM(D12:O12)</f>
        <v>100</v>
      </c>
    </row>
    <row r="13" spans="1:16" ht="16.05" customHeight="1" x14ac:dyDescent="0.2">
      <c r="A13" s="9"/>
      <c r="B13" s="9" t="s">
        <v>25</v>
      </c>
      <c r="C13" s="7" t="s">
        <v>21</v>
      </c>
      <c r="D13" s="67">
        <v>142.1</v>
      </c>
      <c r="E13" s="67">
        <v>229.4</v>
      </c>
      <c r="F13" s="67">
        <v>766.09999999999991</v>
      </c>
      <c r="G13" s="67">
        <v>792.2</v>
      </c>
      <c r="H13" s="67">
        <v>413</v>
      </c>
      <c r="I13" s="67">
        <v>260.39999999999998</v>
      </c>
      <c r="J13" s="67">
        <v>120</v>
      </c>
      <c r="K13" s="67">
        <v>85.2</v>
      </c>
      <c r="L13" s="67">
        <v>55</v>
      </c>
      <c r="M13" s="67">
        <v>122.4</v>
      </c>
      <c r="N13" s="67">
        <v>194.8</v>
      </c>
      <c r="O13" s="67">
        <v>210.9</v>
      </c>
      <c r="P13" s="66">
        <f t="shared" si="4"/>
        <v>3391.5000000000005</v>
      </c>
    </row>
    <row r="14" spans="1:16" ht="16.05" customHeight="1" x14ac:dyDescent="0.2">
      <c r="A14" s="9"/>
      <c r="B14" s="9"/>
      <c r="C14" s="10" t="s">
        <v>22</v>
      </c>
      <c r="D14" s="7">
        <f t="shared" ref="D14:O14" si="5">IF(D13&lt;=0,"",D13/$P13%)</f>
        <v>4.189886480908152</v>
      </c>
      <c r="E14" s="7">
        <f t="shared" si="5"/>
        <v>6.7639687453928925</v>
      </c>
      <c r="F14" s="7">
        <f t="shared" si="5"/>
        <v>22.588825003685677</v>
      </c>
      <c r="G14" s="7">
        <f t="shared" si="5"/>
        <v>23.358395989974934</v>
      </c>
      <c r="H14" s="7">
        <f t="shared" si="5"/>
        <v>12.177502579979357</v>
      </c>
      <c r="I14" s="7">
        <f t="shared" si="5"/>
        <v>7.6780185758513912</v>
      </c>
      <c r="J14" s="7">
        <f t="shared" si="5"/>
        <v>3.538257408226448</v>
      </c>
      <c r="K14" s="7">
        <f t="shared" si="5"/>
        <v>2.5121627598407779</v>
      </c>
      <c r="L14" s="7">
        <f t="shared" si="5"/>
        <v>1.6217013121037887</v>
      </c>
      <c r="M14" s="7">
        <f t="shared" si="5"/>
        <v>3.6090225563909768</v>
      </c>
      <c r="N14" s="7">
        <f t="shared" si="5"/>
        <v>5.7437711926876007</v>
      </c>
      <c r="O14" s="7">
        <f t="shared" si="5"/>
        <v>6.2184873949579824</v>
      </c>
      <c r="P14" s="66">
        <f t="shared" si="4"/>
        <v>100</v>
      </c>
    </row>
    <row r="15" spans="1:16" ht="16.05" customHeight="1" x14ac:dyDescent="0.2">
      <c r="A15" s="9"/>
      <c r="B15" s="9"/>
      <c r="C15" s="7" t="s">
        <v>23</v>
      </c>
      <c r="D15" s="67">
        <v>570.1</v>
      </c>
      <c r="E15" s="67">
        <v>750.8</v>
      </c>
      <c r="F15" s="67">
        <v>1569.6</v>
      </c>
      <c r="G15" s="67">
        <v>1024.5</v>
      </c>
      <c r="H15" s="67">
        <v>1093.4000000000001</v>
      </c>
      <c r="I15" s="67">
        <v>1247.1999999999998</v>
      </c>
      <c r="J15" s="67">
        <v>1004.7</v>
      </c>
      <c r="K15" s="67">
        <v>898.8</v>
      </c>
      <c r="L15" s="67">
        <v>1160.2</v>
      </c>
      <c r="M15" s="67">
        <v>1354.4</v>
      </c>
      <c r="N15" s="67">
        <v>1109.5</v>
      </c>
      <c r="O15" s="67">
        <v>951.4</v>
      </c>
      <c r="P15" s="66">
        <f t="shared" si="4"/>
        <v>12734.599999999999</v>
      </c>
    </row>
    <row r="16" spans="1:16" ht="16.05" customHeight="1" x14ac:dyDescent="0.2">
      <c r="A16" s="9"/>
      <c r="B16" s="9"/>
      <c r="C16" s="10" t="s">
        <v>22</v>
      </c>
      <c r="D16" s="7">
        <f t="shared" ref="D16:O18" si="6">IF(D15&lt;=0,"",D15/$P15%)</f>
        <v>4.4767797967741432</v>
      </c>
      <c r="E16" s="7">
        <f t="shared" si="6"/>
        <v>5.8957485904543532</v>
      </c>
      <c r="F16" s="7">
        <f t="shared" si="6"/>
        <v>12.325475476261524</v>
      </c>
      <c r="G16" s="7">
        <f t="shared" si="6"/>
        <v>8.0450112292494467</v>
      </c>
      <c r="H16" s="7">
        <f t="shared" si="6"/>
        <v>8.5860568843937006</v>
      </c>
      <c r="I16" s="7">
        <f t="shared" si="6"/>
        <v>9.7937901465299255</v>
      </c>
      <c r="J16" s="7">
        <f t="shared" si="6"/>
        <v>7.8895293138378912</v>
      </c>
      <c r="K16" s="7">
        <f t="shared" si="6"/>
        <v>7.057936645045781</v>
      </c>
      <c r="L16" s="7">
        <f t="shared" si="6"/>
        <v>9.1106120333579401</v>
      </c>
      <c r="M16" s="7">
        <f t="shared" si="6"/>
        <v>10.635591223909666</v>
      </c>
      <c r="N16" s="7">
        <f t="shared" si="6"/>
        <v>8.7124840984404699</v>
      </c>
      <c r="O16" s="7">
        <f t="shared" si="6"/>
        <v>7.4709845617451673</v>
      </c>
      <c r="P16" s="66">
        <f t="shared" si="4"/>
        <v>100.00000000000001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712.2</v>
      </c>
      <c r="E17" s="66">
        <f t="shared" ref="E17:O17" si="7">SUM(E15,E13)</f>
        <v>980.19999999999993</v>
      </c>
      <c r="F17" s="66">
        <f t="shared" si="7"/>
        <v>2335.6999999999998</v>
      </c>
      <c r="G17" s="66">
        <f t="shared" si="7"/>
        <v>1816.7</v>
      </c>
      <c r="H17" s="66">
        <f t="shared" si="7"/>
        <v>1506.4</v>
      </c>
      <c r="I17" s="66">
        <f t="shared" si="7"/>
        <v>1507.6</v>
      </c>
      <c r="J17" s="66">
        <f t="shared" si="7"/>
        <v>1124.7</v>
      </c>
      <c r="K17" s="66">
        <f t="shared" si="7"/>
        <v>984</v>
      </c>
      <c r="L17" s="66">
        <f t="shared" si="7"/>
        <v>1215.2</v>
      </c>
      <c r="M17" s="66">
        <f t="shared" si="7"/>
        <v>1476.8000000000002</v>
      </c>
      <c r="N17" s="66">
        <f t="shared" si="7"/>
        <v>1304.3</v>
      </c>
      <c r="O17" s="66">
        <f t="shared" si="7"/>
        <v>1162.3</v>
      </c>
      <c r="P17" s="66">
        <f t="shared" si="4"/>
        <v>16126.100000000002</v>
      </c>
    </row>
    <row r="18" spans="1:16" ht="16.05" customHeight="1" x14ac:dyDescent="0.2">
      <c r="A18" s="9"/>
      <c r="B18" s="13"/>
      <c r="C18" s="10" t="s">
        <v>22</v>
      </c>
      <c r="D18" s="7">
        <f t="shared" si="6"/>
        <v>4.4164429093209145</v>
      </c>
      <c r="E18" s="7">
        <f t="shared" si="6"/>
        <v>6.0783450431288397</v>
      </c>
      <c r="F18" s="7">
        <f t="shared" si="6"/>
        <v>14.483973186325271</v>
      </c>
      <c r="G18" s="7">
        <f t="shared" si="6"/>
        <v>11.265588083913654</v>
      </c>
      <c r="H18" s="7">
        <f t="shared" si="6"/>
        <v>9.3413782625681332</v>
      </c>
      <c r="I18" s="7">
        <f t="shared" si="6"/>
        <v>9.3488196154060788</v>
      </c>
      <c r="J18" s="7">
        <f t="shared" si="6"/>
        <v>6.9744079473648304</v>
      </c>
      <c r="K18" s="7">
        <f t="shared" si="6"/>
        <v>6.1019093271156688</v>
      </c>
      <c r="L18" s="7">
        <f t="shared" si="6"/>
        <v>7.5356099738932532</v>
      </c>
      <c r="M18" s="7">
        <f t="shared" si="6"/>
        <v>9.1578248925654684</v>
      </c>
      <c r="N18" s="7">
        <f t="shared" si="6"/>
        <v>8.0881304221107388</v>
      </c>
      <c r="O18" s="7">
        <f t="shared" si="6"/>
        <v>7.2075703362871355</v>
      </c>
      <c r="P18" s="66">
        <f t="shared" si="4"/>
        <v>100</v>
      </c>
    </row>
    <row r="19" spans="1:16" ht="16.05" customHeight="1" x14ac:dyDescent="0.2">
      <c r="A19" s="9"/>
      <c r="B19" s="9" t="s">
        <v>26</v>
      </c>
      <c r="C19" s="7" t="s">
        <v>21</v>
      </c>
      <c r="D19" s="67">
        <v>133.5</v>
      </c>
      <c r="E19" s="67">
        <v>248</v>
      </c>
      <c r="F19" s="67">
        <v>417.4</v>
      </c>
      <c r="G19" s="67">
        <v>361</v>
      </c>
      <c r="H19" s="67">
        <v>180.8</v>
      </c>
      <c r="I19" s="67">
        <v>262.7</v>
      </c>
      <c r="J19" s="67">
        <v>266.7</v>
      </c>
      <c r="K19" s="67">
        <v>174.5</v>
      </c>
      <c r="L19" s="67">
        <v>301.39999999999998</v>
      </c>
      <c r="M19" s="67">
        <v>212.4</v>
      </c>
      <c r="N19" s="67">
        <v>279.5</v>
      </c>
      <c r="O19" s="67">
        <v>338.20000000000005</v>
      </c>
      <c r="P19" s="66">
        <f t="shared" ref="P19:P24" si="8">SUM(D19:O19)</f>
        <v>3176.1000000000004</v>
      </c>
    </row>
    <row r="20" spans="1:16" ht="16.05" customHeight="1" x14ac:dyDescent="0.2">
      <c r="A20" s="9"/>
      <c r="B20" s="9"/>
      <c r="C20" s="10" t="s">
        <v>22</v>
      </c>
      <c r="D20" s="7">
        <f t="shared" ref="D20:O20" si="9">IF(D19&lt;=0,"",D19/$P19%)</f>
        <v>4.2032681590630014</v>
      </c>
      <c r="E20" s="7">
        <f t="shared" si="9"/>
        <v>7.8083183778848264</v>
      </c>
      <c r="F20" s="7">
        <f t="shared" si="9"/>
        <v>13.141903592456154</v>
      </c>
      <c r="G20" s="7">
        <f t="shared" si="9"/>
        <v>11.366140864582349</v>
      </c>
      <c r="H20" s="7">
        <f t="shared" si="9"/>
        <v>5.6925159787160355</v>
      </c>
      <c r="I20" s="7">
        <f t="shared" si="9"/>
        <v>8.2711501527029991</v>
      </c>
      <c r="J20" s="7">
        <f t="shared" si="9"/>
        <v>8.3970907717011425</v>
      </c>
      <c r="K20" s="7">
        <f t="shared" si="9"/>
        <v>5.494159503793961</v>
      </c>
      <c r="L20" s="7">
        <f t="shared" si="9"/>
        <v>9.4896256415100257</v>
      </c>
      <c r="M20" s="7">
        <f t="shared" si="9"/>
        <v>6.6874468688013602</v>
      </c>
      <c r="N20" s="7">
        <f t="shared" si="9"/>
        <v>8.8001007524951973</v>
      </c>
      <c r="O20" s="7">
        <f t="shared" si="9"/>
        <v>10.648279336292939</v>
      </c>
      <c r="P20" s="66">
        <f t="shared" si="8"/>
        <v>100.00000000000001</v>
      </c>
    </row>
    <row r="21" spans="1:16" ht="16.05" customHeight="1" x14ac:dyDescent="0.2">
      <c r="A21" s="9"/>
      <c r="B21" s="9"/>
      <c r="C21" s="7" t="s">
        <v>23</v>
      </c>
      <c r="D21" s="67">
        <v>1606.6</v>
      </c>
      <c r="E21" s="67">
        <v>1348.1</v>
      </c>
      <c r="F21" s="67">
        <v>2815.6</v>
      </c>
      <c r="G21" s="67">
        <v>1677.8</v>
      </c>
      <c r="H21" s="67">
        <v>1259.0999999999999</v>
      </c>
      <c r="I21" s="67">
        <v>2232.3000000000002</v>
      </c>
      <c r="J21" s="67">
        <v>1568.6</v>
      </c>
      <c r="K21" s="67">
        <v>1562.2</v>
      </c>
      <c r="L21" s="67">
        <v>1793.4</v>
      </c>
      <c r="M21" s="67">
        <v>1974.8</v>
      </c>
      <c r="N21" s="67">
        <v>2253.4</v>
      </c>
      <c r="O21" s="67">
        <v>2506.6</v>
      </c>
      <c r="P21" s="66">
        <f t="shared" si="8"/>
        <v>22598.5</v>
      </c>
    </row>
    <row r="22" spans="1:16" ht="16.05" customHeight="1" x14ac:dyDescent="0.2">
      <c r="A22" s="9"/>
      <c r="B22" s="9"/>
      <c r="C22" s="10" t="s">
        <v>22</v>
      </c>
      <c r="D22" s="7">
        <f t="shared" ref="D22:O22" si="10">IF(D21&lt;=0,"",D21/$P21%)</f>
        <v>7.1093214151381723</v>
      </c>
      <c r="E22" s="7">
        <f t="shared" si="10"/>
        <v>5.9654401840830138</v>
      </c>
      <c r="F22" s="7">
        <f t="shared" si="10"/>
        <v>12.459234019957076</v>
      </c>
      <c r="G22" s="7">
        <f t="shared" si="10"/>
        <v>7.4243865743301543</v>
      </c>
      <c r="H22" s="7">
        <f t="shared" si="10"/>
        <v>5.5716087350930366</v>
      </c>
      <c r="I22" s="7">
        <f t="shared" si="10"/>
        <v>9.8780892537115292</v>
      </c>
      <c r="J22" s="7">
        <f t="shared" si="10"/>
        <v>6.9411686616368335</v>
      </c>
      <c r="K22" s="7">
        <f t="shared" si="10"/>
        <v>6.9128481978892404</v>
      </c>
      <c r="L22" s="7">
        <f t="shared" si="10"/>
        <v>7.935924950771069</v>
      </c>
      <c r="M22" s="7">
        <f t="shared" si="10"/>
        <v>8.7386330951169313</v>
      </c>
      <c r="N22" s="7">
        <f t="shared" si="10"/>
        <v>9.9714582826293778</v>
      </c>
      <c r="O22" s="7">
        <f t="shared" si="10"/>
        <v>11.091886629643559</v>
      </c>
      <c r="P22" s="66">
        <f t="shared" si="8"/>
        <v>100.00000000000001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1740.1</v>
      </c>
      <c r="E23" s="66">
        <f t="shared" ref="E23:O23" si="11">SUM(E21,E19)</f>
        <v>1596.1</v>
      </c>
      <c r="F23" s="66">
        <f t="shared" si="11"/>
        <v>3233</v>
      </c>
      <c r="G23" s="66">
        <f t="shared" si="11"/>
        <v>2038.8</v>
      </c>
      <c r="H23" s="66">
        <f t="shared" si="11"/>
        <v>1439.8999999999999</v>
      </c>
      <c r="I23" s="66">
        <f t="shared" si="11"/>
        <v>2495</v>
      </c>
      <c r="J23" s="66">
        <f t="shared" si="11"/>
        <v>1835.3</v>
      </c>
      <c r="K23" s="66">
        <f t="shared" si="11"/>
        <v>1736.7</v>
      </c>
      <c r="L23" s="66">
        <f t="shared" si="11"/>
        <v>2094.8000000000002</v>
      </c>
      <c r="M23" s="66">
        <f t="shared" si="11"/>
        <v>2187.1999999999998</v>
      </c>
      <c r="N23" s="66">
        <f t="shared" si="11"/>
        <v>2532.9</v>
      </c>
      <c r="O23" s="66">
        <f t="shared" si="11"/>
        <v>2844.8</v>
      </c>
      <c r="P23" s="66">
        <f t="shared" si="8"/>
        <v>25774.600000000002</v>
      </c>
    </row>
    <row r="24" spans="1:16" ht="16.05" customHeight="1" x14ac:dyDescent="0.2">
      <c r="A24" s="9"/>
      <c r="B24" s="13"/>
      <c r="C24" s="10" t="s">
        <v>22</v>
      </c>
      <c r="D24" s="7">
        <f t="shared" ref="D24:O24" si="12">IF(D23&lt;=0,"",D23/$P23%)</f>
        <v>6.7512201935238556</v>
      </c>
      <c r="E24" s="7">
        <f t="shared" si="12"/>
        <v>6.192530630931226</v>
      </c>
      <c r="F24" s="7">
        <f t="shared" si="12"/>
        <v>12.543356637930364</v>
      </c>
      <c r="G24" s="7">
        <f t="shared" si="12"/>
        <v>7.9101130570406513</v>
      </c>
      <c r="H24" s="7">
        <f t="shared" si="12"/>
        <v>5.586507647063387</v>
      </c>
      <c r="I24" s="7">
        <f t="shared" si="12"/>
        <v>9.680072629643135</v>
      </c>
      <c r="J24" s="7">
        <f t="shared" si="12"/>
        <v>7.12057607101565</v>
      </c>
      <c r="K24" s="7">
        <f t="shared" si="12"/>
        <v>6.7380289121848636</v>
      </c>
      <c r="L24" s="7">
        <f t="shared" si="12"/>
        <v>8.1273812202711184</v>
      </c>
      <c r="M24" s="7">
        <f t="shared" si="12"/>
        <v>8.4858736896013891</v>
      </c>
      <c r="N24" s="7">
        <f t="shared" si="12"/>
        <v>9.8271166186866132</v>
      </c>
      <c r="O24" s="7">
        <f t="shared" si="12"/>
        <v>11.037222692107733</v>
      </c>
      <c r="P24" s="66">
        <f t="shared" si="8"/>
        <v>100</v>
      </c>
    </row>
    <row r="25" spans="1:16" ht="16.05" customHeight="1" x14ac:dyDescent="0.2">
      <c r="A25" s="9"/>
      <c r="B25" s="9" t="s">
        <v>27</v>
      </c>
      <c r="C25" s="7" t="s">
        <v>21</v>
      </c>
      <c r="D25" s="67">
        <v>44.5</v>
      </c>
      <c r="E25" s="67">
        <v>56.9</v>
      </c>
      <c r="F25" s="67">
        <v>50.7</v>
      </c>
      <c r="G25" s="67">
        <v>69.2</v>
      </c>
      <c r="H25" s="67">
        <v>28</v>
      </c>
      <c r="I25" s="67">
        <v>27.4</v>
      </c>
      <c r="J25" s="67">
        <v>37.6</v>
      </c>
      <c r="K25" s="67">
        <v>3.8</v>
      </c>
      <c r="L25" s="67">
        <v>46.3</v>
      </c>
      <c r="M25" s="67">
        <v>46.7</v>
      </c>
      <c r="N25" s="67">
        <v>41.7</v>
      </c>
      <c r="O25" s="67">
        <v>130.19999999999999</v>
      </c>
      <c r="P25" s="66">
        <f t="shared" ref="P25:P36" si="13">SUM(D25:O25)</f>
        <v>583</v>
      </c>
    </row>
    <row r="26" spans="1:16" ht="16.05" customHeight="1" x14ac:dyDescent="0.2">
      <c r="A26" s="9"/>
      <c r="B26" s="9"/>
      <c r="C26" s="10" t="s">
        <v>22</v>
      </c>
      <c r="D26" s="7">
        <f t="shared" ref="D26:O26" si="14">IF(D25&lt;=0,"",D25/$P25%)</f>
        <v>7.6329331046312179</v>
      </c>
      <c r="E26" s="7">
        <f t="shared" si="14"/>
        <v>9.7598627787307031</v>
      </c>
      <c r="F26" s="7">
        <f t="shared" si="14"/>
        <v>8.6963979416809618</v>
      </c>
      <c r="G26" s="7">
        <f t="shared" si="14"/>
        <v>11.869639794168096</v>
      </c>
      <c r="H26" s="7">
        <f t="shared" si="14"/>
        <v>4.802744425385935</v>
      </c>
      <c r="I26" s="7">
        <f t="shared" si="14"/>
        <v>4.6998284734133788</v>
      </c>
      <c r="J26" s="7">
        <f t="shared" si="14"/>
        <v>6.4493996569468273</v>
      </c>
      <c r="K26" s="7">
        <f t="shared" si="14"/>
        <v>0.65180102915951965</v>
      </c>
      <c r="L26" s="7">
        <f t="shared" si="14"/>
        <v>7.9416809605488847</v>
      </c>
      <c r="M26" s="7">
        <f t="shared" si="14"/>
        <v>8.0102915951972555</v>
      </c>
      <c r="N26" s="7">
        <f t="shared" si="14"/>
        <v>7.1526586620926249</v>
      </c>
      <c r="O26" s="7">
        <f t="shared" si="14"/>
        <v>22.332761578044593</v>
      </c>
      <c r="P26" s="66">
        <f t="shared" si="13"/>
        <v>100</v>
      </c>
    </row>
    <row r="27" spans="1:16" ht="16.05" customHeight="1" x14ac:dyDescent="0.2">
      <c r="A27" s="9"/>
      <c r="B27" s="9"/>
      <c r="C27" s="7" t="s">
        <v>23</v>
      </c>
      <c r="D27" s="67">
        <v>429.2</v>
      </c>
      <c r="E27" s="67">
        <v>354.6</v>
      </c>
      <c r="F27" s="67">
        <v>983.4</v>
      </c>
      <c r="G27" s="67">
        <v>716.2</v>
      </c>
      <c r="H27" s="67">
        <v>334.1</v>
      </c>
      <c r="I27" s="67">
        <v>490.9</v>
      </c>
      <c r="J27" s="67">
        <v>590.5</v>
      </c>
      <c r="K27" s="67">
        <v>229.5</v>
      </c>
      <c r="L27" s="67">
        <v>440.1</v>
      </c>
      <c r="M27" s="67">
        <v>497.6</v>
      </c>
      <c r="N27" s="67">
        <v>809.9</v>
      </c>
      <c r="O27" s="67">
        <v>1443</v>
      </c>
      <c r="P27" s="66">
        <f t="shared" si="13"/>
        <v>7319</v>
      </c>
    </row>
    <row r="28" spans="1:16" ht="16.05" customHeight="1" x14ac:dyDescent="0.2">
      <c r="A28" s="9"/>
      <c r="B28" s="9"/>
      <c r="C28" s="10" t="s">
        <v>22</v>
      </c>
      <c r="D28" s="7">
        <f t="shared" ref="D28:O28" si="15">IF(D27&lt;=0,"",D27/$P27%)</f>
        <v>5.864189096871157</v>
      </c>
      <c r="E28" s="7">
        <f t="shared" si="15"/>
        <v>4.844924169968575</v>
      </c>
      <c r="F28" s="7">
        <f t="shared" si="15"/>
        <v>13.436261784396775</v>
      </c>
      <c r="G28" s="7">
        <f t="shared" si="15"/>
        <v>9.785489821013801</v>
      </c>
      <c r="H28" s="7">
        <f t="shared" si="15"/>
        <v>4.5648312611012436</v>
      </c>
      <c r="I28" s="7">
        <f t="shared" si="15"/>
        <v>6.7072004372181988</v>
      </c>
      <c r="J28" s="7">
        <f t="shared" si="15"/>
        <v>8.0680420822516741</v>
      </c>
      <c r="K28" s="7">
        <f t="shared" si="15"/>
        <v>3.1356742724415905</v>
      </c>
      <c r="L28" s="7">
        <f t="shared" si="15"/>
        <v>6.013116545976227</v>
      </c>
      <c r="M28" s="7">
        <f t="shared" si="15"/>
        <v>6.7987429976772784</v>
      </c>
      <c r="N28" s="7">
        <f t="shared" si="15"/>
        <v>11.065719360568384</v>
      </c>
      <c r="O28" s="7">
        <f t="shared" si="15"/>
        <v>19.7158081705151</v>
      </c>
      <c r="P28" s="66">
        <f t="shared" si="13"/>
        <v>100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473.7</v>
      </c>
      <c r="E29" s="66">
        <f t="shared" ref="E29:O29" si="16">SUM(E27,E25)</f>
        <v>411.5</v>
      </c>
      <c r="F29" s="66">
        <f t="shared" si="16"/>
        <v>1034.0999999999999</v>
      </c>
      <c r="G29" s="66">
        <f t="shared" si="16"/>
        <v>785.40000000000009</v>
      </c>
      <c r="H29" s="66">
        <f t="shared" si="16"/>
        <v>362.1</v>
      </c>
      <c r="I29" s="66">
        <f t="shared" si="16"/>
        <v>518.29999999999995</v>
      </c>
      <c r="J29" s="66">
        <f t="shared" si="16"/>
        <v>628.1</v>
      </c>
      <c r="K29" s="66">
        <f t="shared" si="16"/>
        <v>233.3</v>
      </c>
      <c r="L29" s="66">
        <f t="shared" si="16"/>
        <v>486.40000000000003</v>
      </c>
      <c r="M29" s="66">
        <f t="shared" si="16"/>
        <v>544.30000000000007</v>
      </c>
      <c r="N29" s="66">
        <f t="shared" si="16"/>
        <v>851.6</v>
      </c>
      <c r="O29" s="66">
        <f t="shared" si="16"/>
        <v>1573.2</v>
      </c>
      <c r="P29" s="66">
        <f t="shared" si="13"/>
        <v>7902</v>
      </c>
    </row>
    <row r="30" spans="1:16" ht="16.05" customHeight="1" x14ac:dyDescent="0.2">
      <c r="A30" s="9"/>
      <c r="B30" s="13"/>
      <c r="C30" s="10" t="s">
        <v>22</v>
      </c>
      <c r="D30" s="7">
        <f t="shared" ref="D30:O30" si="17">IF(D29&lt;=0,"",D29/$P29%)</f>
        <v>5.9946848899012908</v>
      </c>
      <c r="E30" s="7">
        <f t="shared" si="17"/>
        <v>5.2075423943305497</v>
      </c>
      <c r="F30" s="7">
        <f t="shared" si="17"/>
        <v>13.086560364464692</v>
      </c>
      <c r="G30" s="7">
        <f t="shared" si="17"/>
        <v>9.9392558845861831</v>
      </c>
      <c r="H30" s="7">
        <f t="shared" si="17"/>
        <v>4.5823842065299933</v>
      </c>
      <c r="I30" s="7">
        <f t="shared" si="17"/>
        <v>6.5590989622880285</v>
      </c>
      <c r="J30" s="7">
        <f t="shared" si="17"/>
        <v>7.9486206023791448</v>
      </c>
      <c r="K30" s="7">
        <f t="shared" si="17"/>
        <v>2.9524171095925085</v>
      </c>
      <c r="L30" s="7">
        <f t="shared" si="17"/>
        <v>6.1554036952670215</v>
      </c>
      <c r="M30" s="7">
        <f t="shared" si="17"/>
        <v>6.8881295874462172</v>
      </c>
      <c r="N30" s="7">
        <f t="shared" si="17"/>
        <v>10.777018476335106</v>
      </c>
      <c r="O30" s="7">
        <f t="shared" si="17"/>
        <v>19.908883826879272</v>
      </c>
      <c r="P30" s="66">
        <f t="shared" si="13"/>
        <v>100</v>
      </c>
    </row>
    <row r="31" spans="1:16" ht="16.05" customHeight="1" x14ac:dyDescent="0.2">
      <c r="A31" s="9"/>
      <c r="B31" s="9" t="s">
        <v>28</v>
      </c>
      <c r="C31" s="7" t="s">
        <v>21</v>
      </c>
      <c r="D31" s="67">
        <v>38.700000000000003</v>
      </c>
      <c r="E31" s="67">
        <v>4.9000000000000004</v>
      </c>
      <c r="F31" s="67">
        <v>13.6</v>
      </c>
      <c r="G31" s="67">
        <v>9.6999999999999993</v>
      </c>
      <c r="H31" s="67">
        <v>6</v>
      </c>
      <c r="I31" s="67">
        <v>8.9</v>
      </c>
      <c r="J31" s="67">
        <v>12.7</v>
      </c>
      <c r="K31" s="67">
        <v>14.2</v>
      </c>
      <c r="L31" s="67">
        <v>4.8</v>
      </c>
      <c r="M31" s="67">
        <v>31.7</v>
      </c>
      <c r="N31" s="67">
        <v>9.6999999999999993</v>
      </c>
      <c r="O31" s="67">
        <v>22.4</v>
      </c>
      <c r="P31" s="66">
        <f>SUM(D31:O31)</f>
        <v>177.3</v>
      </c>
    </row>
    <row r="32" spans="1:16" ht="16.05" customHeight="1" x14ac:dyDescent="0.2">
      <c r="A32" s="9"/>
      <c r="B32" s="9"/>
      <c r="C32" s="10" t="s">
        <v>22</v>
      </c>
      <c r="D32" s="7">
        <f t="shared" ref="D32:O32" si="18">IF(D31&lt;=0,"",D31/$P31%)</f>
        <v>21.82741116751269</v>
      </c>
      <c r="E32" s="7">
        <f t="shared" si="18"/>
        <v>2.7636773829667232</v>
      </c>
      <c r="F32" s="7">
        <f t="shared" si="18"/>
        <v>7.6706147772137614</v>
      </c>
      <c r="G32" s="7">
        <f t="shared" si="18"/>
        <v>5.4709531866892265</v>
      </c>
      <c r="H32" s="7">
        <f t="shared" si="18"/>
        <v>3.3840947546531299</v>
      </c>
      <c r="I32" s="7">
        <f t="shared" si="18"/>
        <v>5.0197405527354766</v>
      </c>
      <c r="J32" s="7">
        <f t="shared" si="18"/>
        <v>7.1630005640157917</v>
      </c>
      <c r="K32" s="7">
        <f t="shared" si="18"/>
        <v>8.0090242526790743</v>
      </c>
      <c r="L32" s="7">
        <f t="shared" si="18"/>
        <v>2.7072758037225038</v>
      </c>
      <c r="M32" s="7">
        <f t="shared" si="18"/>
        <v>17.879300620417371</v>
      </c>
      <c r="N32" s="7">
        <f t="shared" si="18"/>
        <v>5.4709531866892265</v>
      </c>
      <c r="O32" s="7">
        <f t="shared" si="18"/>
        <v>12.633953750705018</v>
      </c>
      <c r="P32" s="66">
        <f t="shared" si="13"/>
        <v>100</v>
      </c>
    </row>
    <row r="33" spans="1:16" ht="16.05" customHeight="1" x14ac:dyDescent="0.2">
      <c r="A33" s="9"/>
      <c r="B33" s="9"/>
      <c r="C33" s="7" t="s">
        <v>23</v>
      </c>
      <c r="D33" s="67">
        <v>3.6</v>
      </c>
      <c r="E33" s="67">
        <v>4.5</v>
      </c>
      <c r="F33" s="67">
        <v>2.7</v>
      </c>
      <c r="G33" s="67">
        <v>4.3</v>
      </c>
      <c r="H33" s="67">
        <v>1.6</v>
      </c>
      <c r="I33" s="67">
        <v>2.5</v>
      </c>
      <c r="J33" s="67">
        <v>3.4</v>
      </c>
      <c r="K33" s="67">
        <v>2.8</v>
      </c>
      <c r="L33" s="67">
        <v>2.8</v>
      </c>
      <c r="M33" s="67">
        <v>2.5</v>
      </c>
      <c r="N33" s="67">
        <v>2.5</v>
      </c>
      <c r="O33" s="67">
        <v>2.5</v>
      </c>
      <c r="P33" s="66">
        <f t="shared" si="13"/>
        <v>35.700000000000003</v>
      </c>
    </row>
    <row r="34" spans="1:16" ht="16.05" customHeight="1" x14ac:dyDescent="0.2">
      <c r="A34" s="9"/>
      <c r="B34" s="9"/>
      <c r="C34" s="10" t="s">
        <v>22</v>
      </c>
      <c r="D34" s="7">
        <f t="shared" ref="D34:O34" si="19">IF(D33&lt;=0,"",D33/$P33%)</f>
        <v>10.084033613445378</v>
      </c>
      <c r="E34" s="7">
        <f t="shared" si="19"/>
        <v>12.605042016806721</v>
      </c>
      <c r="F34" s="7">
        <f t="shared" si="19"/>
        <v>7.5630252100840334</v>
      </c>
      <c r="G34" s="7">
        <f t="shared" si="19"/>
        <v>12.044817927170866</v>
      </c>
      <c r="H34" s="7">
        <f t="shared" si="19"/>
        <v>4.4817927170868348</v>
      </c>
      <c r="I34" s="7">
        <f t="shared" si="19"/>
        <v>7.0028011204481784</v>
      </c>
      <c r="J34" s="7">
        <f t="shared" si="19"/>
        <v>9.5238095238095219</v>
      </c>
      <c r="K34" s="7">
        <f t="shared" si="19"/>
        <v>7.8431372549019596</v>
      </c>
      <c r="L34" s="7">
        <f t="shared" si="19"/>
        <v>7.8431372549019596</v>
      </c>
      <c r="M34" s="7">
        <f t="shared" si="19"/>
        <v>7.0028011204481784</v>
      </c>
      <c r="N34" s="7">
        <f t="shared" si="19"/>
        <v>7.0028011204481784</v>
      </c>
      <c r="O34" s="7">
        <f t="shared" si="19"/>
        <v>7.0028011204481784</v>
      </c>
      <c r="P34" s="66">
        <f t="shared" si="13"/>
        <v>100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42.300000000000004</v>
      </c>
      <c r="E35" s="66">
        <f t="shared" ref="E35:O35" si="20">SUM(E33,E31)</f>
        <v>9.4</v>
      </c>
      <c r="F35" s="66">
        <f t="shared" si="20"/>
        <v>16.3</v>
      </c>
      <c r="G35" s="66">
        <f t="shared" si="20"/>
        <v>14</v>
      </c>
      <c r="H35" s="66">
        <f t="shared" si="20"/>
        <v>7.6</v>
      </c>
      <c r="I35" s="66">
        <f t="shared" si="20"/>
        <v>11.4</v>
      </c>
      <c r="J35" s="66">
        <f t="shared" si="20"/>
        <v>16.099999999999998</v>
      </c>
      <c r="K35" s="66">
        <f t="shared" si="20"/>
        <v>17</v>
      </c>
      <c r="L35" s="66">
        <f t="shared" si="20"/>
        <v>7.6</v>
      </c>
      <c r="M35" s="66">
        <f t="shared" si="20"/>
        <v>34.200000000000003</v>
      </c>
      <c r="N35" s="66">
        <f t="shared" si="20"/>
        <v>12.2</v>
      </c>
      <c r="O35" s="66">
        <f t="shared" si="20"/>
        <v>24.9</v>
      </c>
      <c r="P35" s="66">
        <f>SUM(D35:O35)</f>
        <v>212.99999999999997</v>
      </c>
    </row>
    <row r="36" spans="1:16" ht="16.05" customHeight="1" x14ac:dyDescent="0.2">
      <c r="A36" s="13"/>
      <c r="B36" s="14"/>
      <c r="C36" s="10" t="s">
        <v>22</v>
      </c>
      <c r="D36" s="7">
        <f t="shared" ref="D36:O36" si="21">IF(D35&lt;=0,"",D35/$P35%)</f>
        <v>19.859154929577468</v>
      </c>
      <c r="E36" s="7">
        <f t="shared" si="21"/>
        <v>4.4131455399061039</v>
      </c>
      <c r="F36" s="7">
        <f t="shared" si="21"/>
        <v>7.6525821596244139</v>
      </c>
      <c r="G36" s="7">
        <f t="shared" si="21"/>
        <v>6.5727699530516439</v>
      </c>
      <c r="H36" s="7">
        <f t="shared" si="21"/>
        <v>3.568075117370892</v>
      </c>
      <c r="I36" s="7">
        <f t="shared" si="21"/>
        <v>5.3521126760563389</v>
      </c>
      <c r="J36" s="7">
        <f t="shared" si="21"/>
        <v>7.5586854460093891</v>
      </c>
      <c r="K36" s="7">
        <f t="shared" si="21"/>
        <v>7.9812206572769959</v>
      </c>
      <c r="L36" s="7">
        <f t="shared" si="21"/>
        <v>3.568075117370892</v>
      </c>
      <c r="M36" s="7">
        <f t="shared" si="21"/>
        <v>16.056338028169016</v>
      </c>
      <c r="N36" s="7">
        <f t="shared" si="21"/>
        <v>5.727699530516432</v>
      </c>
      <c r="O36" s="7">
        <f t="shared" si="21"/>
        <v>11.690140845070422</v>
      </c>
      <c r="P36" s="66">
        <f t="shared" si="13"/>
        <v>100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146.1</v>
      </c>
      <c r="E37" s="66">
        <f t="shared" ref="E37:N37" si="22">E$43+E$49+E$55+E$61+E$67+E$73+E$79+E$85+E$91+E$97+E$103+E$109+E$115+E$121+E$127+E$133+E$139+E$145+E$151+E$157+E$163+E$169+E$175+E$181+E$187+E$193+E$199+E$205+E$211+E$217+E$223</f>
        <v>118.39999999999999</v>
      </c>
      <c r="F37" s="66">
        <f t="shared" si="22"/>
        <v>76.300000000000011</v>
      </c>
      <c r="G37" s="66">
        <f t="shared" si="22"/>
        <v>89.100000000000009</v>
      </c>
      <c r="H37" s="68">
        <f t="shared" si="22"/>
        <v>136.70000000000002</v>
      </c>
      <c r="I37" s="66">
        <f t="shared" si="22"/>
        <v>1822.5</v>
      </c>
      <c r="J37" s="66">
        <f t="shared" si="22"/>
        <v>3391</v>
      </c>
      <c r="K37" s="66">
        <f t="shared" si="22"/>
        <v>4540.6000000000004</v>
      </c>
      <c r="L37" s="66">
        <f t="shared" si="22"/>
        <v>4232.3</v>
      </c>
      <c r="M37" s="66">
        <f t="shared" si="22"/>
        <v>4787.0000000000009</v>
      </c>
      <c r="N37" s="66">
        <f t="shared" si="22"/>
        <v>1630.5</v>
      </c>
      <c r="O37" s="66">
        <f>O$43+O$49+O$55+O$61+O$67+O$73+O$79+O$85+O$91+O$97+O$103+O$109+O$115+O$121+O$127+O$133+O$139+O$145+O$151+O$157+O$163+O$169+O$175+O$181+O$187+O$193+O$199+O$205+O$211+O$217+O$223</f>
        <v>377.80000000000007</v>
      </c>
      <c r="P37" s="66">
        <f t="shared" ref="P37:P42" si="23">SUM(D37:O37)</f>
        <v>21348.3</v>
      </c>
    </row>
    <row r="38" spans="1:16" ht="16.05" customHeight="1" x14ac:dyDescent="0.2">
      <c r="A38" s="9"/>
      <c r="C38" s="10" t="s">
        <v>22</v>
      </c>
      <c r="D38" s="7">
        <f>IF(D37&lt;=0,"",D37/$P37%)</f>
        <v>0.68436362614353363</v>
      </c>
      <c r="E38" s="7">
        <f>IF(E37&lt;=0,"",E37/$P37%)</f>
        <v>0.55461090578640915</v>
      </c>
      <c r="F38" s="7">
        <f t="shared" ref="F38:O42" si="24">IF(F37&lt;=0,"",F37/$P37%)</f>
        <v>0.35740550769850532</v>
      </c>
      <c r="G38" s="7">
        <f t="shared" si="24"/>
        <v>0.41736344345919818</v>
      </c>
      <c r="H38" s="7">
        <f t="shared" si="24"/>
        <v>0.64033201706927489</v>
      </c>
      <c r="I38" s="7">
        <f t="shared" si="24"/>
        <v>8.5369795253017795</v>
      </c>
      <c r="J38" s="7">
        <f t="shared" si="24"/>
        <v>15.884168762852312</v>
      </c>
      <c r="K38" s="7">
        <f t="shared" si="24"/>
        <v>21.269140868359543</v>
      </c>
      <c r="L38" s="7">
        <f t="shared" si="24"/>
        <v>19.824997774998479</v>
      </c>
      <c r="M38" s="7">
        <f t="shared" si="24"/>
        <v>22.423331131752885</v>
      </c>
      <c r="N38" s="7">
        <f t="shared" si="24"/>
        <v>7.6376104888913874</v>
      </c>
      <c r="O38" s="7">
        <f t="shared" si="24"/>
        <v>1.7696959476867014</v>
      </c>
      <c r="P38" s="66">
        <f t="shared" si="23"/>
        <v>100.00000000000001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770.09999999999991</v>
      </c>
      <c r="E39" s="66">
        <f t="shared" ref="E39:N39" si="25">E$45+E$51+E$57+E$63+E$69+E$75+E$81+E$87+E$93+E$99+E$105+E$111+E$117+E$123+E$129+E$135+E$141+E$147+E$153+E$159+E$165+E$171+E$177+E$183+E$189+E$195+E$201+E$207+E$213+E$219+E$225</f>
        <v>951.5</v>
      </c>
      <c r="F39" s="66">
        <f t="shared" si="25"/>
        <v>430.3</v>
      </c>
      <c r="G39" s="66">
        <f t="shared" si="25"/>
        <v>0</v>
      </c>
      <c r="H39" s="66">
        <f t="shared" si="25"/>
        <v>0</v>
      </c>
      <c r="I39" s="66">
        <f t="shared" si="25"/>
        <v>1141.4000000000001</v>
      </c>
      <c r="J39" s="66">
        <f t="shared" si="25"/>
        <v>2524.1</v>
      </c>
      <c r="K39" s="66">
        <f t="shared" si="25"/>
        <v>4492.7000000000007</v>
      </c>
      <c r="L39" s="66">
        <f t="shared" si="25"/>
        <v>5242.1000000000004</v>
      </c>
      <c r="M39" s="66">
        <f t="shared" si="25"/>
        <v>4520.5999999999995</v>
      </c>
      <c r="N39" s="66">
        <f t="shared" si="25"/>
        <v>2248.5</v>
      </c>
      <c r="O39" s="66">
        <f>O$45+O$51+O$57+O$63+O$69+O$75+O$81+O$87+O$93+O$99+O$105+O$111+O$117+O$123+O$129+O$135+O$141+O$147+O$153+O$159+O$165+O$171+O$177+O$183+O$189+O$195+O$201+O$207+O$213+O$219+O$225</f>
        <v>1748.4</v>
      </c>
      <c r="P39" s="66">
        <f t="shared" si="23"/>
        <v>24069.7</v>
      </c>
    </row>
    <row r="40" spans="1:16" ht="16.05" customHeight="1" x14ac:dyDescent="0.2">
      <c r="A40" s="9"/>
      <c r="C40" s="10" t="s">
        <v>22</v>
      </c>
      <c r="D40" s="7">
        <f>IF(D39&lt;=0,"",D39/$P39%)</f>
        <v>3.1994582400279183</v>
      </c>
      <c r="E40" s="7">
        <f>IF(E39&lt;=0,"",E39/$P39%)</f>
        <v>3.9531028637664782</v>
      </c>
      <c r="F40" s="7">
        <f t="shared" si="24"/>
        <v>1.78772481584731</v>
      </c>
      <c r="G40" s="7" t="str">
        <f t="shared" si="24"/>
        <v/>
      </c>
      <c r="H40" s="7" t="str">
        <f t="shared" si="24"/>
        <v/>
      </c>
      <c r="I40" s="7">
        <f t="shared" si="24"/>
        <v>4.7420615961146177</v>
      </c>
      <c r="J40" s="7">
        <f t="shared" si="24"/>
        <v>10.486628416640007</v>
      </c>
      <c r="K40" s="7">
        <f t="shared" si="24"/>
        <v>18.665375970618665</v>
      </c>
      <c r="L40" s="7">
        <f t="shared" si="24"/>
        <v>21.778833969679724</v>
      </c>
      <c r="M40" s="7">
        <f t="shared" si="24"/>
        <v>18.781289338878338</v>
      </c>
      <c r="N40" s="7">
        <f t="shared" si="24"/>
        <v>9.3416203774870485</v>
      </c>
      <c r="O40" s="7">
        <f t="shared" si="24"/>
        <v>7.2639044109398956</v>
      </c>
      <c r="P40" s="66">
        <f t="shared" si="23"/>
        <v>100</v>
      </c>
    </row>
    <row r="41" spans="1:16" ht="16.05" customHeight="1" x14ac:dyDescent="0.2">
      <c r="A41" s="9"/>
      <c r="C41" s="7" t="s">
        <v>117</v>
      </c>
      <c r="D41" s="66">
        <f>SUM(D39,D37)</f>
        <v>916.19999999999993</v>
      </c>
      <c r="E41" s="66">
        <f t="shared" ref="E41:O41" si="26">SUM(E39,E37)</f>
        <v>1069.9000000000001</v>
      </c>
      <c r="F41" s="66">
        <f t="shared" si="26"/>
        <v>506.6</v>
      </c>
      <c r="G41" s="66">
        <f t="shared" si="26"/>
        <v>89.100000000000009</v>
      </c>
      <c r="H41" s="66">
        <f t="shared" si="26"/>
        <v>136.70000000000002</v>
      </c>
      <c r="I41" s="66">
        <f t="shared" si="26"/>
        <v>2963.9</v>
      </c>
      <c r="J41" s="66">
        <f t="shared" si="26"/>
        <v>5915.1</v>
      </c>
      <c r="K41" s="66">
        <f t="shared" si="26"/>
        <v>9033.3000000000011</v>
      </c>
      <c r="L41" s="66">
        <f t="shared" si="26"/>
        <v>9474.4000000000015</v>
      </c>
      <c r="M41" s="66">
        <f t="shared" si="26"/>
        <v>9307.6</v>
      </c>
      <c r="N41" s="66">
        <f t="shared" si="26"/>
        <v>3879</v>
      </c>
      <c r="O41" s="66">
        <f t="shared" si="26"/>
        <v>2126.2000000000003</v>
      </c>
      <c r="P41" s="66">
        <f t="shared" si="23"/>
        <v>45418</v>
      </c>
    </row>
    <row r="42" spans="1:16" ht="16.05" customHeight="1" x14ac:dyDescent="0.2">
      <c r="A42" s="9"/>
      <c r="B42" s="12"/>
      <c r="C42" s="10" t="s">
        <v>22</v>
      </c>
      <c r="D42" s="7">
        <f>IF(D41&lt;=0,"",D41/$P41%)</f>
        <v>2.0172618785503542</v>
      </c>
      <c r="E42" s="7">
        <f>IF(E41&lt;=0,"",E41/$P41%)</f>
        <v>2.3556739618653397</v>
      </c>
      <c r="F42" s="7">
        <f t="shared" si="24"/>
        <v>1.115416795103263</v>
      </c>
      <c r="G42" s="7">
        <f t="shared" si="24"/>
        <v>0.19617772689242152</v>
      </c>
      <c r="H42" s="7">
        <f t="shared" si="24"/>
        <v>0.30098198951957378</v>
      </c>
      <c r="I42" s="7">
        <f t="shared" si="24"/>
        <v>6.5258267647188344</v>
      </c>
      <c r="J42" s="7">
        <f t="shared" si="24"/>
        <v>13.023691047602274</v>
      </c>
      <c r="K42" s="7">
        <f t="shared" si="24"/>
        <v>19.889250957770049</v>
      </c>
      <c r="L42" s="7">
        <f t="shared" si="24"/>
        <v>20.860451803249816</v>
      </c>
      <c r="M42" s="7">
        <f t="shared" si="24"/>
        <v>20.493196530010128</v>
      </c>
      <c r="N42" s="7">
        <f t="shared" si="24"/>
        <v>8.5406666960236031</v>
      </c>
      <c r="O42" s="7">
        <f t="shared" si="24"/>
        <v>4.6814038486943508</v>
      </c>
      <c r="P42" s="66">
        <f t="shared" si="23"/>
        <v>100</v>
      </c>
    </row>
    <row r="43" spans="1:16" ht="16.05" customHeight="1" x14ac:dyDescent="0.2">
      <c r="A43" s="9"/>
      <c r="B43" s="9" t="s">
        <v>30</v>
      </c>
      <c r="C43" s="7" t="s">
        <v>21</v>
      </c>
      <c r="D43" s="69">
        <v>0</v>
      </c>
      <c r="E43" s="69">
        <v>0</v>
      </c>
      <c r="F43" s="66">
        <v>12.5</v>
      </c>
      <c r="G43" s="66">
        <v>43</v>
      </c>
      <c r="H43" s="66">
        <v>36</v>
      </c>
      <c r="I43" s="66">
        <v>1.2</v>
      </c>
      <c r="J43" s="66">
        <v>183</v>
      </c>
      <c r="K43" s="66">
        <v>606.6</v>
      </c>
      <c r="L43" s="66">
        <v>945.4</v>
      </c>
      <c r="M43" s="66">
        <v>1905.7000000000003</v>
      </c>
      <c r="N43" s="66">
        <v>667.9</v>
      </c>
      <c r="O43" s="66">
        <v>226.5</v>
      </c>
      <c r="P43" s="66">
        <f t="shared" si="4"/>
        <v>4627.8</v>
      </c>
    </row>
    <row r="44" spans="1:16" ht="16.05" customHeight="1" x14ac:dyDescent="0.2">
      <c r="A44" s="9"/>
      <c r="B44" s="9"/>
      <c r="C44" s="10" t="s">
        <v>22</v>
      </c>
      <c r="D44" s="7" t="str">
        <f t="shared" ref="D44:O44" si="27">IF(D43&lt;=0,"",D43/$P43%)</f>
        <v/>
      </c>
      <c r="E44" s="7" t="str">
        <f t="shared" si="27"/>
        <v/>
      </c>
      <c r="F44" s="7">
        <f t="shared" si="27"/>
        <v>0.27010674618609276</v>
      </c>
      <c r="G44" s="7">
        <f t="shared" si="27"/>
        <v>0.92916720688015908</v>
      </c>
      <c r="H44" s="7">
        <f t="shared" si="27"/>
        <v>0.77790742901594712</v>
      </c>
      <c r="I44" s="7">
        <f t="shared" si="27"/>
        <v>2.5930247633864902E-2</v>
      </c>
      <c r="J44" s="7">
        <f t="shared" si="27"/>
        <v>3.9543627641643977</v>
      </c>
      <c r="K44" s="7">
        <f t="shared" si="27"/>
        <v>13.107740178918709</v>
      </c>
      <c r="L44" s="7">
        <f t="shared" si="27"/>
        <v>20.428713427546565</v>
      </c>
      <c r="M44" s="7">
        <f t="shared" si="27"/>
        <v>41.179394096546964</v>
      </c>
      <c r="N44" s="7">
        <f t="shared" si="27"/>
        <v>14.432343662215308</v>
      </c>
      <c r="O44" s="7">
        <f t="shared" si="27"/>
        <v>4.8943342408920003</v>
      </c>
      <c r="P44" s="66">
        <f t="shared" si="4"/>
        <v>100</v>
      </c>
    </row>
    <row r="45" spans="1:16" ht="16.05" customHeight="1" x14ac:dyDescent="0.2">
      <c r="A45" s="9"/>
      <c r="B45" s="9"/>
      <c r="C45" s="7" t="s">
        <v>23</v>
      </c>
      <c r="D45" s="66">
        <v>184</v>
      </c>
      <c r="E45" s="66">
        <v>120</v>
      </c>
      <c r="F45" s="66">
        <v>71</v>
      </c>
      <c r="G45" s="66">
        <v>0</v>
      </c>
      <c r="H45" s="66">
        <v>0</v>
      </c>
      <c r="I45" s="66">
        <v>0</v>
      </c>
      <c r="J45" s="66">
        <v>605</v>
      </c>
      <c r="K45" s="66">
        <v>1174.0999999999999</v>
      </c>
      <c r="L45" s="66">
        <v>2081</v>
      </c>
      <c r="M45" s="66">
        <v>1773.6999999999998</v>
      </c>
      <c r="N45" s="66">
        <v>1025.8999999999999</v>
      </c>
      <c r="O45" s="66">
        <v>1073.3</v>
      </c>
      <c r="P45" s="66">
        <f t="shared" si="4"/>
        <v>8108</v>
      </c>
    </row>
    <row r="46" spans="1:16" ht="16.05" customHeight="1" x14ac:dyDescent="0.2">
      <c r="A46" s="9"/>
      <c r="B46" s="9"/>
      <c r="C46" s="10" t="s">
        <v>22</v>
      </c>
      <c r="D46" s="7">
        <f t="shared" ref="D46:O46" si="28">IF(D45&lt;=0,"",D45/$P45%)</f>
        <v>2.2693635915145536</v>
      </c>
      <c r="E46" s="7">
        <f t="shared" si="28"/>
        <v>1.480019733596448</v>
      </c>
      <c r="F46" s="7">
        <f t="shared" si="28"/>
        <v>0.87567834237789843</v>
      </c>
      <c r="G46" s="7" t="str">
        <f t="shared" si="28"/>
        <v/>
      </c>
      <c r="H46" s="7" t="str">
        <f t="shared" si="28"/>
        <v/>
      </c>
      <c r="I46" s="7" t="str">
        <f t="shared" si="28"/>
        <v/>
      </c>
      <c r="J46" s="7">
        <f t="shared" si="28"/>
        <v>7.4617661568820921</v>
      </c>
      <c r="K46" s="7">
        <f t="shared" si="28"/>
        <v>14.480759743463246</v>
      </c>
      <c r="L46" s="7">
        <f t="shared" si="28"/>
        <v>25.666008880118401</v>
      </c>
      <c r="M46" s="7">
        <f t="shared" si="28"/>
        <v>21.875925012333497</v>
      </c>
      <c r="N46" s="7">
        <f t="shared" si="28"/>
        <v>12.652935372471632</v>
      </c>
      <c r="O46" s="7">
        <f t="shared" si="28"/>
        <v>13.237543167242229</v>
      </c>
      <c r="P46" s="66">
        <f t="shared" si="4"/>
        <v>100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184</v>
      </c>
      <c r="E47" s="66">
        <f t="shared" ref="E47:O47" si="29">SUM(E45,E43)</f>
        <v>120</v>
      </c>
      <c r="F47" s="66">
        <f t="shared" si="29"/>
        <v>83.5</v>
      </c>
      <c r="G47" s="66">
        <f t="shared" si="29"/>
        <v>43</v>
      </c>
      <c r="H47" s="66">
        <f t="shared" si="29"/>
        <v>36</v>
      </c>
      <c r="I47" s="66">
        <f t="shared" si="29"/>
        <v>1.2</v>
      </c>
      <c r="J47" s="66">
        <f t="shared" si="29"/>
        <v>788</v>
      </c>
      <c r="K47" s="66">
        <f t="shared" si="29"/>
        <v>1780.6999999999998</v>
      </c>
      <c r="L47" s="66">
        <f t="shared" si="29"/>
        <v>3026.4</v>
      </c>
      <c r="M47" s="66">
        <f t="shared" si="29"/>
        <v>3679.4</v>
      </c>
      <c r="N47" s="66">
        <f t="shared" si="29"/>
        <v>1693.7999999999997</v>
      </c>
      <c r="O47" s="66">
        <f t="shared" si="29"/>
        <v>1299.8</v>
      </c>
      <c r="P47" s="66">
        <f t="shared" si="4"/>
        <v>12735.799999999997</v>
      </c>
    </row>
    <row r="48" spans="1:16" ht="16.05" customHeight="1" x14ac:dyDescent="0.2">
      <c r="A48" s="9"/>
      <c r="B48" s="13"/>
      <c r="C48" s="10" t="s">
        <v>22</v>
      </c>
      <c r="D48" s="7">
        <f t="shared" ref="D48:O48" si="30">IF(D47&lt;=0,"",D47/$P47%)</f>
        <v>1.444746305689474</v>
      </c>
      <c r="E48" s="7">
        <f t="shared" si="30"/>
        <v>0.94222585153661353</v>
      </c>
      <c r="F48" s="7">
        <f t="shared" si="30"/>
        <v>0.65563215502756023</v>
      </c>
      <c r="G48" s="7">
        <f t="shared" si="30"/>
        <v>0.33763093013395318</v>
      </c>
      <c r="H48" s="7">
        <f t="shared" si="30"/>
        <v>0.28266775546098405</v>
      </c>
      <c r="I48" s="7">
        <f t="shared" si="30"/>
        <v>9.4222585153661345E-3</v>
      </c>
      <c r="J48" s="7">
        <f t="shared" si="30"/>
        <v>6.1872830917570951</v>
      </c>
      <c r="K48" s="7">
        <f t="shared" si="30"/>
        <v>13.981846448593728</v>
      </c>
      <c r="L48" s="7">
        <f t="shared" si="30"/>
        <v>23.762935975753393</v>
      </c>
      <c r="M48" s="7">
        <f t="shared" si="30"/>
        <v>28.890214984531799</v>
      </c>
      <c r="N48" s="7">
        <f t="shared" si="30"/>
        <v>13.299517894439298</v>
      </c>
      <c r="O48" s="7">
        <f t="shared" si="30"/>
        <v>10.205876348560752</v>
      </c>
      <c r="P48" s="66">
        <f t="shared" si="4"/>
        <v>100.00000000000001</v>
      </c>
    </row>
    <row r="49" spans="1:16" ht="16.05" customHeight="1" x14ac:dyDescent="0.2">
      <c r="A49" s="9"/>
      <c r="B49" s="9" t="s">
        <v>31</v>
      </c>
      <c r="C49" s="7" t="s">
        <v>21</v>
      </c>
      <c r="D49" s="67">
        <v>115.6</v>
      </c>
      <c r="E49" s="67">
        <v>117.1</v>
      </c>
      <c r="F49" s="67">
        <v>62.9</v>
      </c>
      <c r="G49" s="67">
        <v>11</v>
      </c>
      <c r="H49" s="67">
        <v>7.2</v>
      </c>
      <c r="I49" s="67">
        <v>0.9</v>
      </c>
      <c r="J49" s="67">
        <v>0.9</v>
      </c>
      <c r="K49" s="67">
        <v>66.400000000000006</v>
      </c>
      <c r="L49" s="67">
        <v>228.2</v>
      </c>
      <c r="M49" s="67">
        <v>97.699999999999989</v>
      </c>
      <c r="N49" s="67">
        <v>84.5</v>
      </c>
      <c r="O49" s="67">
        <v>130.80000000000001</v>
      </c>
      <c r="P49" s="66">
        <f t="shared" si="4"/>
        <v>923.19999999999982</v>
      </c>
    </row>
    <row r="50" spans="1:16" ht="16.05" customHeight="1" x14ac:dyDescent="0.2">
      <c r="A50" s="9"/>
      <c r="B50" s="9"/>
      <c r="C50" s="10" t="s">
        <v>22</v>
      </c>
      <c r="D50" s="7">
        <f t="shared" ref="D50:O50" si="31">IF(D49&lt;=0,"",D49/$P49%)</f>
        <v>12.521663778162914</v>
      </c>
      <c r="E50" s="7">
        <f t="shared" si="31"/>
        <v>12.684142114384752</v>
      </c>
      <c r="F50" s="7">
        <f t="shared" si="31"/>
        <v>6.8132582322357038</v>
      </c>
      <c r="G50" s="7">
        <f t="shared" si="31"/>
        <v>1.191507798960139</v>
      </c>
      <c r="H50" s="7">
        <f t="shared" si="31"/>
        <v>0.77989601386481822</v>
      </c>
      <c r="I50" s="7">
        <f t="shared" si="31"/>
        <v>9.7487001733102277E-2</v>
      </c>
      <c r="J50" s="7">
        <f t="shared" si="31"/>
        <v>9.7487001733102277E-2</v>
      </c>
      <c r="K50" s="7">
        <f t="shared" si="31"/>
        <v>7.1923743500866575</v>
      </c>
      <c r="L50" s="7">
        <f t="shared" si="31"/>
        <v>24.718370883882155</v>
      </c>
      <c r="M50" s="7">
        <f t="shared" si="31"/>
        <v>10.582755632582323</v>
      </c>
      <c r="N50" s="7">
        <f t="shared" si="31"/>
        <v>9.1529462738301586</v>
      </c>
      <c r="O50" s="7">
        <f t="shared" si="31"/>
        <v>14.168110918544199</v>
      </c>
      <c r="P50" s="66">
        <f t="shared" si="4"/>
        <v>100.00000000000001</v>
      </c>
    </row>
    <row r="51" spans="1:16" ht="16.05" customHeight="1" x14ac:dyDescent="0.2">
      <c r="A51" s="9"/>
      <c r="B51" s="9"/>
      <c r="C51" s="7" t="s">
        <v>23</v>
      </c>
      <c r="D51" s="67">
        <v>586.09999999999991</v>
      </c>
      <c r="E51" s="67">
        <v>831.5</v>
      </c>
      <c r="F51" s="67">
        <v>359.3</v>
      </c>
      <c r="G51" s="67">
        <v>0</v>
      </c>
      <c r="H51" s="67">
        <v>0</v>
      </c>
      <c r="I51" s="67">
        <v>0</v>
      </c>
      <c r="J51" s="67">
        <v>0</v>
      </c>
      <c r="K51" s="67">
        <v>350</v>
      </c>
      <c r="L51" s="67">
        <v>360.4</v>
      </c>
      <c r="M51" s="67">
        <v>464.5</v>
      </c>
      <c r="N51" s="67">
        <v>769.9</v>
      </c>
      <c r="O51" s="67">
        <v>673.6</v>
      </c>
      <c r="P51" s="66">
        <f t="shared" si="4"/>
        <v>4395.3</v>
      </c>
    </row>
    <row r="52" spans="1:16" ht="16.05" customHeight="1" x14ac:dyDescent="0.2">
      <c r="A52" s="9"/>
      <c r="B52" s="9"/>
      <c r="C52" s="10" t="s">
        <v>22</v>
      </c>
      <c r="D52" s="7">
        <f t="shared" ref="D52:O52" si="32">IF(D51&lt;=0,"",D51/$P51%)</f>
        <v>13.334698427866126</v>
      </c>
      <c r="E52" s="7">
        <f t="shared" si="32"/>
        <v>18.917935067003388</v>
      </c>
      <c r="F52" s="7">
        <f t="shared" si="32"/>
        <v>8.1746410938957528</v>
      </c>
      <c r="G52" s="7" t="str">
        <f t="shared" si="32"/>
        <v/>
      </c>
      <c r="H52" s="7" t="str">
        <f t="shared" si="32"/>
        <v/>
      </c>
      <c r="I52" s="7" t="str">
        <f t="shared" si="32"/>
        <v/>
      </c>
      <c r="J52" s="7" t="str">
        <f t="shared" si="32"/>
        <v/>
      </c>
      <c r="K52" s="7">
        <f t="shared" si="32"/>
        <v>7.9630514413123104</v>
      </c>
      <c r="L52" s="7">
        <f t="shared" si="32"/>
        <v>8.1996678269970182</v>
      </c>
      <c r="M52" s="7">
        <f t="shared" si="32"/>
        <v>10.568106841398766</v>
      </c>
      <c r="N52" s="7">
        <f t="shared" si="32"/>
        <v>17.516438013332422</v>
      </c>
      <c r="O52" s="7">
        <f t="shared" si="32"/>
        <v>15.325461288194207</v>
      </c>
      <c r="P52" s="66">
        <f t="shared" si="4"/>
        <v>99.999999999999986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701.69999999999993</v>
      </c>
      <c r="E53" s="66">
        <f t="shared" ref="E53:O53" si="33">SUM(E51,E49)</f>
        <v>948.6</v>
      </c>
      <c r="F53" s="66">
        <f t="shared" si="33"/>
        <v>422.2</v>
      </c>
      <c r="G53" s="66">
        <f t="shared" si="33"/>
        <v>11</v>
      </c>
      <c r="H53" s="66">
        <f t="shared" si="33"/>
        <v>7.2</v>
      </c>
      <c r="I53" s="66">
        <f t="shared" si="33"/>
        <v>0.9</v>
      </c>
      <c r="J53" s="66">
        <f t="shared" si="33"/>
        <v>0.9</v>
      </c>
      <c r="K53" s="66">
        <f t="shared" si="33"/>
        <v>416.4</v>
      </c>
      <c r="L53" s="66">
        <f t="shared" si="33"/>
        <v>588.59999999999991</v>
      </c>
      <c r="M53" s="66">
        <f t="shared" si="33"/>
        <v>562.20000000000005</v>
      </c>
      <c r="N53" s="66">
        <f t="shared" si="33"/>
        <v>854.4</v>
      </c>
      <c r="O53" s="66">
        <f t="shared" si="33"/>
        <v>804.40000000000009</v>
      </c>
      <c r="P53" s="66">
        <f t="shared" si="4"/>
        <v>5318.5</v>
      </c>
    </row>
    <row r="54" spans="1:16" ht="16.05" customHeight="1" x14ac:dyDescent="0.2">
      <c r="A54" s="9"/>
      <c r="B54" s="13"/>
      <c r="C54" s="10" t="s">
        <v>22</v>
      </c>
      <c r="D54" s="7">
        <f t="shared" ref="D54:O54" si="34">IF(D53&lt;=0,"",D53/$P53%)</f>
        <v>13.193569615493088</v>
      </c>
      <c r="E54" s="7">
        <f t="shared" si="34"/>
        <v>17.835855974428881</v>
      </c>
      <c r="F54" s="7">
        <f t="shared" si="34"/>
        <v>7.9383284760740809</v>
      </c>
      <c r="G54" s="7">
        <f t="shared" si="34"/>
        <v>0.20682523267838676</v>
      </c>
      <c r="H54" s="7">
        <f t="shared" si="34"/>
        <v>0.13537651593494407</v>
      </c>
      <c r="I54" s="7">
        <f t="shared" si="34"/>
        <v>1.6922064491868009E-2</v>
      </c>
      <c r="J54" s="7">
        <f t="shared" si="34"/>
        <v>1.6922064491868009E-2</v>
      </c>
      <c r="K54" s="7">
        <f t="shared" si="34"/>
        <v>7.8292751715709308</v>
      </c>
      <c r="L54" s="7">
        <f t="shared" si="34"/>
        <v>11.067030177681675</v>
      </c>
      <c r="M54" s="7">
        <f t="shared" si="34"/>
        <v>10.570649619253549</v>
      </c>
      <c r="N54" s="7">
        <f t="shared" si="34"/>
        <v>16.064679890946696</v>
      </c>
      <c r="O54" s="7">
        <f t="shared" si="34"/>
        <v>15.124565196954029</v>
      </c>
      <c r="P54" s="66">
        <f t="shared" si="4"/>
        <v>99.999999999999972</v>
      </c>
    </row>
    <row r="55" spans="1:16" ht="16.05" customHeight="1" x14ac:dyDescent="0.2">
      <c r="A55" s="9"/>
      <c r="B55" s="9" t="s">
        <v>32</v>
      </c>
      <c r="C55" s="7" t="s">
        <v>21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2</v>
      </c>
      <c r="K55" s="67">
        <v>196.6</v>
      </c>
      <c r="L55" s="67">
        <v>238.5</v>
      </c>
      <c r="M55" s="67">
        <v>399.6</v>
      </c>
      <c r="N55" s="67">
        <v>444.9</v>
      </c>
      <c r="O55" s="67">
        <v>7.1</v>
      </c>
      <c r="P55" s="66">
        <f t="shared" si="4"/>
        <v>1288.6999999999998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5">IF(D55&lt;=0,"",D55/$P55%)</f>
        <v/>
      </c>
      <c r="E56" s="7" t="str">
        <f t="shared" si="35"/>
        <v/>
      </c>
      <c r="F56" s="7" t="str">
        <f t="shared" si="35"/>
        <v/>
      </c>
      <c r="G56" s="7" t="str">
        <f t="shared" si="35"/>
        <v/>
      </c>
      <c r="H56" s="7" t="str">
        <f t="shared" si="35"/>
        <v/>
      </c>
      <c r="I56" s="7" t="str">
        <f t="shared" si="35"/>
        <v/>
      </c>
      <c r="J56" s="7">
        <f t="shared" si="35"/>
        <v>0.15519515791107319</v>
      </c>
      <c r="K56" s="7">
        <f t="shared" si="35"/>
        <v>15.255684022658494</v>
      </c>
      <c r="L56" s="7">
        <f t="shared" si="35"/>
        <v>18.507022580895477</v>
      </c>
      <c r="M56" s="7">
        <f t="shared" si="35"/>
        <v>31.007992550632427</v>
      </c>
      <c r="N56" s="7">
        <f t="shared" si="35"/>
        <v>34.523162877318228</v>
      </c>
      <c r="O56" s="7">
        <f t="shared" si="35"/>
        <v>0.55094281058430983</v>
      </c>
      <c r="P56" s="66">
        <f t="shared" si="4"/>
        <v>100</v>
      </c>
    </row>
    <row r="57" spans="1:16" ht="16.05" customHeight="1" x14ac:dyDescent="0.2">
      <c r="A57" s="9"/>
      <c r="B57" s="9"/>
      <c r="C57" s="7" t="s">
        <v>23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290.7</v>
      </c>
      <c r="L57" s="67">
        <v>359.5</v>
      </c>
      <c r="M57" s="67">
        <v>407.3</v>
      </c>
      <c r="N57" s="67">
        <v>163.80000000000001</v>
      </c>
      <c r="O57" s="67">
        <v>0</v>
      </c>
      <c r="P57" s="66">
        <f t="shared" si="4"/>
        <v>1221.3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6">IF(D57&lt;=0,"",D57/$P57%)</f>
        <v/>
      </c>
      <c r="E58" s="7" t="str">
        <f t="shared" si="36"/>
        <v/>
      </c>
      <c r="F58" s="7" t="str">
        <f t="shared" si="36"/>
        <v/>
      </c>
      <c r="G58" s="7" t="str">
        <f t="shared" si="36"/>
        <v/>
      </c>
      <c r="H58" s="7" t="str">
        <f t="shared" si="36"/>
        <v/>
      </c>
      <c r="I58" s="7" t="str">
        <f t="shared" si="36"/>
        <v/>
      </c>
      <c r="J58" s="7" t="str">
        <f t="shared" si="36"/>
        <v/>
      </c>
      <c r="K58" s="7">
        <f t="shared" si="36"/>
        <v>23.802505526897569</v>
      </c>
      <c r="L58" s="7">
        <f t="shared" si="36"/>
        <v>29.435847048227302</v>
      </c>
      <c r="M58" s="7">
        <f t="shared" si="36"/>
        <v>33.349709326127901</v>
      </c>
      <c r="N58" s="7">
        <f t="shared" si="36"/>
        <v>13.411938098747239</v>
      </c>
      <c r="O58" s="7" t="str">
        <f t="shared" si="36"/>
        <v/>
      </c>
      <c r="P58" s="66">
        <f t="shared" si="4"/>
        <v>100.00000000000001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37">SUM(E57,E55)</f>
        <v>0</v>
      </c>
      <c r="F59" s="66">
        <f t="shared" si="37"/>
        <v>0</v>
      </c>
      <c r="G59" s="66">
        <f t="shared" si="37"/>
        <v>0</v>
      </c>
      <c r="H59" s="66">
        <f t="shared" si="37"/>
        <v>0</v>
      </c>
      <c r="I59" s="66">
        <f t="shared" si="37"/>
        <v>0</v>
      </c>
      <c r="J59" s="66">
        <f t="shared" si="37"/>
        <v>2</v>
      </c>
      <c r="K59" s="66">
        <f t="shared" si="37"/>
        <v>487.29999999999995</v>
      </c>
      <c r="L59" s="66">
        <f t="shared" si="37"/>
        <v>598</v>
      </c>
      <c r="M59" s="66">
        <f t="shared" si="37"/>
        <v>806.90000000000009</v>
      </c>
      <c r="N59" s="66">
        <f t="shared" si="37"/>
        <v>608.70000000000005</v>
      </c>
      <c r="O59" s="66">
        <f t="shared" si="37"/>
        <v>7.1</v>
      </c>
      <c r="P59" s="66">
        <f t="shared" si="4"/>
        <v>2510</v>
      </c>
    </row>
    <row r="60" spans="1:16" ht="16.05" customHeight="1" x14ac:dyDescent="0.2">
      <c r="A60" s="9"/>
      <c r="B60" s="13"/>
      <c r="C60" s="10" t="s">
        <v>22</v>
      </c>
      <c r="D60" s="7" t="str">
        <f t="shared" ref="D60:O60" si="38">IF(D59&lt;=0,"",D59/$P59%)</f>
        <v/>
      </c>
      <c r="E60" s="7" t="str">
        <f t="shared" si="38"/>
        <v/>
      </c>
      <c r="F60" s="7" t="str">
        <f t="shared" si="38"/>
        <v/>
      </c>
      <c r="G60" s="7" t="str">
        <f t="shared" si="38"/>
        <v/>
      </c>
      <c r="H60" s="7" t="str">
        <f t="shared" si="38"/>
        <v/>
      </c>
      <c r="I60" s="7" t="str">
        <f t="shared" si="38"/>
        <v/>
      </c>
      <c r="J60" s="7">
        <f t="shared" si="38"/>
        <v>7.9681274900398405E-2</v>
      </c>
      <c r="K60" s="7">
        <f t="shared" si="38"/>
        <v>19.414342629482068</v>
      </c>
      <c r="L60" s="7">
        <f t="shared" si="38"/>
        <v>23.824701195219124</v>
      </c>
      <c r="M60" s="7">
        <f t="shared" si="38"/>
        <v>32.147410358565736</v>
      </c>
      <c r="N60" s="7">
        <f t="shared" si="38"/>
        <v>24.250996015936256</v>
      </c>
      <c r="O60" s="7">
        <f t="shared" si="38"/>
        <v>0.28286852589641431</v>
      </c>
      <c r="P60" s="66">
        <f t="shared" si="4"/>
        <v>100</v>
      </c>
    </row>
    <row r="61" spans="1:16" ht="16.05" customHeight="1" x14ac:dyDescent="0.2">
      <c r="A61" s="9"/>
      <c r="B61" s="9" t="s">
        <v>33</v>
      </c>
      <c r="C61" s="7" t="s">
        <v>21</v>
      </c>
      <c r="D61" s="67">
        <v>0.1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12.1</v>
      </c>
      <c r="K61" s="67">
        <v>455.29999999999995</v>
      </c>
      <c r="L61" s="67">
        <v>460.59999999999997</v>
      </c>
      <c r="M61" s="67">
        <v>211.99999999999997</v>
      </c>
      <c r="N61" s="67">
        <v>41</v>
      </c>
      <c r="O61" s="67">
        <v>0.3</v>
      </c>
      <c r="P61" s="66">
        <f t="shared" si="4"/>
        <v>1181.3999999999999</v>
      </c>
    </row>
    <row r="62" spans="1:16" ht="16.05" customHeight="1" x14ac:dyDescent="0.2">
      <c r="A62" s="9"/>
      <c r="B62" s="9"/>
      <c r="C62" s="10" t="s">
        <v>22</v>
      </c>
      <c r="D62" s="7">
        <f t="shared" ref="D62:O62" si="39">IF(D61&lt;=0,"",D61/$P61%)</f>
        <v>8.4645336041984098E-3</v>
      </c>
      <c r="E62" s="7" t="str">
        <f t="shared" si="39"/>
        <v/>
      </c>
      <c r="F62" s="7" t="str">
        <f t="shared" si="39"/>
        <v/>
      </c>
      <c r="G62" s="7" t="str">
        <f t="shared" si="39"/>
        <v/>
      </c>
      <c r="H62" s="7" t="str">
        <f t="shared" si="39"/>
        <v/>
      </c>
      <c r="I62" s="7" t="str">
        <f t="shared" si="39"/>
        <v/>
      </c>
      <c r="J62" s="7">
        <f t="shared" si="39"/>
        <v>1.0242085661080076</v>
      </c>
      <c r="K62" s="7">
        <f t="shared" si="39"/>
        <v>38.539021499915357</v>
      </c>
      <c r="L62" s="7">
        <f t="shared" si="39"/>
        <v>38.987641780937871</v>
      </c>
      <c r="M62" s="7">
        <f t="shared" si="39"/>
        <v>17.944811240900627</v>
      </c>
      <c r="N62" s="7">
        <f t="shared" si="39"/>
        <v>3.470458777721348</v>
      </c>
      <c r="O62" s="7">
        <f t="shared" si="39"/>
        <v>2.5393600812595229E-2</v>
      </c>
      <c r="P62" s="66">
        <f t="shared" si="4"/>
        <v>100.00000000000001</v>
      </c>
    </row>
    <row r="63" spans="1:16" ht="16.05" customHeight="1" x14ac:dyDescent="0.2">
      <c r="A63" s="9"/>
      <c r="B63" s="9"/>
      <c r="C63" s="7" t="s">
        <v>23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1146</v>
      </c>
      <c r="L63" s="67">
        <v>960.6</v>
      </c>
      <c r="M63" s="67">
        <v>421.6</v>
      </c>
      <c r="N63" s="67">
        <v>171.6</v>
      </c>
      <c r="O63" s="67">
        <v>0</v>
      </c>
      <c r="P63" s="66">
        <f t="shared" si="4"/>
        <v>2699.7999999999997</v>
      </c>
    </row>
    <row r="64" spans="1:16" ht="16.05" customHeight="1" x14ac:dyDescent="0.2">
      <c r="A64" s="9"/>
      <c r="B64" s="9"/>
      <c r="C64" s="10" t="s">
        <v>22</v>
      </c>
      <c r="D64" s="7" t="str">
        <f t="shared" ref="D64:O64" si="40">IF(D63&lt;=0,"",D63/$P63%)</f>
        <v/>
      </c>
      <c r="E64" s="7" t="str">
        <f t="shared" si="40"/>
        <v/>
      </c>
      <c r="F64" s="7" t="str">
        <f t="shared" si="40"/>
        <v/>
      </c>
      <c r="G64" s="7" t="str">
        <f t="shared" si="40"/>
        <v/>
      </c>
      <c r="H64" s="7" t="str">
        <f t="shared" si="40"/>
        <v/>
      </c>
      <c r="I64" s="7" t="str">
        <f t="shared" si="40"/>
        <v/>
      </c>
      <c r="J64" s="7" t="str">
        <f t="shared" si="40"/>
        <v/>
      </c>
      <c r="K64" s="7">
        <f t="shared" si="40"/>
        <v>42.447588710274836</v>
      </c>
      <c r="L64" s="7">
        <f t="shared" si="40"/>
        <v>35.580413363952893</v>
      </c>
      <c r="M64" s="7">
        <f t="shared" si="40"/>
        <v>15.615971553448405</v>
      </c>
      <c r="N64" s="7">
        <f t="shared" si="40"/>
        <v>6.3560263723238766</v>
      </c>
      <c r="O64" s="7" t="str">
        <f t="shared" si="40"/>
        <v/>
      </c>
      <c r="P64" s="66">
        <f t="shared" si="4"/>
        <v>100.00000000000001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0.1</v>
      </c>
      <c r="E65" s="66">
        <f t="shared" ref="E65:O65" si="41">SUM(E63,E61)</f>
        <v>0</v>
      </c>
      <c r="F65" s="66">
        <f t="shared" si="41"/>
        <v>0</v>
      </c>
      <c r="G65" s="66">
        <f t="shared" si="41"/>
        <v>0</v>
      </c>
      <c r="H65" s="66">
        <f t="shared" si="41"/>
        <v>0</v>
      </c>
      <c r="I65" s="66">
        <f t="shared" si="41"/>
        <v>0</v>
      </c>
      <c r="J65" s="66">
        <f t="shared" si="41"/>
        <v>12.1</v>
      </c>
      <c r="K65" s="66">
        <f t="shared" si="41"/>
        <v>1601.3</v>
      </c>
      <c r="L65" s="66">
        <f t="shared" si="41"/>
        <v>1421.2</v>
      </c>
      <c r="M65" s="66">
        <f t="shared" si="41"/>
        <v>633.6</v>
      </c>
      <c r="N65" s="66">
        <f t="shared" si="41"/>
        <v>212.6</v>
      </c>
      <c r="O65" s="66">
        <f t="shared" si="41"/>
        <v>0.3</v>
      </c>
      <c r="P65" s="66">
        <f t="shared" si="4"/>
        <v>3881.2</v>
      </c>
    </row>
    <row r="66" spans="1:16" ht="16.05" customHeight="1" x14ac:dyDescent="0.2">
      <c r="A66" s="9"/>
      <c r="B66" s="13"/>
      <c r="C66" s="10" t="s">
        <v>22</v>
      </c>
      <c r="D66" s="7">
        <f t="shared" ref="D66:O66" si="42">IF(D65&lt;=0,"",D65/$P65%)</f>
        <v>2.5765227249304342E-3</v>
      </c>
      <c r="E66" s="7" t="str">
        <f t="shared" si="42"/>
        <v/>
      </c>
      <c r="F66" s="7" t="str">
        <f t="shared" si="42"/>
        <v/>
      </c>
      <c r="G66" s="7" t="str">
        <f t="shared" si="42"/>
        <v/>
      </c>
      <c r="H66" s="7" t="str">
        <f t="shared" si="42"/>
        <v/>
      </c>
      <c r="I66" s="7" t="str">
        <f t="shared" si="42"/>
        <v/>
      </c>
      <c r="J66" s="7">
        <f t="shared" si="42"/>
        <v>0.31175924971658253</v>
      </c>
      <c r="K66" s="7">
        <f t="shared" si="42"/>
        <v>41.257858394311036</v>
      </c>
      <c r="L66" s="7">
        <f t="shared" si="42"/>
        <v>36.617540966711331</v>
      </c>
      <c r="M66" s="7">
        <f t="shared" si="42"/>
        <v>16.324847985159231</v>
      </c>
      <c r="N66" s="7">
        <f t="shared" si="42"/>
        <v>5.4776873132021029</v>
      </c>
      <c r="O66" s="7">
        <f t="shared" si="42"/>
        <v>7.7295681747913021E-3</v>
      </c>
      <c r="P66" s="66">
        <f t="shared" si="4"/>
        <v>100</v>
      </c>
    </row>
    <row r="67" spans="1:16" ht="16.05" customHeight="1" x14ac:dyDescent="0.2">
      <c r="A67" s="9"/>
      <c r="B67" s="9" t="s">
        <v>34</v>
      </c>
      <c r="C67" s="7" t="s">
        <v>21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866.4</v>
      </c>
      <c r="J67" s="67">
        <v>1244.8</v>
      </c>
      <c r="K67" s="67">
        <v>830.2</v>
      </c>
      <c r="L67" s="67">
        <v>1146</v>
      </c>
      <c r="M67" s="67">
        <v>914.2</v>
      </c>
      <c r="N67" s="67">
        <v>104</v>
      </c>
      <c r="O67" s="67">
        <v>0</v>
      </c>
      <c r="P67" s="66">
        <f t="shared" si="4"/>
        <v>5105.5999999999995</v>
      </c>
    </row>
    <row r="68" spans="1:16" ht="16.05" customHeight="1" x14ac:dyDescent="0.2">
      <c r="A68" s="9"/>
      <c r="B68" s="9"/>
      <c r="C68" s="10" t="s">
        <v>22</v>
      </c>
      <c r="D68" s="7" t="str">
        <f t="shared" ref="D68:O68" si="43">IF(D67&lt;=0,"",D67/$P67%)</f>
        <v/>
      </c>
      <c r="E68" s="7" t="str">
        <f t="shared" si="43"/>
        <v/>
      </c>
      <c r="F68" s="7" t="str">
        <f t="shared" si="43"/>
        <v/>
      </c>
      <c r="G68" s="7" t="str">
        <f t="shared" si="43"/>
        <v/>
      </c>
      <c r="H68" s="7" t="str">
        <f t="shared" si="43"/>
        <v/>
      </c>
      <c r="I68" s="7">
        <f t="shared" si="43"/>
        <v>16.969602005640866</v>
      </c>
      <c r="J68" s="7">
        <f t="shared" si="43"/>
        <v>24.3810717643372</v>
      </c>
      <c r="K68" s="7">
        <f t="shared" si="43"/>
        <v>16.260576621748669</v>
      </c>
      <c r="L68" s="7">
        <f t="shared" si="43"/>
        <v>22.445941711062364</v>
      </c>
      <c r="M68" s="7">
        <f t="shared" si="43"/>
        <v>17.905828893763712</v>
      </c>
      <c r="N68" s="7">
        <f t="shared" si="43"/>
        <v>2.0369790034471955</v>
      </c>
      <c r="O68" s="7" t="str">
        <f t="shared" si="43"/>
        <v/>
      </c>
      <c r="P68" s="66">
        <f t="shared" si="4"/>
        <v>100.00000000000001</v>
      </c>
    </row>
    <row r="69" spans="1:16" ht="16.05" customHeight="1" x14ac:dyDescent="0.2">
      <c r="A69" s="9"/>
      <c r="B69" s="9"/>
      <c r="C69" s="7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584.70000000000005</v>
      </c>
      <c r="J69" s="67">
        <v>608.79999999999995</v>
      </c>
      <c r="K69" s="67">
        <v>460.5</v>
      </c>
      <c r="L69" s="67">
        <v>688.4</v>
      </c>
      <c r="M69" s="67">
        <v>716.9</v>
      </c>
      <c r="N69" s="67">
        <v>0</v>
      </c>
      <c r="O69" s="67">
        <v>0</v>
      </c>
      <c r="P69" s="66">
        <f t="shared" si="4"/>
        <v>3059.3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4">IF(D69&lt;=0,"",D69/$P69%)</f>
        <v/>
      </c>
      <c r="E70" s="7" t="str">
        <f t="shared" si="44"/>
        <v/>
      </c>
      <c r="F70" s="7" t="str">
        <f t="shared" si="44"/>
        <v/>
      </c>
      <c r="G70" s="7" t="str">
        <f t="shared" si="44"/>
        <v/>
      </c>
      <c r="H70" s="7" t="str">
        <f t="shared" si="44"/>
        <v/>
      </c>
      <c r="I70" s="7">
        <f t="shared" si="44"/>
        <v>19.112215212630339</v>
      </c>
      <c r="J70" s="7">
        <f t="shared" si="44"/>
        <v>19.899977118948776</v>
      </c>
      <c r="K70" s="7">
        <f t="shared" si="44"/>
        <v>15.052462981727844</v>
      </c>
      <c r="L70" s="7">
        <f t="shared" si="44"/>
        <v>22.501879514921711</v>
      </c>
      <c r="M70" s="7">
        <f t="shared" si="44"/>
        <v>23.433465171771317</v>
      </c>
      <c r="N70" s="7" t="str">
        <f t="shared" si="44"/>
        <v/>
      </c>
      <c r="O70" s="7" t="str">
        <f t="shared" si="44"/>
        <v/>
      </c>
      <c r="P70" s="66">
        <f t="shared" si="4"/>
        <v>99.999999999999986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5">SUM(E69,E67)</f>
        <v>0</v>
      </c>
      <c r="F71" s="66">
        <f t="shared" si="45"/>
        <v>0</v>
      </c>
      <c r="G71" s="66">
        <f t="shared" si="45"/>
        <v>0</v>
      </c>
      <c r="H71" s="66">
        <f t="shared" si="45"/>
        <v>0</v>
      </c>
      <c r="I71" s="66">
        <f t="shared" si="45"/>
        <v>1451.1</v>
      </c>
      <c r="J71" s="66">
        <f t="shared" si="45"/>
        <v>1853.6</v>
      </c>
      <c r="K71" s="66">
        <f t="shared" si="45"/>
        <v>1290.7</v>
      </c>
      <c r="L71" s="66">
        <f t="shared" si="45"/>
        <v>1834.4</v>
      </c>
      <c r="M71" s="66">
        <f t="shared" si="45"/>
        <v>1631.1</v>
      </c>
      <c r="N71" s="66">
        <f t="shared" si="45"/>
        <v>104</v>
      </c>
      <c r="O71" s="66">
        <f t="shared" si="45"/>
        <v>0</v>
      </c>
      <c r="P71" s="66">
        <f t="shared" si="4"/>
        <v>8164.9</v>
      </c>
    </row>
    <row r="72" spans="1:16" ht="16.05" customHeight="1" x14ac:dyDescent="0.2">
      <c r="A72" s="9"/>
      <c r="B72" s="13"/>
      <c r="C72" s="10" t="s">
        <v>22</v>
      </c>
      <c r="D72" s="7" t="str">
        <f t="shared" ref="D72:O72" si="46">IF(D71&lt;=0,"",D71/$P71%)</f>
        <v/>
      </c>
      <c r="E72" s="7" t="str">
        <f t="shared" si="46"/>
        <v/>
      </c>
      <c r="F72" s="7" t="str">
        <f t="shared" si="46"/>
        <v/>
      </c>
      <c r="G72" s="7" t="str">
        <f t="shared" si="46"/>
        <v/>
      </c>
      <c r="H72" s="7" t="str">
        <f t="shared" si="46"/>
        <v/>
      </c>
      <c r="I72" s="7">
        <f t="shared" si="46"/>
        <v>17.772416073681246</v>
      </c>
      <c r="J72" s="7">
        <f t="shared" si="46"/>
        <v>22.702053913703779</v>
      </c>
      <c r="K72" s="7">
        <f t="shared" si="46"/>
        <v>15.807909466129408</v>
      </c>
      <c r="L72" s="7">
        <f t="shared" si="46"/>
        <v>22.466901003074135</v>
      </c>
      <c r="M72" s="7">
        <f t="shared" si="46"/>
        <v>19.97697461083418</v>
      </c>
      <c r="N72" s="7">
        <f t="shared" si="46"/>
        <v>1.2737449325772514</v>
      </c>
      <c r="O72" s="7" t="str">
        <f t="shared" si="46"/>
        <v/>
      </c>
      <c r="P72" s="66">
        <f t="shared" si="4"/>
        <v>99.999999999999986</v>
      </c>
    </row>
    <row r="73" spans="1:16" ht="16.05" customHeight="1" x14ac:dyDescent="0.2">
      <c r="A73" s="9"/>
      <c r="B73" s="9" t="s">
        <v>35</v>
      </c>
      <c r="C73" s="7" t="s">
        <v>21</v>
      </c>
      <c r="D73" s="67">
        <v>2</v>
      </c>
      <c r="E73" s="67">
        <v>1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3</v>
      </c>
      <c r="M73" s="67">
        <v>4</v>
      </c>
      <c r="N73" s="67">
        <v>2</v>
      </c>
      <c r="O73" s="67">
        <v>0</v>
      </c>
      <c r="P73" s="66">
        <f t="shared" si="4"/>
        <v>12</v>
      </c>
    </row>
    <row r="74" spans="1:16" ht="16.05" customHeight="1" x14ac:dyDescent="0.2">
      <c r="A74" s="9"/>
      <c r="B74" s="9"/>
      <c r="C74" s="10" t="s">
        <v>22</v>
      </c>
      <c r="D74" s="7">
        <f t="shared" ref="D74:O74" si="47">IF(D73&lt;=0,"",D73/$P73%)</f>
        <v>16.666666666666668</v>
      </c>
      <c r="E74" s="7">
        <f t="shared" si="47"/>
        <v>8.3333333333333339</v>
      </c>
      <c r="F74" s="7" t="str">
        <f t="shared" si="47"/>
        <v/>
      </c>
      <c r="G74" s="7" t="str">
        <f t="shared" si="47"/>
        <v/>
      </c>
      <c r="H74" s="7" t="str">
        <f t="shared" si="47"/>
        <v/>
      </c>
      <c r="I74" s="7" t="str">
        <f t="shared" si="47"/>
        <v/>
      </c>
      <c r="J74" s="7" t="str">
        <f t="shared" si="47"/>
        <v/>
      </c>
      <c r="K74" s="7" t="str">
        <f t="shared" si="47"/>
        <v/>
      </c>
      <c r="L74" s="7">
        <f t="shared" si="47"/>
        <v>25</v>
      </c>
      <c r="M74" s="7">
        <f t="shared" si="47"/>
        <v>33.333333333333336</v>
      </c>
      <c r="N74" s="7">
        <f t="shared" si="47"/>
        <v>16.666666666666668</v>
      </c>
      <c r="O74" s="7" t="str">
        <f t="shared" si="47"/>
        <v/>
      </c>
      <c r="P74" s="66">
        <f t="shared" si="4"/>
        <v>100.00000000000001</v>
      </c>
    </row>
    <row r="75" spans="1:16" ht="16.05" customHeight="1" x14ac:dyDescent="0.2">
      <c r="A75" s="9"/>
      <c r="B75" s="9"/>
      <c r="C75" s="7" t="s">
        <v>23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/>
      <c r="P75" s="66">
        <f t="shared" si="4"/>
        <v>0</v>
      </c>
    </row>
    <row r="76" spans="1:16" ht="16.05" customHeight="1" x14ac:dyDescent="0.2">
      <c r="A76" s="9"/>
      <c r="B76" s="9"/>
      <c r="C76" s="10" t="s">
        <v>22</v>
      </c>
      <c r="D76" s="7" t="str">
        <f t="shared" ref="D76:O76" si="48">IF(D75&lt;=0,"",D75/$P75%)</f>
        <v/>
      </c>
      <c r="E76" s="7" t="str">
        <f t="shared" si="48"/>
        <v/>
      </c>
      <c r="F76" s="7" t="str">
        <f t="shared" si="48"/>
        <v/>
      </c>
      <c r="G76" s="7" t="str">
        <f t="shared" si="48"/>
        <v/>
      </c>
      <c r="H76" s="7" t="str">
        <f t="shared" si="48"/>
        <v/>
      </c>
      <c r="I76" s="7" t="str">
        <f t="shared" si="48"/>
        <v/>
      </c>
      <c r="J76" s="7" t="str">
        <f t="shared" si="48"/>
        <v/>
      </c>
      <c r="K76" s="7" t="str">
        <f t="shared" si="48"/>
        <v/>
      </c>
      <c r="L76" s="7" t="str">
        <f t="shared" si="48"/>
        <v/>
      </c>
      <c r="M76" s="7" t="str">
        <f t="shared" si="48"/>
        <v/>
      </c>
      <c r="N76" s="7" t="str">
        <f t="shared" si="48"/>
        <v/>
      </c>
      <c r="O76" s="7" t="str">
        <f t="shared" si="48"/>
        <v/>
      </c>
      <c r="P76" s="66">
        <f t="shared" si="4"/>
        <v>0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2</v>
      </c>
      <c r="E77" s="66">
        <f t="shared" ref="E77:O77" si="49">SUM(E75,E73)</f>
        <v>1</v>
      </c>
      <c r="F77" s="66">
        <f t="shared" si="49"/>
        <v>0</v>
      </c>
      <c r="G77" s="66">
        <f t="shared" si="49"/>
        <v>0</v>
      </c>
      <c r="H77" s="66">
        <f t="shared" si="49"/>
        <v>0</v>
      </c>
      <c r="I77" s="66">
        <f t="shared" si="49"/>
        <v>0</v>
      </c>
      <c r="J77" s="66">
        <f t="shared" si="49"/>
        <v>0</v>
      </c>
      <c r="K77" s="66">
        <f t="shared" si="49"/>
        <v>0</v>
      </c>
      <c r="L77" s="66">
        <f t="shared" si="49"/>
        <v>3</v>
      </c>
      <c r="M77" s="66">
        <f t="shared" si="49"/>
        <v>4</v>
      </c>
      <c r="N77" s="66">
        <f t="shared" si="49"/>
        <v>2</v>
      </c>
      <c r="O77" s="66">
        <f t="shared" si="49"/>
        <v>0</v>
      </c>
      <c r="P77" s="66">
        <f t="shared" si="4"/>
        <v>12</v>
      </c>
    </row>
    <row r="78" spans="1:16" ht="16.05" customHeight="1" x14ac:dyDescent="0.2">
      <c r="A78" s="9"/>
      <c r="B78" s="13"/>
      <c r="C78" s="10" t="s">
        <v>22</v>
      </c>
      <c r="D78" s="7">
        <f t="shared" ref="D78:O78" si="50">IF(D77&lt;=0,"",D77/$P77%)</f>
        <v>16.666666666666668</v>
      </c>
      <c r="E78" s="7">
        <f t="shared" si="50"/>
        <v>8.3333333333333339</v>
      </c>
      <c r="F78" s="7" t="str">
        <f t="shared" si="50"/>
        <v/>
      </c>
      <c r="G78" s="7" t="str">
        <f t="shared" si="50"/>
        <v/>
      </c>
      <c r="H78" s="7" t="str">
        <f t="shared" si="50"/>
        <v/>
      </c>
      <c r="I78" s="7" t="str">
        <f t="shared" si="50"/>
        <v/>
      </c>
      <c r="J78" s="7" t="str">
        <f t="shared" si="50"/>
        <v/>
      </c>
      <c r="K78" s="7" t="str">
        <f t="shared" si="50"/>
        <v/>
      </c>
      <c r="L78" s="7">
        <f t="shared" si="50"/>
        <v>25</v>
      </c>
      <c r="M78" s="7">
        <f t="shared" si="50"/>
        <v>33.333333333333336</v>
      </c>
      <c r="N78" s="7">
        <f t="shared" si="50"/>
        <v>16.666666666666668</v>
      </c>
      <c r="O78" s="7" t="str">
        <f t="shared" si="50"/>
        <v/>
      </c>
      <c r="P78" s="66">
        <f t="shared" si="4"/>
        <v>100.00000000000001</v>
      </c>
    </row>
    <row r="79" spans="1:16" ht="16.05" customHeight="1" x14ac:dyDescent="0.2">
      <c r="A79" s="9"/>
      <c r="B79" s="9" t="s">
        <v>36</v>
      </c>
      <c r="C79" s="7" t="s">
        <v>21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177</v>
      </c>
      <c r="J79" s="67">
        <v>493.1</v>
      </c>
      <c r="K79" s="67">
        <v>333.5</v>
      </c>
      <c r="L79" s="67">
        <v>304.8</v>
      </c>
      <c r="M79" s="67">
        <v>586.5</v>
      </c>
      <c r="N79" s="67">
        <v>204.1</v>
      </c>
      <c r="O79" s="67">
        <v>2.2000000000000002</v>
      </c>
      <c r="P79" s="66">
        <f t="shared" si="4"/>
        <v>2101.1999999999998</v>
      </c>
    </row>
    <row r="80" spans="1:16" ht="16.05" customHeight="1" x14ac:dyDescent="0.2">
      <c r="A80" s="9"/>
      <c r="B80" s="9"/>
      <c r="C80" s="10" t="s">
        <v>22</v>
      </c>
      <c r="D80" s="7" t="str">
        <f t="shared" ref="D80:O80" si="51">IF(D79&lt;=0,"",D79/$P79%)</f>
        <v/>
      </c>
      <c r="E80" s="7" t="str">
        <f t="shared" si="51"/>
        <v/>
      </c>
      <c r="F80" s="7" t="str">
        <f t="shared" si="51"/>
        <v/>
      </c>
      <c r="G80" s="7" t="str">
        <f t="shared" si="51"/>
        <v/>
      </c>
      <c r="H80" s="7" t="str">
        <f t="shared" si="51"/>
        <v/>
      </c>
      <c r="I80" s="7">
        <f t="shared" si="51"/>
        <v>8.4237578526556263</v>
      </c>
      <c r="J80" s="7">
        <f t="shared" si="51"/>
        <v>23.467542356748528</v>
      </c>
      <c r="K80" s="7">
        <f t="shared" si="51"/>
        <v>15.871882733675998</v>
      </c>
      <c r="L80" s="7">
        <f t="shared" si="51"/>
        <v>14.505996573386639</v>
      </c>
      <c r="M80" s="7">
        <f t="shared" si="51"/>
        <v>27.912621359223305</v>
      </c>
      <c r="N80" s="7">
        <f t="shared" si="51"/>
        <v>9.7134970493051593</v>
      </c>
      <c r="O80" s="7">
        <f t="shared" si="51"/>
        <v>0.10470207500475921</v>
      </c>
      <c r="P80" s="66">
        <f t="shared" si="4"/>
        <v>100.00000000000001</v>
      </c>
    </row>
    <row r="81" spans="1:16" ht="16.05" customHeight="1" x14ac:dyDescent="0.2">
      <c r="A81" s="9"/>
      <c r="B81" s="9"/>
      <c r="C81" s="7" t="s">
        <v>23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0.5</v>
      </c>
      <c r="J81" s="67">
        <v>48.7</v>
      </c>
      <c r="K81" s="67">
        <v>157</v>
      </c>
      <c r="L81" s="67">
        <v>255.20000000000002</v>
      </c>
      <c r="M81" s="67">
        <v>319.10000000000002</v>
      </c>
      <c r="N81" s="67">
        <v>53.9</v>
      </c>
      <c r="O81" s="67">
        <v>0</v>
      </c>
      <c r="P81" s="66">
        <f t="shared" si="4"/>
        <v>834.4</v>
      </c>
    </row>
    <row r="82" spans="1:16" ht="16.05" customHeight="1" x14ac:dyDescent="0.2">
      <c r="A82" s="9"/>
      <c r="B82" s="9"/>
      <c r="C82" s="10" t="s">
        <v>22</v>
      </c>
      <c r="D82" s="7" t="str">
        <f t="shared" ref="D82:O82" si="52">IF(D81&lt;=0,"",D81/$P81%)</f>
        <v/>
      </c>
      <c r="E82" s="7" t="str">
        <f t="shared" si="52"/>
        <v/>
      </c>
      <c r="F82" s="7" t="str">
        <f t="shared" si="52"/>
        <v/>
      </c>
      <c r="G82" s="7" t="str">
        <f t="shared" si="52"/>
        <v/>
      </c>
      <c r="H82" s="7" t="str">
        <f t="shared" si="52"/>
        <v/>
      </c>
      <c r="I82" s="7">
        <f t="shared" si="52"/>
        <v>5.9923298178331738E-2</v>
      </c>
      <c r="J82" s="7">
        <f t="shared" si="52"/>
        <v>5.8365292425695117</v>
      </c>
      <c r="K82" s="7">
        <f t="shared" si="52"/>
        <v>18.815915627996166</v>
      </c>
      <c r="L82" s="7">
        <f t="shared" si="52"/>
        <v>30.584851390220521</v>
      </c>
      <c r="M82" s="7">
        <f t="shared" si="52"/>
        <v>38.24304889741132</v>
      </c>
      <c r="N82" s="7">
        <f t="shared" si="52"/>
        <v>6.4597315436241614</v>
      </c>
      <c r="O82" s="7" t="str">
        <f t="shared" si="52"/>
        <v/>
      </c>
      <c r="P82" s="66">
        <f t="shared" si="4"/>
        <v>100.00000000000001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53">SUM(E81,E79)</f>
        <v>0</v>
      </c>
      <c r="F83" s="66">
        <f t="shared" si="53"/>
        <v>0</v>
      </c>
      <c r="G83" s="66">
        <f t="shared" si="53"/>
        <v>0</v>
      </c>
      <c r="H83" s="66">
        <f t="shared" si="53"/>
        <v>0</v>
      </c>
      <c r="I83" s="66">
        <f t="shared" si="53"/>
        <v>177.5</v>
      </c>
      <c r="J83" s="66">
        <f t="shared" si="53"/>
        <v>541.80000000000007</v>
      </c>
      <c r="K83" s="66">
        <f t="shared" si="53"/>
        <v>490.5</v>
      </c>
      <c r="L83" s="66">
        <f t="shared" si="53"/>
        <v>560</v>
      </c>
      <c r="M83" s="66">
        <f t="shared" si="53"/>
        <v>905.6</v>
      </c>
      <c r="N83" s="66">
        <f t="shared" si="53"/>
        <v>258</v>
      </c>
      <c r="O83" s="66">
        <f t="shared" si="53"/>
        <v>2.2000000000000002</v>
      </c>
      <c r="P83" s="66">
        <f t="shared" si="4"/>
        <v>2935.6</v>
      </c>
    </row>
    <row r="84" spans="1:16" ht="16.05" customHeight="1" x14ac:dyDescent="0.2">
      <c r="A84" s="9"/>
      <c r="B84" s="13"/>
      <c r="C84" s="10" t="s">
        <v>22</v>
      </c>
      <c r="D84" s="7" t="str">
        <f t="shared" ref="D84:O84" si="54">IF(D83&lt;=0,"",D83/$P83%)</f>
        <v/>
      </c>
      <c r="E84" s="7" t="str">
        <f t="shared" si="54"/>
        <v/>
      </c>
      <c r="F84" s="7" t="str">
        <f t="shared" si="54"/>
        <v/>
      </c>
      <c r="G84" s="7" t="str">
        <f t="shared" si="54"/>
        <v/>
      </c>
      <c r="H84" s="7" t="str">
        <f t="shared" si="54"/>
        <v/>
      </c>
      <c r="I84" s="7">
        <f t="shared" si="54"/>
        <v>6.0464640959258755</v>
      </c>
      <c r="J84" s="7">
        <f t="shared" si="54"/>
        <v>18.45619294181769</v>
      </c>
      <c r="K84" s="7">
        <f t="shared" si="54"/>
        <v>16.70867965662897</v>
      </c>
      <c r="L84" s="7">
        <f t="shared" si="54"/>
        <v>19.07616841531544</v>
      </c>
      <c r="M84" s="7">
        <f t="shared" si="54"/>
        <v>30.84888949448154</v>
      </c>
      <c r="N84" s="7">
        <f t="shared" si="54"/>
        <v>8.7886633056274697</v>
      </c>
      <c r="O84" s="7">
        <f t="shared" si="54"/>
        <v>7.4942090203024947E-2</v>
      </c>
      <c r="P84" s="66">
        <f t="shared" si="4"/>
        <v>100</v>
      </c>
    </row>
    <row r="85" spans="1:16" ht="16.05" customHeight="1" x14ac:dyDescent="0.2">
      <c r="A85" s="9"/>
      <c r="B85" s="9" t="s">
        <v>37</v>
      </c>
      <c r="C85" s="7" t="s">
        <v>21</v>
      </c>
      <c r="D85" s="67">
        <v>28.4</v>
      </c>
      <c r="E85" s="67">
        <v>0.3</v>
      </c>
      <c r="F85" s="67">
        <v>0</v>
      </c>
      <c r="G85" s="67">
        <v>0.8</v>
      </c>
      <c r="H85" s="67">
        <v>0.2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10.7</v>
      </c>
      <c r="P85" s="66">
        <f t="shared" si="4"/>
        <v>40.4</v>
      </c>
    </row>
    <row r="86" spans="1:16" ht="16.05" customHeight="1" x14ac:dyDescent="0.2">
      <c r="A86" s="9"/>
      <c r="B86" s="9"/>
      <c r="C86" s="10" t="s">
        <v>22</v>
      </c>
      <c r="D86" s="7">
        <f t="shared" ref="D86:O86" si="55">IF(D85&lt;=0,"",D85/$P85%)</f>
        <v>70.297029702970292</v>
      </c>
      <c r="E86" s="7">
        <f t="shared" si="55"/>
        <v>0.74257425742574257</v>
      </c>
      <c r="F86" s="7" t="str">
        <f t="shared" si="55"/>
        <v/>
      </c>
      <c r="G86" s="7">
        <f t="shared" si="55"/>
        <v>1.9801980198019804</v>
      </c>
      <c r="H86" s="7">
        <f t="shared" si="55"/>
        <v>0.4950495049504951</v>
      </c>
      <c r="I86" s="7" t="str">
        <f t="shared" si="55"/>
        <v/>
      </c>
      <c r="J86" s="7" t="str">
        <f t="shared" si="55"/>
        <v/>
      </c>
      <c r="K86" s="7" t="str">
        <f t="shared" si="55"/>
        <v/>
      </c>
      <c r="L86" s="7" t="str">
        <f t="shared" si="55"/>
        <v/>
      </c>
      <c r="M86" s="7" t="str">
        <f t="shared" si="55"/>
        <v/>
      </c>
      <c r="N86" s="7" t="str">
        <f t="shared" si="55"/>
        <v/>
      </c>
      <c r="O86" s="7">
        <f t="shared" si="55"/>
        <v>26.485148514851485</v>
      </c>
      <c r="P86" s="66">
        <f t="shared" si="4"/>
        <v>100</v>
      </c>
    </row>
    <row r="87" spans="1:16" ht="16.05" customHeight="1" x14ac:dyDescent="0.2">
      <c r="A87" s="9"/>
      <c r="B87" s="9"/>
      <c r="C87" s="7" t="s">
        <v>23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6">
        <f t="shared" si="4"/>
        <v>0</v>
      </c>
    </row>
    <row r="88" spans="1:16" ht="16.05" customHeight="1" x14ac:dyDescent="0.2">
      <c r="A88" s="9"/>
      <c r="B88" s="9"/>
      <c r="C88" s="10" t="s">
        <v>22</v>
      </c>
      <c r="D88" s="7" t="str">
        <f t="shared" ref="D88:O88" si="56">IF(D87&lt;=0,"",D87/$P87%)</f>
        <v/>
      </c>
      <c r="E88" s="7" t="str">
        <f t="shared" si="56"/>
        <v/>
      </c>
      <c r="F88" s="7" t="str">
        <f t="shared" si="56"/>
        <v/>
      </c>
      <c r="G88" s="7" t="str">
        <f t="shared" si="56"/>
        <v/>
      </c>
      <c r="H88" s="7" t="str">
        <f t="shared" si="56"/>
        <v/>
      </c>
      <c r="I88" s="7" t="str">
        <f t="shared" si="56"/>
        <v/>
      </c>
      <c r="J88" s="7" t="str">
        <f t="shared" si="56"/>
        <v/>
      </c>
      <c r="K88" s="7" t="str">
        <f t="shared" si="56"/>
        <v/>
      </c>
      <c r="L88" s="7" t="str">
        <f t="shared" si="56"/>
        <v/>
      </c>
      <c r="M88" s="7" t="str">
        <f t="shared" si="56"/>
        <v/>
      </c>
      <c r="N88" s="7" t="str">
        <f t="shared" si="56"/>
        <v/>
      </c>
      <c r="O88" s="7" t="str">
        <f t="shared" si="56"/>
        <v/>
      </c>
      <c r="P88" s="66">
        <f t="shared" si="4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28.4</v>
      </c>
      <c r="E89" s="66">
        <f t="shared" ref="E89:O89" si="57">SUM(E87,E85)</f>
        <v>0.3</v>
      </c>
      <c r="F89" s="66">
        <f t="shared" si="57"/>
        <v>0</v>
      </c>
      <c r="G89" s="66">
        <f t="shared" si="57"/>
        <v>0.8</v>
      </c>
      <c r="H89" s="66">
        <f t="shared" si="57"/>
        <v>0.2</v>
      </c>
      <c r="I89" s="66">
        <f t="shared" si="57"/>
        <v>0</v>
      </c>
      <c r="J89" s="66">
        <f t="shared" si="57"/>
        <v>0</v>
      </c>
      <c r="K89" s="66">
        <f t="shared" si="57"/>
        <v>0</v>
      </c>
      <c r="L89" s="66">
        <f t="shared" si="57"/>
        <v>0</v>
      </c>
      <c r="M89" s="66">
        <f t="shared" si="57"/>
        <v>0</v>
      </c>
      <c r="N89" s="66">
        <f t="shared" si="57"/>
        <v>0</v>
      </c>
      <c r="O89" s="66">
        <f t="shared" si="57"/>
        <v>10.7</v>
      </c>
      <c r="P89" s="66">
        <f t="shared" si="4"/>
        <v>40.4</v>
      </c>
    </row>
    <row r="90" spans="1:16" ht="16.05" customHeight="1" x14ac:dyDescent="0.2">
      <c r="A90" s="9"/>
      <c r="B90" s="13"/>
      <c r="C90" s="10" t="s">
        <v>22</v>
      </c>
      <c r="D90" s="7">
        <f t="shared" ref="D90:O90" si="58">IF(D89&lt;=0,"",D89/$P89%)</f>
        <v>70.297029702970292</v>
      </c>
      <c r="E90" s="7">
        <f t="shared" si="58"/>
        <v>0.74257425742574257</v>
      </c>
      <c r="F90" s="7" t="str">
        <f t="shared" si="58"/>
        <v/>
      </c>
      <c r="G90" s="7">
        <f t="shared" si="58"/>
        <v>1.9801980198019804</v>
      </c>
      <c r="H90" s="7">
        <f t="shared" si="58"/>
        <v>0.4950495049504951</v>
      </c>
      <c r="I90" s="7" t="str">
        <f t="shared" si="58"/>
        <v/>
      </c>
      <c r="J90" s="7" t="str">
        <f t="shared" si="58"/>
        <v/>
      </c>
      <c r="K90" s="7" t="str">
        <f t="shared" si="58"/>
        <v/>
      </c>
      <c r="L90" s="7" t="str">
        <f t="shared" si="58"/>
        <v/>
      </c>
      <c r="M90" s="7" t="str">
        <f t="shared" si="58"/>
        <v/>
      </c>
      <c r="N90" s="7" t="str">
        <f t="shared" si="58"/>
        <v/>
      </c>
      <c r="O90" s="7">
        <f t="shared" si="58"/>
        <v>26.485148514851485</v>
      </c>
      <c r="P90" s="66">
        <f t="shared" ref="P90:P153" si="59">SUM(D90:O90)</f>
        <v>100</v>
      </c>
    </row>
    <row r="91" spans="1:16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34.799999999999997</v>
      </c>
      <c r="K91" s="67">
        <v>735.7</v>
      </c>
      <c r="L91" s="67">
        <v>27.1</v>
      </c>
      <c r="M91" s="67">
        <v>0</v>
      </c>
      <c r="N91" s="67">
        <v>0</v>
      </c>
      <c r="O91" s="67">
        <v>0</v>
      </c>
      <c r="P91" s="66">
        <f t="shared" si="59"/>
        <v>797.6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0">IF(D91&lt;=0,"",D91/$P91%)</f>
        <v/>
      </c>
      <c r="E92" s="7" t="str">
        <f t="shared" si="60"/>
        <v/>
      </c>
      <c r="F92" s="7" t="str">
        <f t="shared" si="60"/>
        <v/>
      </c>
      <c r="G92" s="7" t="str">
        <f t="shared" si="60"/>
        <v/>
      </c>
      <c r="H92" s="7" t="str">
        <f t="shared" si="60"/>
        <v/>
      </c>
      <c r="I92" s="7" t="str">
        <f t="shared" si="60"/>
        <v/>
      </c>
      <c r="J92" s="7">
        <f t="shared" si="60"/>
        <v>4.3630892678034101</v>
      </c>
      <c r="K92" s="7">
        <f t="shared" si="60"/>
        <v>92.239217652958885</v>
      </c>
      <c r="L92" s="7">
        <f t="shared" si="60"/>
        <v>3.3976930792377131</v>
      </c>
      <c r="M92" s="7" t="str">
        <f t="shared" si="60"/>
        <v/>
      </c>
      <c r="N92" s="7" t="str">
        <f t="shared" si="60"/>
        <v/>
      </c>
      <c r="O92" s="7" t="str">
        <f t="shared" si="60"/>
        <v/>
      </c>
      <c r="P92" s="66">
        <f t="shared" si="59"/>
        <v>100</v>
      </c>
    </row>
    <row r="93" spans="1:16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102.4</v>
      </c>
      <c r="L93" s="67">
        <v>4.8000000000000007</v>
      </c>
      <c r="M93" s="67">
        <v>0</v>
      </c>
      <c r="N93" s="67">
        <v>0</v>
      </c>
      <c r="O93" s="67">
        <v>0</v>
      </c>
      <c r="P93" s="66">
        <f t="shared" si="59"/>
        <v>107.2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1">IF(D93&lt;=0,"",D93/$P93%)</f>
        <v/>
      </c>
      <c r="E94" s="7" t="str">
        <f t="shared" si="61"/>
        <v/>
      </c>
      <c r="F94" s="7" t="str">
        <f t="shared" si="61"/>
        <v/>
      </c>
      <c r="G94" s="7" t="str">
        <f t="shared" si="61"/>
        <v/>
      </c>
      <c r="H94" s="7" t="str">
        <f t="shared" si="61"/>
        <v/>
      </c>
      <c r="I94" s="7" t="str">
        <f t="shared" si="61"/>
        <v/>
      </c>
      <c r="J94" s="7" t="str">
        <f t="shared" si="61"/>
        <v/>
      </c>
      <c r="K94" s="7">
        <f t="shared" si="61"/>
        <v>95.522388059701498</v>
      </c>
      <c r="L94" s="7">
        <f t="shared" si="61"/>
        <v>4.477611940298508</v>
      </c>
      <c r="M94" s="7" t="str">
        <f t="shared" si="61"/>
        <v/>
      </c>
      <c r="N94" s="7" t="str">
        <f t="shared" si="61"/>
        <v/>
      </c>
      <c r="O94" s="7" t="str">
        <f t="shared" si="61"/>
        <v/>
      </c>
      <c r="P94" s="66">
        <f t="shared" si="59"/>
        <v>100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2">SUM(E93,E91)</f>
        <v>0</v>
      </c>
      <c r="F95" s="66">
        <f t="shared" si="62"/>
        <v>0</v>
      </c>
      <c r="G95" s="66">
        <f t="shared" si="62"/>
        <v>0</v>
      </c>
      <c r="H95" s="66">
        <f t="shared" si="62"/>
        <v>0</v>
      </c>
      <c r="I95" s="66">
        <f t="shared" si="62"/>
        <v>0</v>
      </c>
      <c r="J95" s="66">
        <f t="shared" si="62"/>
        <v>34.799999999999997</v>
      </c>
      <c r="K95" s="66">
        <f t="shared" si="62"/>
        <v>838.1</v>
      </c>
      <c r="L95" s="66">
        <f t="shared" si="62"/>
        <v>31.900000000000002</v>
      </c>
      <c r="M95" s="66">
        <f t="shared" si="62"/>
        <v>0</v>
      </c>
      <c r="N95" s="66">
        <f t="shared" si="62"/>
        <v>0</v>
      </c>
      <c r="O95" s="66">
        <f t="shared" si="62"/>
        <v>0</v>
      </c>
      <c r="P95" s="66">
        <f t="shared" si="59"/>
        <v>904.8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3">IF(D95&lt;=0,"",D95/$P95%)</f>
        <v/>
      </c>
      <c r="E96" s="7" t="str">
        <f t="shared" si="63"/>
        <v/>
      </c>
      <c r="F96" s="7" t="str">
        <f t="shared" si="63"/>
        <v/>
      </c>
      <c r="G96" s="7" t="str">
        <f t="shared" si="63"/>
        <v/>
      </c>
      <c r="H96" s="7" t="str">
        <f t="shared" si="63"/>
        <v/>
      </c>
      <c r="I96" s="7" t="str">
        <f t="shared" si="63"/>
        <v/>
      </c>
      <c r="J96" s="7">
        <f t="shared" si="63"/>
        <v>3.8461538461538458</v>
      </c>
      <c r="K96" s="7">
        <f t="shared" si="63"/>
        <v>92.628205128205124</v>
      </c>
      <c r="L96" s="7">
        <f t="shared" si="63"/>
        <v>3.525641025641026</v>
      </c>
      <c r="M96" s="7" t="str">
        <f t="shared" si="63"/>
        <v/>
      </c>
      <c r="N96" s="7" t="str">
        <f t="shared" si="63"/>
        <v/>
      </c>
      <c r="O96" s="7" t="str">
        <f t="shared" si="63"/>
        <v/>
      </c>
      <c r="P96" s="66">
        <f t="shared" si="59"/>
        <v>99.999999999999986</v>
      </c>
    </row>
    <row r="97" spans="1:16" ht="16.05" customHeight="1" x14ac:dyDescent="0.2">
      <c r="A97" s="9"/>
      <c r="B97" s="9" t="s">
        <v>39</v>
      </c>
      <c r="C97" s="7" t="s">
        <v>21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8.6</v>
      </c>
      <c r="L97" s="67">
        <v>20.9</v>
      </c>
      <c r="M97" s="67">
        <v>19.899999999999999</v>
      </c>
      <c r="N97" s="67">
        <v>2.7</v>
      </c>
      <c r="O97" s="67">
        <v>0</v>
      </c>
      <c r="P97" s="66">
        <f t="shared" si="59"/>
        <v>52.1</v>
      </c>
    </row>
    <row r="98" spans="1:16" ht="16.05" customHeight="1" x14ac:dyDescent="0.2">
      <c r="A98" s="9"/>
      <c r="B98" s="9"/>
      <c r="C98" s="10" t="s">
        <v>22</v>
      </c>
      <c r="D98" s="7" t="str">
        <f t="shared" ref="D98:O98" si="64">IF(D97&lt;=0,"",D97/$P97%)</f>
        <v/>
      </c>
      <c r="E98" s="7" t="str">
        <f t="shared" si="64"/>
        <v/>
      </c>
      <c r="F98" s="7" t="str">
        <f t="shared" si="64"/>
        <v/>
      </c>
      <c r="G98" s="7" t="str">
        <f t="shared" si="64"/>
        <v/>
      </c>
      <c r="H98" s="7" t="str">
        <f t="shared" si="64"/>
        <v/>
      </c>
      <c r="I98" s="7" t="str">
        <f t="shared" si="64"/>
        <v/>
      </c>
      <c r="J98" s="7" t="str">
        <f t="shared" si="64"/>
        <v/>
      </c>
      <c r="K98" s="7">
        <f t="shared" si="64"/>
        <v>16.506717850287906</v>
      </c>
      <c r="L98" s="7">
        <f t="shared" si="64"/>
        <v>40.1151631477927</v>
      </c>
      <c r="M98" s="7">
        <f t="shared" si="64"/>
        <v>38.1957773512476</v>
      </c>
      <c r="N98" s="7">
        <f t="shared" si="64"/>
        <v>5.182341650671785</v>
      </c>
      <c r="O98" s="7" t="str">
        <f t="shared" si="64"/>
        <v/>
      </c>
      <c r="P98" s="66">
        <f t="shared" si="59"/>
        <v>100</v>
      </c>
    </row>
    <row r="99" spans="1:16" ht="16.05" customHeight="1" x14ac:dyDescent="0.2">
      <c r="A99" s="9"/>
      <c r="B99" s="9"/>
      <c r="C99" s="7" t="s">
        <v>23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7.9</v>
      </c>
      <c r="L99" s="67">
        <v>26.7</v>
      </c>
      <c r="M99" s="67">
        <v>22.5</v>
      </c>
      <c r="N99" s="67">
        <v>0</v>
      </c>
      <c r="O99" s="67">
        <v>0</v>
      </c>
      <c r="P99" s="66">
        <f t="shared" si="59"/>
        <v>57.1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5">IF(D99&lt;=0,"",D99/$P99%)</f>
        <v/>
      </c>
      <c r="E100" s="7" t="str">
        <f t="shared" si="65"/>
        <v/>
      </c>
      <c r="F100" s="7" t="str">
        <f t="shared" si="65"/>
        <v/>
      </c>
      <c r="G100" s="7" t="str">
        <f t="shared" si="65"/>
        <v/>
      </c>
      <c r="H100" s="7" t="str">
        <f t="shared" si="65"/>
        <v/>
      </c>
      <c r="I100" s="7" t="str">
        <f t="shared" si="65"/>
        <v/>
      </c>
      <c r="J100" s="7" t="str">
        <f t="shared" si="65"/>
        <v/>
      </c>
      <c r="K100" s="7">
        <f t="shared" si="65"/>
        <v>13.835376532399298</v>
      </c>
      <c r="L100" s="7">
        <f t="shared" si="65"/>
        <v>46.760070052539398</v>
      </c>
      <c r="M100" s="7">
        <f t="shared" si="65"/>
        <v>39.404553415061294</v>
      </c>
      <c r="N100" s="7" t="str">
        <f t="shared" si="65"/>
        <v/>
      </c>
      <c r="O100" s="7" t="str">
        <f t="shared" si="65"/>
        <v/>
      </c>
      <c r="P100" s="66">
        <f t="shared" si="59"/>
        <v>100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66">SUM(E99,E97)</f>
        <v>0</v>
      </c>
      <c r="F101" s="66">
        <f t="shared" si="66"/>
        <v>0</v>
      </c>
      <c r="G101" s="66">
        <f t="shared" si="66"/>
        <v>0</v>
      </c>
      <c r="H101" s="66">
        <f t="shared" si="66"/>
        <v>0</v>
      </c>
      <c r="I101" s="66">
        <f t="shared" si="66"/>
        <v>0</v>
      </c>
      <c r="J101" s="66">
        <f t="shared" si="66"/>
        <v>0</v>
      </c>
      <c r="K101" s="66">
        <f t="shared" si="66"/>
        <v>16.5</v>
      </c>
      <c r="L101" s="66">
        <f t="shared" si="66"/>
        <v>47.599999999999994</v>
      </c>
      <c r="M101" s="66">
        <f t="shared" si="66"/>
        <v>42.4</v>
      </c>
      <c r="N101" s="66">
        <f t="shared" si="66"/>
        <v>2.7</v>
      </c>
      <c r="O101" s="66">
        <f t="shared" si="66"/>
        <v>0</v>
      </c>
      <c r="P101" s="66">
        <f t="shared" si="59"/>
        <v>109.2</v>
      </c>
    </row>
    <row r="102" spans="1:16" ht="16.05" customHeight="1" x14ac:dyDescent="0.2">
      <c r="A102" s="9"/>
      <c r="B102" s="13"/>
      <c r="C102" s="10" t="s">
        <v>22</v>
      </c>
      <c r="D102" s="7" t="str">
        <f t="shared" ref="D102:O102" si="67">IF(D101&lt;=0,"",D101/$P101%)</f>
        <v/>
      </c>
      <c r="E102" s="7" t="str">
        <f t="shared" si="67"/>
        <v/>
      </c>
      <c r="F102" s="7" t="str">
        <f t="shared" si="67"/>
        <v/>
      </c>
      <c r="G102" s="7" t="str">
        <f t="shared" si="67"/>
        <v/>
      </c>
      <c r="H102" s="7" t="str">
        <f t="shared" si="67"/>
        <v/>
      </c>
      <c r="I102" s="7" t="str">
        <f t="shared" si="67"/>
        <v/>
      </c>
      <c r="J102" s="7" t="str">
        <f t="shared" si="67"/>
        <v/>
      </c>
      <c r="K102" s="7">
        <f t="shared" si="67"/>
        <v>15.109890109890109</v>
      </c>
      <c r="L102" s="7">
        <f t="shared" si="67"/>
        <v>43.589743589743584</v>
      </c>
      <c r="M102" s="7">
        <f t="shared" si="67"/>
        <v>38.827838827838825</v>
      </c>
      <c r="N102" s="7">
        <f t="shared" si="67"/>
        <v>2.4725274725274726</v>
      </c>
      <c r="O102" s="7" t="str">
        <f t="shared" si="67"/>
        <v/>
      </c>
      <c r="P102" s="66">
        <f t="shared" si="59"/>
        <v>100</v>
      </c>
    </row>
    <row r="103" spans="1:16" ht="16.05" customHeight="1" x14ac:dyDescent="0.2">
      <c r="A103" s="9"/>
      <c r="B103" s="9" t="s">
        <v>40</v>
      </c>
      <c r="C103" s="7" t="s">
        <v>21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130.5</v>
      </c>
      <c r="J103" s="67">
        <v>103.7</v>
      </c>
      <c r="K103" s="67">
        <v>197.2</v>
      </c>
      <c r="L103" s="67">
        <v>115.4</v>
      </c>
      <c r="M103" s="67">
        <v>124.3</v>
      </c>
      <c r="N103" s="67">
        <v>14.5</v>
      </c>
      <c r="O103" s="67">
        <v>0</v>
      </c>
      <c r="P103" s="66">
        <f t="shared" si="59"/>
        <v>685.59999999999991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68">IF(D103&lt;=0,"",D103/$P103%)</f>
        <v/>
      </c>
      <c r="E104" s="7" t="str">
        <f t="shared" si="68"/>
        <v/>
      </c>
      <c r="F104" s="7" t="str">
        <f t="shared" si="68"/>
        <v/>
      </c>
      <c r="G104" s="7" t="str">
        <f t="shared" si="68"/>
        <v/>
      </c>
      <c r="H104" s="7" t="str">
        <f t="shared" si="68"/>
        <v/>
      </c>
      <c r="I104" s="7">
        <f t="shared" si="68"/>
        <v>19.034422403733959</v>
      </c>
      <c r="J104" s="7">
        <f t="shared" si="68"/>
        <v>15.125437572928824</v>
      </c>
      <c r="K104" s="7">
        <f t="shared" si="68"/>
        <v>28.763127187864647</v>
      </c>
      <c r="L104" s="7">
        <f t="shared" si="68"/>
        <v>16.831971995332559</v>
      </c>
      <c r="M104" s="7">
        <f t="shared" si="68"/>
        <v>18.13010501750292</v>
      </c>
      <c r="N104" s="7">
        <f t="shared" si="68"/>
        <v>2.1149358226371064</v>
      </c>
      <c r="O104" s="7" t="str">
        <f t="shared" si="68"/>
        <v/>
      </c>
      <c r="P104" s="66">
        <f t="shared" si="59"/>
        <v>100.00000000000003</v>
      </c>
    </row>
    <row r="105" spans="1:16" ht="16.05" customHeight="1" x14ac:dyDescent="0.2">
      <c r="A105" s="9"/>
      <c r="B105" s="9"/>
      <c r="C105" s="7" t="s">
        <v>23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0.5</v>
      </c>
      <c r="J105" s="67">
        <v>41.2</v>
      </c>
      <c r="K105" s="67">
        <v>115.7</v>
      </c>
      <c r="L105" s="67">
        <v>42.6</v>
      </c>
      <c r="M105" s="67">
        <v>37.5</v>
      </c>
      <c r="N105" s="67">
        <v>0</v>
      </c>
      <c r="O105" s="67">
        <v>0</v>
      </c>
      <c r="P105" s="66">
        <f t="shared" si="59"/>
        <v>237.5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6" si="69">IF(D105&lt;=0,"",D105/$P105%)</f>
        <v/>
      </c>
      <c r="E106" s="7" t="str">
        <f t="shared" si="69"/>
        <v/>
      </c>
      <c r="F106" s="7" t="str">
        <f t="shared" si="69"/>
        <v/>
      </c>
      <c r="G106" s="7" t="str">
        <f t="shared" si="69"/>
        <v/>
      </c>
      <c r="H106" s="7" t="str">
        <f t="shared" si="69"/>
        <v/>
      </c>
      <c r="I106" s="7">
        <f t="shared" si="69"/>
        <v>0.21052631578947367</v>
      </c>
      <c r="J106" s="7">
        <f t="shared" si="69"/>
        <v>17.347368421052632</v>
      </c>
      <c r="K106" s="7">
        <f t="shared" si="69"/>
        <v>48.715789473684211</v>
      </c>
      <c r="L106" s="7">
        <f t="shared" si="69"/>
        <v>17.936842105263157</v>
      </c>
      <c r="M106" s="7">
        <f t="shared" si="69"/>
        <v>15.789473684210526</v>
      </c>
      <c r="N106" s="7" t="str">
        <f t="shared" si="69"/>
        <v/>
      </c>
      <c r="O106" s="7" t="str">
        <f t="shared" si="69"/>
        <v/>
      </c>
      <c r="P106" s="66">
        <f t="shared" si="59"/>
        <v>99.999999999999986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0">SUM(E105,E103)</f>
        <v>0</v>
      </c>
      <c r="F107" s="66">
        <f t="shared" si="70"/>
        <v>0</v>
      </c>
      <c r="G107" s="66">
        <f t="shared" si="70"/>
        <v>0</v>
      </c>
      <c r="H107" s="66">
        <f t="shared" si="70"/>
        <v>0</v>
      </c>
      <c r="I107" s="66">
        <f t="shared" si="70"/>
        <v>131</v>
      </c>
      <c r="J107" s="66">
        <f t="shared" si="70"/>
        <v>144.9</v>
      </c>
      <c r="K107" s="66">
        <f t="shared" si="70"/>
        <v>312.89999999999998</v>
      </c>
      <c r="L107" s="66">
        <f t="shared" si="70"/>
        <v>158</v>
      </c>
      <c r="M107" s="66">
        <f t="shared" si="70"/>
        <v>161.80000000000001</v>
      </c>
      <c r="N107" s="66">
        <f t="shared" si="70"/>
        <v>14.5</v>
      </c>
      <c r="O107" s="66">
        <f t="shared" si="70"/>
        <v>0</v>
      </c>
      <c r="P107" s="66">
        <f t="shared" si="59"/>
        <v>923.09999999999991</v>
      </c>
    </row>
    <row r="108" spans="1:16" ht="16.05" customHeight="1" x14ac:dyDescent="0.2">
      <c r="A108" s="9"/>
      <c r="B108" s="13"/>
      <c r="C108" s="10" t="s">
        <v>22</v>
      </c>
      <c r="D108" s="7" t="str">
        <f t="shared" ref="D108:O108" si="71">IF(D107&lt;=0,"",D107/$P107%)</f>
        <v/>
      </c>
      <c r="E108" s="7" t="str">
        <f t="shared" si="71"/>
        <v/>
      </c>
      <c r="F108" s="7" t="str">
        <f t="shared" si="71"/>
        <v/>
      </c>
      <c r="G108" s="7" t="str">
        <f t="shared" si="71"/>
        <v/>
      </c>
      <c r="H108" s="7" t="str">
        <f t="shared" si="71"/>
        <v/>
      </c>
      <c r="I108" s="7">
        <f t="shared" si="71"/>
        <v>14.19131188386957</v>
      </c>
      <c r="J108" s="7">
        <f t="shared" si="71"/>
        <v>15.697107572310694</v>
      </c>
      <c r="K108" s="7">
        <f t="shared" si="71"/>
        <v>33.896652583685409</v>
      </c>
      <c r="L108" s="7">
        <f t="shared" si="71"/>
        <v>17.116238760697648</v>
      </c>
      <c r="M108" s="7">
        <f t="shared" si="71"/>
        <v>17.527895135954935</v>
      </c>
      <c r="N108" s="7">
        <f t="shared" si="71"/>
        <v>1.5707940634817463</v>
      </c>
      <c r="O108" s="7" t="str">
        <f t="shared" si="71"/>
        <v/>
      </c>
      <c r="P108" s="66">
        <f t="shared" si="59"/>
        <v>100</v>
      </c>
    </row>
    <row r="109" spans="1:16" ht="16.05" customHeight="1" x14ac:dyDescent="0.2">
      <c r="A109" s="9"/>
      <c r="B109" s="9" t="s">
        <v>41</v>
      </c>
      <c r="C109" s="7" t="s">
        <v>21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28.1</v>
      </c>
      <c r="K109" s="67">
        <v>47.8</v>
      </c>
      <c r="L109" s="67">
        <v>6.7</v>
      </c>
      <c r="M109" s="67">
        <v>0.5</v>
      </c>
      <c r="N109" s="67">
        <v>0</v>
      </c>
      <c r="O109" s="67">
        <v>0</v>
      </c>
      <c r="P109" s="66">
        <f t="shared" si="59"/>
        <v>83.100000000000009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2">IF(D109&lt;=0,"",D109/$P109%)</f>
        <v/>
      </c>
      <c r="E110" s="7" t="str">
        <f t="shared" si="72"/>
        <v/>
      </c>
      <c r="F110" s="7" t="str">
        <f t="shared" si="72"/>
        <v/>
      </c>
      <c r="G110" s="7" t="str">
        <f t="shared" si="72"/>
        <v/>
      </c>
      <c r="H110" s="7" t="str">
        <f t="shared" si="72"/>
        <v/>
      </c>
      <c r="I110" s="7" t="str">
        <f t="shared" si="72"/>
        <v/>
      </c>
      <c r="J110" s="7">
        <f t="shared" si="72"/>
        <v>33.814681107099879</v>
      </c>
      <c r="K110" s="7">
        <f t="shared" si="72"/>
        <v>57.521058965102277</v>
      </c>
      <c r="L110" s="7">
        <f t="shared" si="72"/>
        <v>8.0625752105896513</v>
      </c>
      <c r="M110" s="7">
        <f t="shared" si="72"/>
        <v>0.60168471720818284</v>
      </c>
      <c r="N110" s="7" t="str">
        <f t="shared" si="72"/>
        <v/>
      </c>
      <c r="O110" s="7" t="str">
        <f t="shared" si="72"/>
        <v/>
      </c>
      <c r="P110" s="66">
        <f t="shared" si="59"/>
        <v>100</v>
      </c>
    </row>
    <row r="111" spans="1:16" ht="16.05" customHeight="1" x14ac:dyDescent="0.2">
      <c r="A111" s="9"/>
      <c r="B111" s="9"/>
      <c r="C111" s="7" t="s">
        <v>23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9.6999999999999993</v>
      </c>
      <c r="L111" s="67">
        <v>3.6</v>
      </c>
      <c r="M111" s="67">
        <v>0.6</v>
      </c>
      <c r="N111" s="67">
        <v>0</v>
      </c>
      <c r="O111" s="67">
        <v>0</v>
      </c>
      <c r="P111" s="66">
        <f t="shared" si="59"/>
        <v>13.899999999999999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3">IF(D111&lt;=0,"",D111/$P111%)</f>
        <v/>
      </c>
      <c r="E112" s="7" t="str">
        <f t="shared" si="73"/>
        <v/>
      </c>
      <c r="F112" s="7" t="str">
        <f t="shared" si="73"/>
        <v/>
      </c>
      <c r="G112" s="7" t="str">
        <f t="shared" si="73"/>
        <v/>
      </c>
      <c r="H112" s="7" t="str">
        <f t="shared" si="73"/>
        <v/>
      </c>
      <c r="I112" s="7" t="str">
        <f t="shared" si="73"/>
        <v/>
      </c>
      <c r="J112" s="7" t="str">
        <f t="shared" si="73"/>
        <v/>
      </c>
      <c r="K112" s="7">
        <f t="shared" si="73"/>
        <v>69.7841726618705</v>
      </c>
      <c r="L112" s="7">
        <f t="shared" si="73"/>
        <v>25.899280575539571</v>
      </c>
      <c r="M112" s="7">
        <f t="shared" si="73"/>
        <v>4.3165467625899288</v>
      </c>
      <c r="N112" s="7" t="str">
        <f t="shared" si="73"/>
        <v/>
      </c>
      <c r="O112" s="7" t="str">
        <f t="shared" si="73"/>
        <v/>
      </c>
      <c r="P112" s="66">
        <f t="shared" si="59"/>
        <v>100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4">SUM(E111,E109)</f>
        <v>0</v>
      </c>
      <c r="F113" s="66">
        <f t="shared" si="74"/>
        <v>0</v>
      </c>
      <c r="G113" s="66">
        <f t="shared" si="74"/>
        <v>0</v>
      </c>
      <c r="H113" s="66">
        <f t="shared" si="74"/>
        <v>0</v>
      </c>
      <c r="I113" s="66">
        <f t="shared" si="74"/>
        <v>0</v>
      </c>
      <c r="J113" s="66">
        <f t="shared" si="74"/>
        <v>28.1</v>
      </c>
      <c r="K113" s="66">
        <f t="shared" si="74"/>
        <v>57.5</v>
      </c>
      <c r="L113" s="66">
        <f t="shared" si="74"/>
        <v>10.3</v>
      </c>
      <c r="M113" s="66">
        <f t="shared" si="74"/>
        <v>1.1000000000000001</v>
      </c>
      <c r="N113" s="66">
        <f t="shared" si="74"/>
        <v>0</v>
      </c>
      <c r="O113" s="66">
        <f t="shared" si="74"/>
        <v>0</v>
      </c>
      <c r="P113" s="66">
        <f t="shared" si="59"/>
        <v>96.999999999999986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5">IF(D113&lt;=0,"",D113/$P113%)</f>
        <v/>
      </c>
      <c r="E114" s="7" t="str">
        <f t="shared" si="75"/>
        <v/>
      </c>
      <c r="F114" s="7" t="str">
        <f t="shared" si="75"/>
        <v/>
      </c>
      <c r="G114" s="7" t="str">
        <f t="shared" si="75"/>
        <v/>
      </c>
      <c r="H114" s="7" t="str">
        <f t="shared" si="75"/>
        <v/>
      </c>
      <c r="I114" s="7" t="str">
        <f t="shared" si="75"/>
        <v/>
      </c>
      <c r="J114" s="7">
        <f t="shared" si="75"/>
        <v>28.969072164948461</v>
      </c>
      <c r="K114" s="7">
        <f t="shared" si="75"/>
        <v>59.278350515463927</v>
      </c>
      <c r="L114" s="7">
        <f t="shared" si="75"/>
        <v>10.618556701030929</v>
      </c>
      <c r="M114" s="7">
        <f t="shared" si="75"/>
        <v>1.1340206185567012</v>
      </c>
      <c r="N114" s="7" t="str">
        <f t="shared" si="75"/>
        <v/>
      </c>
      <c r="O114" s="7" t="str">
        <f t="shared" si="75"/>
        <v/>
      </c>
      <c r="P114" s="66">
        <f t="shared" si="59"/>
        <v>100.00000000000001</v>
      </c>
    </row>
    <row r="115" spans="1:16" ht="16.05" customHeight="1" x14ac:dyDescent="0.2">
      <c r="A115" s="9"/>
      <c r="B115" s="9" t="s">
        <v>42</v>
      </c>
      <c r="C115" s="7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10.3</v>
      </c>
      <c r="J115" s="67">
        <v>50.1</v>
      </c>
      <c r="K115" s="67">
        <v>100.3</v>
      </c>
      <c r="L115" s="67">
        <v>36.799999999999997</v>
      </c>
      <c r="M115" s="67">
        <v>18.7</v>
      </c>
      <c r="N115" s="67">
        <v>0</v>
      </c>
      <c r="O115" s="67">
        <v>0</v>
      </c>
      <c r="P115" s="66">
        <f t="shared" si="59"/>
        <v>216.2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6">IF(D115&lt;=0,"",D115/$P115%)</f>
        <v/>
      </c>
      <c r="E116" s="7" t="str">
        <f t="shared" si="76"/>
        <v/>
      </c>
      <c r="F116" s="7" t="str">
        <f t="shared" si="76"/>
        <v/>
      </c>
      <c r="G116" s="7" t="str">
        <f t="shared" si="76"/>
        <v/>
      </c>
      <c r="H116" s="7" t="str">
        <f t="shared" si="76"/>
        <v/>
      </c>
      <c r="I116" s="7">
        <f t="shared" si="76"/>
        <v>4.7641073080481044</v>
      </c>
      <c r="J116" s="7">
        <f t="shared" si="76"/>
        <v>23.17298797409806</v>
      </c>
      <c r="K116" s="7">
        <f t="shared" si="76"/>
        <v>46.392229417206288</v>
      </c>
      <c r="L116" s="7">
        <f t="shared" si="76"/>
        <v>17.021276595744681</v>
      </c>
      <c r="M116" s="7">
        <f t="shared" si="76"/>
        <v>8.6493987049028682</v>
      </c>
      <c r="N116" s="7" t="str">
        <f t="shared" si="76"/>
        <v/>
      </c>
      <c r="O116" s="7" t="str">
        <f t="shared" si="76"/>
        <v/>
      </c>
      <c r="P116" s="66">
        <f t="shared" si="59"/>
        <v>100</v>
      </c>
    </row>
    <row r="117" spans="1:16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37.299999999999997</v>
      </c>
      <c r="K117" s="67">
        <v>94.4</v>
      </c>
      <c r="L117" s="67">
        <v>28.8</v>
      </c>
      <c r="M117" s="67">
        <v>2.2000000000000002</v>
      </c>
      <c r="N117" s="67">
        <v>0</v>
      </c>
      <c r="O117" s="67">
        <v>0</v>
      </c>
      <c r="P117" s="66">
        <f t="shared" si="59"/>
        <v>162.69999999999999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77">IF(D117&lt;=0,"",D117/$P117%)</f>
        <v/>
      </c>
      <c r="E118" s="7" t="str">
        <f t="shared" si="77"/>
        <v/>
      </c>
      <c r="F118" s="7" t="str">
        <f t="shared" si="77"/>
        <v/>
      </c>
      <c r="G118" s="7" t="str">
        <f t="shared" si="77"/>
        <v/>
      </c>
      <c r="H118" s="7" t="str">
        <f t="shared" si="77"/>
        <v/>
      </c>
      <c r="I118" s="7" t="str">
        <f t="shared" si="77"/>
        <v/>
      </c>
      <c r="J118" s="7">
        <f t="shared" si="77"/>
        <v>22.925629993853718</v>
      </c>
      <c r="K118" s="7">
        <f t="shared" si="77"/>
        <v>58.020897357098967</v>
      </c>
      <c r="L118" s="7">
        <f t="shared" si="77"/>
        <v>17.701290719114937</v>
      </c>
      <c r="M118" s="7">
        <f t="shared" si="77"/>
        <v>1.3521819299323912</v>
      </c>
      <c r="N118" s="7" t="str">
        <f t="shared" si="77"/>
        <v/>
      </c>
      <c r="O118" s="7" t="str">
        <f t="shared" si="77"/>
        <v/>
      </c>
      <c r="P118" s="66">
        <f t="shared" si="59"/>
        <v>100.00000000000001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78">SUM(E117,E115)</f>
        <v>0</v>
      </c>
      <c r="F119" s="66">
        <f t="shared" si="78"/>
        <v>0</v>
      </c>
      <c r="G119" s="66">
        <f t="shared" si="78"/>
        <v>0</v>
      </c>
      <c r="H119" s="66">
        <f t="shared" si="78"/>
        <v>0</v>
      </c>
      <c r="I119" s="66">
        <f t="shared" si="78"/>
        <v>10.3</v>
      </c>
      <c r="J119" s="66">
        <f t="shared" si="78"/>
        <v>87.4</v>
      </c>
      <c r="K119" s="66">
        <f t="shared" si="78"/>
        <v>194.7</v>
      </c>
      <c r="L119" s="66">
        <f t="shared" si="78"/>
        <v>65.599999999999994</v>
      </c>
      <c r="M119" s="66">
        <f t="shared" si="78"/>
        <v>20.9</v>
      </c>
      <c r="N119" s="66">
        <f t="shared" si="78"/>
        <v>0</v>
      </c>
      <c r="O119" s="66">
        <f t="shared" si="78"/>
        <v>0</v>
      </c>
      <c r="P119" s="66">
        <f t="shared" si="59"/>
        <v>378.9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79">IF(D119&lt;=0,"",D119/$P119%)</f>
        <v/>
      </c>
      <c r="E120" s="7" t="str">
        <f t="shared" si="79"/>
        <v/>
      </c>
      <c r="F120" s="7" t="str">
        <f t="shared" si="79"/>
        <v/>
      </c>
      <c r="G120" s="7" t="str">
        <f t="shared" si="79"/>
        <v/>
      </c>
      <c r="H120" s="7" t="str">
        <f t="shared" si="79"/>
        <v/>
      </c>
      <c r="I120" s="7">
        <f t="shared" si="79"/>
        <v>2.7183953549749278</v>
      </c>
      <c r="J120" s="7">
        <f t="shared" si="79"/>
        <v>23.06677223541832</v>
      </c>
      <c r="K120" s="7">
        <f t="shared" si="79"/>
        <v>51.385589865399844</v>
      </c>
      <c r="L120" s="7">
        <f t="shared" si="79"/>
        <v>17.313275270519927</v>
      </c>
      <c r="M120" s="7">
        <f t="shared" si="79"/>
        <v>5.5159672736869885</v>
      </c>
      <c r="N120" s="7" t="str">
        <f t="shared" si="79"/>
        <v/>
      </c>
      <c r="O120" s="7" t="str">
        <f t="shared" si="79"/>
        <v/>
      </c>
      <c r="P120" s="66">
        <f t="shared" si="59"/>
        <v>100</v>
      </c>
    </row>
    <row r="121" spans="1:16" ht="16.05" customHeight="1" x14ac:dyDescent="0.2">
      <c r="A121" s="9"/>
      <c r="B121" s="9" t="s">
        <v>43</v>
      </c>
      <c r="C121" s="7" t="s">
        <v>21</v>
      </c>
      <c r="D121" s="67">
        <v>0</v>
      </c>
      <c r="E121" s="67">
        <v>0</v>
      </c>
      <c r="F121" s="67">
        <v>0.9</v>
      </c>
      <c r="G121" s="67">
        <v>8.6999999999999993</v>
      </c>
      <c r="H121" s="67">
        <v>19.900000000000002</v>
      </c>
      <c r="I121" s="67">
        <v>15.500000000000002</v>
      </c>
      <c r="J121" s="67">
        <v>0.5</v>
      </c>
      <c r="K121" s="67">
        <v>0.3</v>
      </c>
      <c r="L121" s="67">
        <v>0.1</v>
      </c>
      <c r="M121" s="67">
        <v>0</v>
      </c>
      <c r="N121" s="67">
        <v>0</v>
      </c>
      <c r="O121" s="67">
        <v>0</v>
      </c>
      <c r="P121" s="66">
        <f t="shared" si="59"/>
        <v>45.9</v>
      </c>
    </row>
    <row r="122" spans="1:16" ht="16.05" customHeight="1" x14ac:dyDescent="0.2">
      <c r="A122" s="9"/>
      <c r="B122" s="9"/>
      <c r="C122" s="10" t="s">
        <v>22</v>
      </c>
      <c r="D122" s="7">
        <f t="shared" ref="D122:O124" si="80">IF($P121=0,0,D121/$P121%)</f>
        <v>0</v>
      </c>
      <c r="E122" s="7">
        <f t="shared" si="80"/>
        <v>0</v>
      </c>
      <c r="F122" s="7">
        <f t="shared" si="80"/>
        <v>1.9607843137254903</v>
      </c>
      <c r="G122" s="7">
        <f t="shared" si="80"/>
        <v>18.954248366013072</v>
      </c>
      <c r="H122" s="7">
        <f t="shared" si="80"/>
        <v>43.355119825708066</v>
      </c>
      <c r="I122" s="7">
        <f t="shared" si="80"/>
        <v>33.769063180827892</v>
      </c>
      <c r="J122" s="7">
        <f t="shared" si="80"/>
        <v>1.0893246187363834</v>
      </c>
      <c r="K122" s="7">
        <f t="shared" si="80"/>
        <v>0.65359477124183007</v>
      </c>
      <c r="L122" s="7">
        <f t="shared" si="80"/>
        <v>0.21786492374727673</v>
      </c>
      <c r="M122" s="7">
        <f t="shared" si="80"/>
        <v>0</v>
      </c>
      <c r="N122" s="7">
        <f t="shared" si="80"/>
        <v>0</v>
      </c>
      <c r="O122" s="7">
        <f t="shared" si="80"/>
        <v>0</v>
      </c>
      <c r="P122" s="66">
        <f t="shared" si="59"/>
        <v>100.00000000000001</v>
      </c>
    </row>
    <row r="123" spans="1:16" ht="16.05" customHeight="1" x14ac:dyDescent="0.2">
      <c r="A123" s="9"/>
      <c r="B123" s="9"/>
      <c r="C123" s="7" t="s">
        <v>23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6">
        <f>SUM(D123:O123)</f>
        <v>0</v>
      </c>
    </row>
    <row r="124" spans="1:16" ht="16.05" customHeight="1" x14ac:dyDescent="0.2">
      <c r="A124" s="9"/>
      <c r="B124" s="9"/>
      <c r="C124" s="10" t="s">
        <v>22</v>
      </c>
      <c r="D124" s="7">
        <f t="shared" si="80"/>
        <v>0</v>
      </c>
      <c r="E124" s="7">
        <f t="shared" si="80"/>
        <v>0</v>
      </c>
      <c r="F124" s="7">
        <f t="shared" si="80"/>
        <v>0</v>
      </c>
      <c r="G124" s="7">
        <f t="shared" si="80"/>
        <v>0</v>
      </c>
      <c r="H124" s="7">
        <f t="shared" si="80"/>
        <v>0</v>
      </c>
      <c r="I124" s="7">
        <f t="shared" si="80"/>
        <v>0</v>
      </c>
      <c r="J124" s="7">
        <f t="shared" si="80"/>
        <v>0</v>
      </c>
      <c r="K124" s="7">
        <f t="shared" si="80"/>
        <v>0</v>
      </c>
      <c r="L124" s="7">
        <f t="shared" si="80"/>
        <v>0</v>
      </c>
      <c r="M124" s="7">
        <f t="shared" si="80"/>
        <v>0</v>
      </c>
      <c r="N124" s="7">
        <f t="shared" si="80"/>
        <v>0</v>
      </c>
      <c r="O124" s="7">
        <f t="shared" si="80"/>
        <v>0</v>
      </c>
      <c r="P124" s="66">
        <f t="shared" ref="P124:P127" si="81">SUM(D124:O124)</f>
        <v>0</v>
      </c>
    </row>
    <row r="125" spans="1:16" ht="16.05" customHeight="1" x14ac:dyDescent="0.2">
      <c r="A125" s="9"/>
      <c r="B125" s="9"/>
      <c r="C125" s="7" t="s">
        <v>24</v>
      </c>
      <c r="D125" s="66">
        <f>D121+D123</f>
        <v>0</v>
      </c>
      <c r="E125" s="66">
        <f t="shared" ref="E125:O125" si="82">E121+E123</f>
        <v>0</v>
      </c>
      <c r="F125" s="66">
        <f t="shared" si="82"/>
        <v>0.9</v>
      </c>
      <c r="G125" s="66">
        <f t="shared" si="82"/>
        <v>8.6999999999999993</v>
      </c>
      <c r="H125" s="66">
        <f t="shared" si="82"/>
        <v>19.900000000000002</v>
      </c>
      <c r="I125" s="66">
        <f t="shared" si="82"/>
        <v>15.500000000000002</v>
      </c>
      <c r="J125" s="66">
        <f t="shared" si="82"/>
        <v>0.5</v>
      </c>
      <c r="K125" s="66">
        <f t="shared" si="82"/>
        <v>0.3</v>
      </c>
      <c r="L125" s="66">
        <f t="shared" si="82"/>
        <v>0.1</v>
      </c>
      <c r="M125" s="66">
        <f t="shared" si="82"/>
        <v>0</v>
      </c>
      <c r="N125" s="66">
        <f t="shared" si="82"/>
        <v>0</v>
      </c>
      <c r="O125" s="66">
        <f t="shared" si="82"/>
        <v>0</v>
      </c>
      <c r="P125" s="66">
        <f t="shared" si="81"/>
        <v>45.9</v>
      </c>
    </row>
    <row r="126" spans="1:16" ht="16.05" customHeight="1" x14ac:dyDescent="0.2">
      <c r="A126" s="9"/>
      <c r="B126" s="13"/>
      <c r="C126" s="10" t="s">
        <v>22</v>
      </c>
      <c r="D126" s="7">
        <f t="shared" ref="D126:O126" si="83">IF($P125=0,0,D125/$P125%)</f>
        <v>0</v>
      </c>
      <c r="E126" s="7">
        <f t="shared" si="83"/>
        <v>0</v>
      </c>
      <c r="F126" s="7">
        <f t="shared" si="83"/>
        <v>1.9607843137254903</v>
      </c>
      <c r="G126" s="7">
        <f t="shared" si="83"/>
        <v>18.954248366013072</v>
      </c>
      <c r="H126" s="7">
        <f t="shared" si="83"/>
        <v>43.355119825708066</v>
      </c>
      <c r="I126" s="7">
        <f t="shared" si="83"/>
        <v>33.769063180827892</v>
      </c>
      <c r="J126" s="7">
        <f t="shared" si="83"/>
        <v>1.0893246187363834</v>
      </c>
      <c r="K126" s="7">
        <f t="shared" si="83"/>
        <v>0.65359477124183007</v>
      </c>
      <c r="L126" s="7">
        <f t="shared" si="83"/>
        <v>0.21786492374727673</v>
      </c>
      <c r="M126" s="7">
        <f t="shared" si="83"/>
        <v>0</v>
      </c>
      <c r="N126" s="7">
        <f t="shared" si="83"/>
        <v>0</v>
      </c>
      <c r="O126" s="7">
        <f t="shared" si="83"/>
        <v>0</v>
      </c>
      <c r="P126" s="66">
        <f t="shared" si="81"/>
        <v>100.00000000000001</v>
      </c>
    </row>
    <row r="127" spans="1:16" ht="16.05" customHeight="1" x14ac:dyDescent="0.2">
      <c r="A127" s="9"/>
      <c r="B127" s="9" t="s">
        <v>44</v>
      </c>
      <c r="C127" s="7" t="s">
        <v>21</v>
      </c>
      <c r="D127" s="67">
        <v>0</v>
      </c>
      <c r="E127" s="67">
        <v>0</v>
      </c>
      <c r="F127" s="67">
        <v>0</v>
      </c>
      <c r="G127" s="67">
        <v>0</v>
      </c>
      <c r="H127" s="67">
        <v>16.899999999999999</v>
      </c>
      <c r="I127" s="67">
        <v>29.5</v>
      </c>
      <c r="J127" s="67">
        <v>24.6</v>
      </c>
      <c r="K127" s="67">
        <v>12.7</v>
      </c>
      <c r="L127" s="67">
        <v>12.299999999999999</v>
      </c>
      <c r="M127" s="67">
        <v>17.100000000000001</v>
      </c>
      <c r="N127" s="67">
        <v>2.4000000000000004</v>
      </c>
      <c r="O127" s="67">
        <v>0</v>
      </c>
      <c r="P127" s="66">
        <f t="shared" si="81"/>
        <v>115.5</v>
      </c>
    </row>
    <row r="128" spans="1:16" ht="16.05" customHeight="1" x14ac:dyDescent="0.2">
      <c r="A128" s="9"/>
      <c r="B128" s="9"/>
      <c r="C128" s="10" t="s">
        <v>22</v>
      </c>
      <c r="D128" s="7">
        <f t="shared" ref="D128:O130" si="84">IF($P127=0,0,D127/$P127%)</f>
        <v>0</v>
      </c>
      <c r="E128" s="7">
        <f t="shared" si="84"/>
        <v>0</v>
      </c>
      <c r="F128" s="7">
        <f t="shared" si="84"/>
        <v>0</v>
      </c>
      <c r="G128" s="7">
        <f t="shared" si="84"/>
        <v>0</v>
      </c>
      <c r="H128" s="7">
        <f t="shared" si="84"/>
        <v>14.63203463203463</v>
      </c>
      <c r="I128" s="7">
        <f t="shared" si="84"/>
        <v>25.541125541125542</v>
      </c>
      <c r="J128" s="7">
        <f t="shared" si="84"/>
        <v>21.2987012987013</v>
      </c>
      <c r="K128" s="7">
        <f t="shared" si="84"/>
        <v>10.995670995670995</v>
      </c>
      <c r="L128" s="7">
        <f t="shared" si="84"/>
        <v>10.649350649350648</v>
      </c>
      <c r="M128" s="7">
        <f t="shared" si="84"/>
        <v>14.805194805194805</v>
      </c>
      <c r="N128" s="7">
        <f t="shared" si="84"/>
        <v>2.0779220779220782</v>
      </c>
      <c r="O128" s="7">
        <f t="shared" si="84"/>
        <v>0</v>
      </c>
      <c r="P128" s="66">
        <f t="shared" si="59"/>
        <v>100</v>
      </c>
    </row>
    <row r="129" spans="1:16" ht="16.05" customHeight="1" x14ac:dyDescent="0.2">
      <c r="A129" s="9"/>
      <c r="B129" s="9"/>
      <c r="C129" s="7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59"/>
        <v>0</v>
      </c>
    </row>
    <row r="130" spans="1:16" ht="16.05" customHeight="1" x14ac:dyDescent="0.2">
      <c r="A130" s="9"/>
      <c r="B130" s="9"/>
      <c r="C130" s="10" t="s">
        <v>22</v>
      </c>
      <c r="D130" s="7">
        <f t="shared" si="84"/>
        <v>0</v>
      </c>
      <c r="E130" s="7">
        <f t="shared" si="84"/>
        <v>0</v>
      </c>
      <c r="F130" s="7">
        <f t="shared" si="84"/>
        <v>0</v>
      </c>
      <c r="G130" s="7">
        <f t="shared" si="84"/>
        <v>0</v>
      </c>
      <c r="H130" s="7">
        <f t="shared" si="84"/>
        <v>0</v>
      </c>
      <c r="I130" s="7">
        <f t="shared" si="84"/>
        <v>0</v>
      </c>
      <c r="J130" s="7">
        <f t="shared" si="84"/>
        <v>0</v>
      </c>
      <c r="K130" s="7">
        <f t="shared" si="84"/>
        <v>0</v>
      </c>
      <c r="L130" s="7">
        <f t="shared" si="84"/>
        <v>0</v>
      </c>
      <c r="M130" s="7">
        <f t="shared" si="84"/>
        <v>0</v>
      </c>
      <c r="N130" s="7">
        <f t="shared" si="84"/>
        <v>0</v>
      </c>
      <c r="O130" s="7">
        <f t="shared" si="84"/>
        <v>0</v>
      </c>
      <c r="P130" s="66">
        <f t="shared" ref="P130" si="85">SUM(D130:O130)</f>
        <v>0</v>
      </c>
    </row>
    <row r="131" spans="1:16" ht="16.05" customHeight="1" x14ac:dyDescent="0.2">
      <c r="A131" s="9"/>
      <c r="B131" s="9"/>
      <c r="C131" s="7" t="s">
        <v>24</v>
      </c>
      <c r="D131" s="66">
        <f>D127+D129</f>
        <v>0</v>
      </c>
      <c r="E131" s="66">
        <f>E127+E129</f>
        <v>0</v>
      </c>
      <c r="F131" s="66">
        <f t="shared" ref="F131:O131" si="86">F127+F129</f>
        <v>0</v>
      </c>
      <c r="G131" s="66">
        <f t="shared" si="86"/>
        <v>0</v>
      </c>
      <c r="H131" s="66">
        <f t="shared" si="86"/>
        <v>16.899999999999999</v>
      </c>
      <c r="I131" s="66">
        <f t="shared" si="86"/>
        <v>29.5</v>
      </c>
      <c r="J131" s="66">
        <f t="shared" si="86"/>
        <v>24.6</v>
      </c>
      <c r="K131" s="66">
        <f t="shared" si="86"/>
        <v>12.7</v>
      </c>
      <c r="L131" s="66">
        <f t="shared" si="86"/>
        <v>12.299999999999999</v>
      </c>
      <c r="M131" s="66">
        <f t="shared" si="86"/>
        <v>17.100000000000001</v>
      </c>
      <c r="N131" s="66">
        <f t="shared" si="86"/>
        <v>2.4000000000000004</v>
      </c>
      <c r="O131" s="66">
        <f t="shared" si="86"/>
        <v>0</v>
      </c>
      <c r="P131" s="66">
        <f t="shared" si="59"/>
        <v>115.5</v>
      </c>
    </row>
    <row r="132" spans="1:16" ht="16.05" customHeight="1" x14ac:dyDescent="0.2">
      <c r="A132" s="9"/>
      <c r="B132" s="13"/>
      <c r="C132" s="10" t="s">
        <v>22</v>
      </c>
      <c r="D132" s="7">
        <f t="shared" ref="D132:O132" si="87">IF($P131=0,0,D131/$P131%)</f>
        <v>0</v>
      </c>
      <c r="E132" s="7">
        <f t="shared" si="87"/>
        <v>0</v>
      </c>
      <c r="F132" s="7">
        <f t="shared" si="87"/>
        <v>0</v>
      </c>
      <c r="G132" s="7">
        <f t="shared" si="87"/>
        <v>0</v>
      </c>
      <c r="H132" s="7">
        <f t="shared" si="87"/>
        <v>14.63203463203463</v>
      </c>
      <c r="I132" s="7">
        <f t="shared" si="87"/>
        <v>25.541125541125542</v>
      </c>
      <c r="J132" s="7">
        <f t="shared" si="87"/>
        <v>21.2987012987013</v>
      </c>
      <c r="K132" s="7">
        <f t="shared" si="87"/>
        <v>10.995670995670995</v>
      </c>
      <c r="L132" s="7">
        <f t="shared" si="87"/>
        <v>10.649350649350648</v>
      </c>
      <c r="M132" s="7">
        <f t="shared" si="87"/>
        <v>14.805194805194805</v>
      </c>
      <c r="N132" s="7">
        <f t="shared" si="87"/>
        <v>2.0779220779220782</v>
      </c>
      <c r="O132" s="7">
        <f t="shared" si="87"/>
        <v>0</v>
      </c>
      <c r="P132" s="66">
        <f t="shared" si="59"/>
        <v>100</v>
      </c>
    </row>
    <row r="133" spans="1:16" ht="16.05" customHeight="1" x14ac:dyDescent="0.2">
      <c r="A133" s="9"/>
      <c r="B133" s="9" t="s">
        <v>45</v>
      </c>
      <c r="C133" s="7" t="s">
        <v>21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0.1</v>
      </c>
      <c r="O133" s="67">
        <v>0.1</v>
      </c>
      <c r="P133" s="66">
        <f t="shared" si="59"/>
        <v>0.2</v>
      </c>
    </row>
    <row r="134" spans="1:16" ht="16.05" customHeight="1" x14ac:dyDescent="0.2">
      <c r="A134" s="9"/>
      <c r="B134" s="9"/>
      <c r="C134" s="10" t="s">
        <v>22</v>
      </c>
      <c r="D134" s="7">
        <f t="shared" ref="D134:O134" si="88">IF($P133=0,0,D133/$P133%)</f>
        <v>0</v>
      </c>
      <c r="E134" s="7">
        <f t="shared" si="88"/>
        <v>0</v>
      </c>
      <c r="F134" s="7">
        <f t="shared" si="88"/>
        <v>0</v>
      </c>
      <c r="G134" s="7">
        <f t="shared" si="88"/>
        <v>0</v>
      </c>
      <c r="H134" s="7">
        <f t="shared" si="88"/>
        <v>0</v>
      </c>
      <c r="I134" s="7">
        <f t="shared" si="88"/>
        <v>0</v>
      </c>
      <c r="J134" s="7">
        <f t="shared" si="88"/>
        <v>0</v>
      </c>
      <c r="K134" s="7">
        <f t="shared" si="88"/>
        <v>0</v>
      </c>
      <c r="L134" s="7">
        <f t="shared" si="88"/>
        <v>0</v>
      </c>
      <c r="M134" s="7">
        <f t="shared" si="88"/>
        <v>0</v>
      </c>
      <c r="N134" s="7">
        <f t="shared" si="88"/>
        <v>50</v>
      </c>
      <c r="O134" s="7">
        <f t="shared" si="88"/>
        <v>50</v>
      </c>
      <c r="P134" s="66">
        <f t="shared" si="59"/>
        <v>100</v>
      </c>
    </row>
    <row r="135" spans="1:16" ht="16.05" customHeight="1" x14ac:dyDescent="0.2">
      <c r="A135" s="9"/>
      <c r="B135" s="9"/>
      <c r="C135" s="7" t="s">
        <v>23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3</v>
      </c>
      <c r="O135" s="67">
        <v>1.5</v>
      </c>
      <c r="P135" s="66">
        <f t="shared" si="59"/>
        <v>4.5</v>
      </c>
    </row>
    <row r="136" spans="1:16" ht="16.05" customHeight="1" x14ac:dyDescent="0.2">
      <c r="A136" s="9"/>
      <c r="B136" s="9"/>
      <c r="C136" s="10" t="s">
        <v>22</v>
      </c>
      <c r="D136" s="7">
        <f t="shared" ref="D136:O136" si="89">IF($P135=0,0,D135/$P135%)</f>
        <v>0</v>
      </c>
      <c r="E136" s="7">
        <f t="shared" si="89"/>
        <v>0</v>
      </c>
      <c r="F136" s="7">
        <f t="shared" si="89"/>
        <v>0</v>
      </c>
      <c r="G136" s="7">
        <f t="shared" si="89"/>
        <v>0</v>
      </c>
      <c r="H136" s="7">
        <f t="shared" si="89"/>
        <v>0</v>
      </c>
      <c r="I136" s="7">
        <f t="shared" si="89"/>
        <v>0</v>
      </c>
      <c r="J136" s="7">
        <f t="shared" si="89"/>
        <v>0</v>
      </c>
      <c r="K136" s="7">
        <f t="shared" si="89"/>
        <v>0</v>
      </c>
      <c r="L136" s="7">
        <f t="shared" si="89"/>
        <v>0</v>
      </c>
      <c r="M136" s="7">
        <f t="shared" si="89"/>
        <v>0</v>
      </c>
      <c r="N136" s="7">
        <f t="shared" si="89"/>
        <v>66.666666666666671</v>
      </c>
      <c r="O136" s="7">
        <f t="shared" si="89"/>
        <v>33.333333333333336</v>
      </c>
      <c r="P136" s="66">
        <f t="shared" si="59"/>
        <v>100</v>
      </c>
    </row>
    <row r="137" spans="1:16" ht="16.05" customHeight="1" x14ac:dyDescent="0.2">
      <c r="A137" s="9"/>
      <c r="B137" s="9"/>
      <c r="C137" s="7" t="s">
        <v>24</v>
      </c>
      <c r="D137" s="66">
        <f>D133+D135</f>
        <v>0</v>
      </c>
      <c r="E137" s="66">
        <f>E133+E135</f>
        <v>0</v>
      </c>
      <c r="F137" s="66">
        <f t="shared" ref="F137:O137" si="90">F133+F135</f>
        <v>0</v>
      </c>
      <c r="G137" s="66">
        <f t="shared" si="90"/>
        <v>0</v>
      </c>
      <c r="H137" s="66">
        <f t="shared" si="90"/>
        <v>0</v>
      </c>
      <c r="I137" s="66">
        <f t="shared" si="90"/>
        <v>0</v>
      </c>
      <c r="J137" s="66">
        <f t="shared" si="90"/>
        <v>0</v>
      </c>
      <c r="K137" s="66">
        <f t="shared" si="90"/>
        <v>0</v>
      </c>
      <c r="L137" s="66">
        <f t="shared" si="90"/>
        <v>0</v>
      </c>
      <c r="M137" s="66">
        <f t="shared" si="90"/>
        <v>0</v>
      </c>
      <c r="N137" s="66">
        <f t="shared" si="90"/>
        <v>3.1</v>
      </c>
      <c r="O137" s="66">
        <f t="shared" si="90"/>
        <v>1.6</v>
      </c>
      <c r="P137" s="66">
        <f t="shared" si="59"/>
        <v>4.7</v>
      </c>
    </row>
    <row r="138" spans="1:16" ht="16.05" customHeight="1" x14ac:dyDescent="0.2">
      <c r="A138" s="9"/>
      <c r="B138" s="13"/>
      <c r="C138" s="10" t="s">
        <v>22</v>
      </c>
      <c r="D138" s="7">
        <f t="shared" ref="D138:O138" si="91">IF($P137=0,0,D137/$P137%)</f>
        <v>0</v>
      </c>
      <c r="E138" s="7">
        <f t="shared" si="91"/>
        <v>0</v>
      </c>
      <c r="F138" s="7">
        <f t="shared" si="91"/>
        <v>0</v>
      </c>
      <c r="G138" s="7">
        <f t="shared" si="91"/>
        <v>0</v>
      </c>
      <c r="H138" s="7">
        <f t="shared" si="91"/>
        <v>0</v>
      </c>
      <c r="I138" s="7">
        <f t="shared" si="91"/>
        <v>0</v>
      </c>
      <c r="J138" s="7">
        <f t="shared" si="91"/>
        <v>0</v>
      </c>
      <c r="K138" s="7">
        <f t="shared" si="91"/>
        <v>0</v>
      </c>
      <c r="L138" s="7">
        <f t="shared" si="91"/>
        <v>0</v>
      </c>
      <c r="M138" s="7">
        <f t="shared" si="91"/>
        <v>0</v>
      </c>
      <c r="N138" s="7">
        <f t="shared" si="91"/>
        <v>65.957446808510639</v>
      </c>
      <c r="O138" s="7">
        <f t="shared" si="91"/>
        <v>34.042553191489361</v>
      </c>
      <c r="P138" s="66">
        <f t="shared" si="59"/>
        <v>100</v>
      </c>
    </row>
    <row r="139" spans="1:16" ht="16.05" customHeight="1" x14ac:dyDescent="0.2">
      <c r="A139" s="9"/>
      <c r="B139" s="9" t="s">
        <v>46</v>
      </c>
      <c r="C139" s="7" t="s">
        <v>21</v>
      </c>
      <c r="D139" s="67">
        <v>0</v>
      </c>
      <c r="E139" s="67">
        <v>0</v>
      </c>
      <c r="F139" s="67">
        <v>0</v>
      </c>
      <c r="G139" s="67">
        <v>12.9</v>
      </c>
      <c r="H139" s="67">
        <v>23</v>
      </c>
      <c r="I139" s="67">
        <v>133.9</v>
      </c>
      <c r="J139" s="67">
        <v>314.10000000000002</v>
      </c>
      <c r="K139" s="67">
        <v>430.9</v>
      </c>
      <c r="L139" s="67">
        <v>375.40000000000003</v>
      </c>
      <c r="M139" s="67">
        <v>193.89999999999998</v>
      </c>
      <c r="N139" s="67">
        <v>4.5</v>
      </c>
      <c r="O139" s="67">
        <v>0</v>
      </c>
      <c r="P139" s="66">
        <f t="shared" si="59"/>
        <v>1488.6</v>
      </c>
    </row>
    <row r="140" spans="1:16" ht="16.05" customHeight="1" x14ac:dyDescent="0.2">
      <c r="A140" s="9"/>
      <c r="B140" s="9"/>
      <c r="C140" s="10" t="s">
        <v>22</v>
      </c>
      <c r="D140" s="7">
        <f t="shared" ref="D140:O140" si="92">IF($P139=0,0,D139/$P139%)</f>
        <v>0</v>
      </c>
      <c r="E140" s="7">
        <f t="shared" si="92"/>
        <v>0</v>
      </c>
      <c r="F140" s="7">
        <f t="shared" si="92"/>
        <v>0</v>
      </c>
      <c r="G140" s="7">
        <f t="shared" si="92"/>
        <v>0.86658605401047972</v>
      </c>
      <c r="H140" s="7">
        <f t="shared" si="92"/>
        <v>1.5450759102512428</v>
      </c>
      <c r="I140" s="7">
        <f t="shared" si="92"/>
        <v>8.9950288862018013</v>
      </c>
      <c r="J140" s="7">
        <f t="shared" si="92"/>
        <v>21.100362756952844</v>
      </c>
      <c r="K140" s="7">
        <f t="shared" si="92"/>
        <v>28.946661292489587</v>
      </c>
      <c r="L140" s="7">
        <f t="shared" si="92"/>
        <v>25.218325943839854</v>
      </c>
      <c r="M140" s="7">
        <f t="shared" si="92"/>
        <v>13.025661695552868</v>
      </c>
      <c r="N140" s="7">
        <f t="shared" si="92"/>
        <v>0.30229746070133012</v>
      </c>
      <c r="O140" s="7">
        <f t="shared" si="92"/>
        <v>0</v>
      </c>
      <c r="P140" s="66">
        <f t="shared" si="59"/>
        <v>100</v>
      </c>
    </row>
    <row r="141" spans="1:16" ht="16.05" customHeight="1" x14ac:dyDescent="0.2">
      <c r="A141" s="9"/>
      <c r="B141" s="9"/>
      <c r="C141" s="7" t="s">
        <v>23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19.399999999999999</v>
      </c>
      <c r="J141" s="67">
        <v>145</v>
      </c>
      <c r="K141" s="67">
        <v>138.5</v>
      </c>
      <c r="L141" s="67">
        <v>112</v>
      </c>
      <c r="M141" s="67">
        <v>35.200000000000003</v>
      </c>
      <c r="N141" s="67">
        <v>0</v>
      </c>
      <c r="O141" s="67">
        <v>0</v>
      </c>
      <c r="P141" s="66">
        <f t="shared" si="59"/>
        <v>450.09999999999997</v>
      </c>
    </row>
    <row r="142" spans="1:16" ht="16.05" customHeight="1" x14ac:dyDescent="0.2">
      <c r="A142" s="9"/>
      <c r="B142" s="9"/>
      <c r="C142" s="10" t="s">
        <v>22</v>
      </c>
      <c r="D142" s="7">
        <f t="shared" ref="D142:O142" si="93">IF($P141=0,0,D141/$P141%)</f>
        <v>0</v>
      </c>
      <c r="E142" s="7">
        <f t="shared" si="93"/>
        <v>0</v>
      </c>
      <c r="F142" s="7">
        <f t="shared" si="93"/>
        <v>0</v>
      </c>
      <c r="G142" s="7">
        <f t="shared" si="93"/>
        <v>0</v>
      </c>
      <c r="H142" s="7">
        <f t="shared" si="93"/>
        <v>0</v>
      </c>
      <c r="I142" s="7">
        <f t="shared" si="93"/>
        <v>4.3101532992668297</v>
      </c>
      <c r="J142" s="7">
        <f t="shared" si="93"/>
        <v>32.215063319262391</v>
      </c>
      <c r="K142" s="7">
        <f t="shared" si="93"/>
        <v>30.770939791157524</v>
      </c>
      <c r="L142" s="7">
        <f t="shared" si="93"/>
        <v>24.883359253499226</v>
      </c>
      <c r="M142" s="7">
        <f t="shared" si="93"/>
        <v>7.8204843368140429</v>
      </c>
      <c r="N142" s="7">
        <f t="shared" si="93"/>
        <v>0</v>
      </c>
      <c r="O142" s="7">
        <f t="shared" si="93"/>
        <v>0</v>
      </c>
      <c r="P142" s="66">
        <f t="shared" si="59"/>
        <v>100.00000000000001</v>
      </c>
    </row>
    <row r="143" spans="1:16" ht="16.05" customHeight="1" x14ac:dyDescent="0.2">
      <c r="A143" s="9"/>
      <c r="B143" s="9"/>
      <c r="C143" s="7" t="s">
        <v>24</v>
      </c>
      <c r="D143" s="66">
        <f>D139+D141</f>
        <v>0</v>
      </c>
      <c r="E143" s="66">
        <f>E139+E141</f>
        <v>0</v>
      </c>
      <c r="F143" s="66">
        <f t="shared" ref="F143:O143" si="94">F139+F141</f>
        <v>0</v>
      </c>
      <c r="G143" s="66">
        <f t="shared" si="94"/>
        <v>12.9</v>
      </c>
      <c r="H143" s="66">
        <f t="shared" si="94"/>
        <v>23</v>
      </c>
      <c r="I143" s="66">
        <f t="shared" si="94"/>
        <v>153.30000000000001</v>
      </c>
      <c r="J143" s="66">
        <f t="shared" si="94"/>
        <v>459.1</v>
      </c>
      <c r="K143" s="66">
        <f t="shared" si="94"/>
        <v>569.4</v>
      </c>
      <c r="L143" s="66">
        <f t="shared" si="94"/>
        <v>487.40000000000003</v>
      </c>
      <c r="M143" s="66">
        <f t="shared" si="94"/>
        <v>229.09999999999997</v>
      </c>
      <c r="N143" s="66">
        <f t="shared" si="94"/>
        <v>4.5</v>
      </c>
      <c r="O143" s="66">
        <f t="shared" si="94"/>
        <v>0</v>
      </c>
      <c r="P143" s="66">
        <f t="shared" si="59"/>
        <v>1938.7</v>
      </c>
    </row>
    <row r="144" spans="1:16" ht="16.05" customHeight="1" x14ac:dyDescent="0.2">
      <c r="A144" s="9"/>
      <c r="B144" s="13"/>
      <c r="C144" s="10" t="s">
        <v>22</v>
      </c>
      <c r="D144" s="7">
        <f t="shared" ref="D144:O144" si="95">IF($P143=0,0,D143/$P143%)</f>
        <v>0</v>
      </c>
      <c r="E144" s="7">
        <f t="shared" si="95"/>
        <v>0</v>
      </c>
      <c r="F144" s="7">
        <f t="shared" si="95"/>
        <v>0</v>
      </c>
      <c r="G144" s="7">
        <f t="shared" si="95"/>
        <v>0.6653943364109971</v>
      </c>
      <c r="H144" s="7">
        <f t="shared" si="95"/>
        <v>1.1863619951513902</v>
      </c>
      <c r="I144" s="7">
        <f t="shared" si="95"/>
        <v>7.9073606024655705</v>
      </c>
      <c r="J144" s="7">
        <f t="shared" si="95"/>
        <v>23.680817042347964</v>
      </c>
      <c r="K144" s="7">
        <f t="shared" si="95"/>
        <v>29.370196523443543</v>
      </c>
      <c r="L144" s="7">
        <f t="shared" si="95"/>
        <v>25.140558105947285</v>
      </c>
      <c r="M144" s="7">
        <f t="shared" si="95"/>
        <v>11.817197090834062</v>
      </c>
      <c r="N144" s="7">
        <f t="shared" si="95"/>
        <v>0.23211430339918501</v>
      </c>
      <c r="O144" s="7">
        <f t="shared" si="95"/>
        <v>0</v>
      </c>
      <c r="P144" s="66">
        <f t="shared" si="59"/>
        <v>99.999999999999986</v>
      </c>
    </row>
    <row r="145" spans="1:16" ht="16.05" customHeight="1" x14ac:dyDescent="0.2">
      <c r="A145" s="9"/>
      <c r="B145" s="9" t="s">
        <v>47</v>
      </c>
      <c r="C145" s="7" t="s">
        <v>21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4</v>
      </c>
      <c r="J145" s="67">
        <v>5.8</v>
      </c>
      <c r="K145" s="67">
        <v>5</v>
      </c>
      <c r="L145" s="67">
        <v>2.1</v>
      </c>
      <c r="M145" s="67">
        <v>0.7</v>
      </c>
      <c r="N145" s="67">
        <v>0.3</v>
      </c>
      <c r="O145" s="67">
        <v>0</v>
      </c>
      <c r="P145" s="66">
        <f t="shared" si="59"/>
        <v>17.900000000000002</v>
      </c>
    </row>
    <row r="146" spans="1:16" ht="16.05" customHeight="1" x14ac:dyDescent="0.2">
      <c r="A146" s="9"/>
      <c r="B146" s="9"/>
      <c r="C146" s="10" t="s">
        <v>22</v>
      </c>
      <c r="D146" s="7">
        <f t="shared" ref="D146:O146" si="96">IF($P145=0,0,D145/$P145%)</f>
        <v>0</v>
      </c>
      <c r="E146" s="7">
        <f t="shared" si="96"/>
        <v>0</v>
      </c>
      <c r="F146" s="7">
        <f t="shared" si="96"/>
        <v>0</v>
      </c>
      <c r="G146" s="7">
        <f t="shared" si="96"/>
        <v>0</v>
      </c>
      <c r="H146" s="7">
        <f t="shared" si="96"/>
        <v>0</v>
      </c>
      <c r="I146" s="7">
        <f t="shared" si="96"/>
        <v>22.346368715083795</v>
      </c>
      <c r="J146" s="7">
        <f t="shared" si="96"/>
        <v>32.402234636871505</v>
      </c>
      <c r="K146" s="7">
        <f t="shared" si="96"/>
        <v>27.932960893854744</v>
      </c>
      <c r="L146" s="7">
        <f t="shared" si="96"/>
        <v>11.731843575418994</v>
      </c>
      <c r="M146" s="7">
        <f t="shared" si="96"/>
        <v>3.910614525139664</v>
      </c>
      <c r="N146" s="7">
        <f t="shared" si="96"/>
        <v>1.6759776536312847</v>
      </c>
      <c r="O146" s="7">
        <f t="shared" si="96"/>
        <v>0</v>
      </c>
      <c r="P146" s="66">
        <f t="shared" si="59"/>
        <v>99.999999999999972</v>
      </c>
    </row>
    <row r="147" spans="1:16" ht="16.05" customHeight="1" x14ac:dyDescent="0.2">
      <c r="A147" s="9"/>
      <c r="B147" s="9"/>
      <c r="C147" s="7" t="s">
        <v>23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2.1</v>
      </c>
      <c r="J147" s="67">
        <v>6.2</v>
      </c>
      <c r="K147" s="67">
        <v>3.4</v>
      </c>
      <c r="L147" s="67">
        <v>1.7</v>
      </c>
      <c r="M147" s="67">
        <v>1.2</v>
      </c>
      <c r="N147" s="67">
        <v>0</v>
      </c>
      <c r="O147" s="67">
        <v>0</v>
      </c>
      <c r="P147" s="66">
        <f t="shared" si="59"/>
        <v>14.6</v>
      </c>
    </row>
    <row r="148" spans="1:16" ht="16.05" customHeight="1" x14ac:dyDescent="0.2">
      <c r="A148" s="9"/>
      <c r="B148" s="9"/>
      <c r="C148" s="10" t="s">
        <v>22</v>
      </c>
      <c r="D148" s="7">
        <f t="shared" ref="D148:O148" si="97">IF($P147=0,0,D147/$P147%)</f>
        <v>0</v>
      </c>
      <c r="E148" s="7">
        <f t="shared" si="97"/>
        <v>0</v>
      </c>
      <c r="F148" s="7">
        <f t="shared" si="97"/>
        <v>0</v>
      </c>
      <c r="G148" s="7">
        <f t="shared" si="97"/>
        <v>0</v>
      </c>
      <c r="H148" s="7">
        <f t="shared" si="97"/>
        <v>0</v>
      </c>
      <c r="I148" s="7">
        <f t="shared" si="97"/>
        <v>14.383561643835618</v>
      </c>
      <c r="J148" s="7">
        <f t="shared" si="97"/>
        <v>42.465753424657535</v>
      </c>
      <c r="K148" s="7">
        <f t="shared" si="97"/>
        <v>23.287671232876715</v>
      </c>
      <c r="L148" s="7">
        <f t="shared" si="97"/>
        <v>11.643835616438357</v>
      </c>
      <c r="M148" s="7">
        <f t="shared" si="97"/>
        <v>8.2191780821917817</v>
      </c>
      <c r="N148" s="7">
        <f t="shared" si="97"/>
        <v>0</v>
      </c>
      <c r="O148" s="7">
        <f t="shared" si="97"/>
        <v>0</v>
      </c>
      <c r="P148" s="66">
        <f t="shared" si="59"/>
        <v>100</v>
      </c>
    </row>
    <row r="149" spans="1:16" ht="16.05" customHeight="1" x14ac:dyDescent="0.2">
      <c r="A149" s="9"/>
      <c r="B149" s="9"/>
      <c r="C149" s="7" t="s">
        <v>24</v>
      </c>
      <c r="D149" s="66">
        <f>D145+D147</f>
        <v>0</v>
      </c>
      <c r="E149" s="66">
        <f>E145+E147</f>
        <v>0</v>
      </c>
      <c r="F149" s="66">
        <f t="shared" ref="F149:O149" si="98">F145+F147</f>
        <v>0</v>
      </c>
      <c r="G149" s="66">
        <f t="shared" si="98"/>
        <v>0</v>
      </c>
      <c r="H149" s="66">
        <f t="shared" si="98"/>
        <v>0</v>
      </c>
      <c r="I149" s="66">
        <f t="shared" si="98"/>
        <v>6.1</v>
      </c>
      <c r="J149" s="66">
        <f t="shared" si="98"/>
        <v>12</v>
      </c>
      <c r="K149" s="66">
        <f t="shared" si="98"/>
        <v>8.4</v>
      </c>
      <c r="L149" s="66">
        <f t="shared" si="98"/>
        <v>3.8</v>
      </c>
      <c r="M149" s="66">
        <f t="shared" si="98"/>
        <v>1.9</v>
      </c>
      <c r="N149" s="66">
        <f t="shared" si="98"/>
        <v>0.3</v>
      </c>
      <c r="O149" s="66">
        <f t="shared" si="98"/>
        <v>0</v>
      </c>
      <c r="P149" s="66">
        <f t="shared" si="59"/>
        <v>32.5</v>
      </c>
    </row>
    <row r="150" spans="1:16" ht="16.05" customHeight="1" x14ac:dyDescent="0.2">
      <c r="A150" s="9"/>
      <c r="B150" s="13"/>
      <c r="C150" s="10" t="s">
        <v>22</v>
      </c>
      <c r="D150" s="7">
        <f t="shared" ref="D150:O150" si="99">IF($P149=0,0,D149/$P149%)</f>
        <v>0</v>
      </c>
      <c r="E150" s="7">
        <f t="shared" si="99"/>
        <v>0</v>
      </c>
      <c r="F150" s="7">
        <f t="shared" si="99"/>
        <v>0</v>
      </c>
      <c r="G150" s="7">
        <f t="shared" si="99"/>
        <v>0</v>
      </c>
      <c r="H150" s="7">
        <f t="shared" si="99"/>
        <v>0</v>
      </c>
      <c r="I150" s="7">
        <f t="shared" si="99"/>
        <v>18.769230769230766</v>
      </c>
      <c r="J150" s="7">
        <f t="shared" si="99"/>
        <v>36.92307692307692</v>
      </c>
      <c r="K150" s="7">
        <f t="shared" si="99"/>
        <v>25.846153846153847</v>
      </c>
      <c r="L150" s="7">
        <f t="shared" si="99"/>
        <v>11.692307692307692</v>
      </c>
      <c r="M150" s="7">
        <f t="shared" si="99"/>
        <v>5.8461538461538458</v>
      </c>
      <c r="N150" s="7">
        <f t="shared" si="99"/>
        <v>0.92307692307692302</v>
      </c>
      <c r="O150" s="7">
        <f t="shared" si="99"/>
        <v>0</v>
      </c>
      <c r="P150" s="66">
        <f t="shared" si="59"/>
        <v>99.999999999999986</v>
      </c>
    </row>
    <row r="151" spans="1:16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398.3</v>
      </c>
      <c r="J151" s="67">
        <v>816.9</v>
      </c>
      <c r="K151" s="67">
        <v>426.4</v>
      </c>
      <c r="L151" s="67">
        <v>246</v>
      </c>
      <c r="M151" s="67">
        <v>215</v>
      </c>
      <c r="N151" s="67">
        <v>35.200000000000003</v>
      </c>
      <c r="O151" s="67">
        <v>0</v>
      </c>
      <c r="P151" s="66">
        <f t="shared" si="59"/>
        <v>2137.7999999999997</v>
      </c>
    </row>
    <row r="152" spans="1:16" ht="16.05" customHeight="1" x14ac:dyDescent="0.2">
      <c r="A152" s="9"/>
      <c r="B152" s="9"/>
      <c r="C152" s="10" t="s">
        <v>22</v>
      </c>
      <c r="D152" s="7">
        <f t="shared" ref="D152:O152" si="100">IF($P151=0,0,D151/$P151%)</f>
        <v>0</v>
      </c>
      <c r="E152" s="7">
        <f t="shared" si="100"/>
        <v>0</v>
      </c>
      <c r="F152" s="7">
        <f t="shared" si="100"/>
        <v>0</v>
      </c>
      <c r="G152" s="7">
        <f t="shared" si="100"/>
        <v>0</v>
      </c>
      <c r="H152" s="7">
        <f t="shared" si="100"/>
        <v>0</v>
      </c>
      <c r="I152" s="7">
        <f t="shared" si="100"/>
        <v>18.631303208906356</v>
      </c>
      <c r="J152" s="7">
        <f t="shared" si="100"/>
        <v>38.212180746561891</v>
      </c>
      <c r="K152" s="7">
        <f t="shared" si="100"/>
        <v>19.945738609785764</v>
      </c>
      <c r="L152" s="7">
        <f t="shared" si="100"/>
        <v>11.507156890261017</v>
      </c>
      <c r="M152" s="7">
        <f t="shared" si="100"/>
        <v>10.057068013846012</v>
      </c>
      <c r="N152" s="7">
        <f t="shared" si="100"/>
        <v>1.646552530638975</v>
      </c>
      <c r="O152" s="7">
        <f t="shared" si="100"/>
        <v>0</v>
      </c>
      <c r="P152" s="66">
        <f t="shared" si="59"/>
        <v>100</v>
      </c>
    </row>
    <row r="153" spans="1:16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534</v>
      </c>
      <c r="J153" s="67">
        <v>1014</v>
      </c>
      <c r="K153" s="67">
        <v>413</v>
      </c>
      <c r="L153" s="67">
        <v>284</v>
      </c>
      <c r="M153" s="67">
        <v>220</v>
      </c>
      <c r="N153" s="67">
        <v>33</v>
      </c>
      <c r="O153" s="67">
        <v>0</v>
      </c>
      <c r="P153" s="66">
        <f t="shared" si="59"/>
        <v>2498</v>
      </c>
    </row>
    <row r="154" spans="1:16" ht="16.05" customHeight="1" x14ac:dyDescent="0.2">
      <c r="A154" s="9"/>
      <c r="B154" s="9"/>
      <c r="C154" s="10" t="s">
        <v>22</v>
      </c>
      <c r="D154" s="7">
        <f t="shared" ref="D154:O154" si="101">IF($P153=0,0,D153/$P153%)</f>
        <v>0</v>
      </c>
      <c r="E154" s="7">
        <f t="shared" si="101"/>
        <v>0</v>
      </c>
      <c r="F154" s="7">
        <f t="shared" si="101"/>
        <v>0</v>
      </c>
      <c r="G154" s="7">
        <f t="shared" si="101"/>
        <v>0</v>
      </c>
      <c r="H154" s="7">
        <f t="shared" si="101"/>
        <v>0</v>
      </c>
      <c r="I154" s="7">
        <f t="shared" si="101"/>
        <v>21.377101681345074</v>
      </c>
      <c r="J154" s="7">
        <f t="shared" si="101"/>
        <v>40.592473979183346</v>
      </c>
      <c r="K154" s="7">
        <f t="shared" si="101"/>
        <v>16.533226581265012</v>
      </c>
      <c r="L154" s="7">
        <f t="shared" si="101"/>
        <v>11.369095276220976</v>
      </c>
      <c r="M154" s="7">
        <f t="shared" si="101"/>
        <v>8.8070456365092067</v>
      </c>
      <c r="N154" s="7">
        <f t="shared" si="101"/>
        <v>1.3210568454763811</v>
      </c>
      <c r="O154" s="7">
        <f t="shared" si="101"/>
        <v>0</v>
      </c>
      <c r="P154" s="66">
        <f t="shared" ref="P154:P216" si="102">SUM(D154:O154)</f>
        <v>99.999999999999986</v>
      </c>
    </row>
    <row r="155" spans="1:16" ht="16.05" customHeight="1" x14ac:dyDescent="0.2">
      <c r="A155" s="9"/>
      <c r="B155" s="9"/>
      <c r="C155" s="7" t="s">
        <v>24</v>
      </c>
      <c r="D155" s="66">
        <f>D151+D153</f>
        <v>0</v>
      </c>
      <c r="E155" s="66">
        <f>E151+E153</f>
        <v>0</v>
      </c>
      <c r="F155" s="66">
        <f t="shared" ref="F155:O155" si="103">F151+F153</f>
        <v>0</v>
      </c>
      <c r="G155" s="66">
        <f t="shared" si="103"/>
        <v>0</v>
      </c>
      <c r="H155" s="66">
        <f t="shared" si="103"/>
        <v>0</v>
      </c>
      <c r="I155" s="66">
        <f t="shared" si="103"/>
        <v>932.3</v>
      </c>
      <c r="J155" s="66">
        <f t="shared" si="103"/>
        <v>1830.9</v>
      </c>
      <c r="K155" s="66">
        <f t="shared" si="103"/>
        <v>839.4</v>
      </c>
      <c r="L155" s="66">
        <f t="shared" si="103"/>
        <v>530</v>
      </c>
      <c r="M155" s="66">
        <f t="shared" si="103"/>
        <v>435</v>
      </c>
      <c r="N155" s="66">
        <f t="shared" si="103"/>
        <v>68.2</v>
      </c>
      <c r="O155" s="66">
        <f t="shared" si="103"/>
        <v>0</v>
      </c>
      <c r="P155" s="66">
        <f t="shared" si="102"/>
        <v>4635.8</v>
      </c>
    </row>
    <row r="156" spans="1:16" ht="16.05" customHeight="1" x14ac:dyDescent="0.2">
      <c r="A156" s="9"/>
      <c r="B156" s="13"/>
      <c r="C156" s="10" t="s">
        <v>22</v>
      </c>
      <c r="D156" s="7">
        <f t="shared" ref="D156:O156" si="104">IF($P155=0,0,D155/$P155%)</f>
        <v>0</v>
      </c>
      <c r="E156" s="7">
        <f t="shared" si="104"/>
        <v>0</v>
      </c>
      <c r="F156" s="7">
        <f t="shared" si="104"/>
        <v>0</v>
      </c>
      <c r="G156" s="7">
        <f t="shared" si="104"/>
        <v>0</v>
      </c>
      <c r="H156" s="7">
        <f t="shared" si="104"/>
        <v>0</v>
      </c>
      <c r="I156" s="7">
        <f t="shared" si="104"/>
        <v>20.110876224168425</v>
      </c>
      <c r="J156" s="7">
        <f t="shared" si="104"/>
        <v>39.494801328788988</v>
      </c>
      <c r="K156" s="7">
        <f t="shared" si="104"/>
        <v>18.106907114198194</v>
      </c>
      <c r="L156" s="7">
        <f t="shared" si="104"/>
        <v>11.432762414254281</v>
      </c>
      <c r="M156" s="7">
        <f t="shared" si="104"/>
        <v>9.3834936796237969</v>
      </c>
      <c r="N156" s="7">
        <f t="shared" si="104"/>
        <v>1.4711592389663057</v>
      </c>
      <c r="O156" s="7">
        <f t="shared" si="104"/>
        <v>0</v>
      </c>
      <c r="P156" s="66">
        <f t="shared" si="102"/>
        <v>100</v>
      </c>
    </row>
    <row r="157" spans="1:16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10.5</v>
      </c>
      <c r="J157" s="67">
        <v>24.4</v>
      </c>
      <c r="K157" s="67">
        <v>19</v>
      </c>
      <c r="L157" s="67">
        <v>16.2</v>
      </c>
      <c r="M157" s="67">
        <v>15.100000000000001</v>
      </c>
      <c r="N157" s="67">
        <v>2.6999999999999997</v>
      </c>
      <c r="O157" s="67">
        <v>0</v>
      </c>
      <c r="P157" s="66">
        <f t="shared" si="102"/>
        <v>87.899999999999991</v>
      </c>
    </row>
    <row r="158" spans="1:16" ht="16.05" customHeight="1" x14ac:dyDescent="0.2">
      <c r="A158" s="9"/>
      <c r="B158" s="9"/>
      <c r="C158" s="10" t="s">
        <v>22</v>
      </c>
      <c r="D158" s="7">
        <f t="shared" ref="D158:O158" si="105">IF($P157=0,0,D157/$P157%)</f>
        <v>0</v>
      </c>
      <c r="E158" s="7">
        <f t="shared" si="105"/>
        <v>0</v>
      </c>
      <c r="F158" s="7">
        <f t="shared" si="105"/>
        <v>0</v>
      </c>
      <c r="G158" s="7">
        <f t="shared" si="105"/>
        <v>0</v>
      </c>
      <c r="H158" s="7">
        <f t="shared" si="105"/>
        <v>0</v>
      </c>
      <c r="I158" s="7">
        <f t="shared" si="105"/>
        <v>11.945392491467578</v>
      </c>
      <c r="J158" s="7">
        <f t="shared" si="105"/>
        <v>27.758816837315134</v>
      </c>
      <c r="K158" s="7">
        <f t="shared" si="105"/>
        <v>21.615472127417522</v>
      </c>
      <c r="L158" s="7">
        <f t="shared" si="105"/>
        <v>18.430034129692835</v>
      </c>
      <c r="M158" s="7">
        <f t="shared" si="105"/>
        <v>17.178612059158137</v>
      </c>
      <c r="N158" s="7">
        <f t="shared" si="105"/>
        <v>3.0716723549488054</v>
      </c>
      <c r="O158" s="7">
        <f t="shared" si="105"/>
        <v>0</v>
      </c>
      <c r="P158" s="66">
        <f t="shared" si="102"/>
        <v>100</v>
      </c>
    </row>
    <row r="159" spans="1:16" ht="16.05" customHeight="1" x14ac:dyDescent="0.2">
      <c r="A159" s="9"/>
      <c r="B159" s="9"/>
      <c r="C159" s="7" t="s">
        <v>23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0.2</v>
      </c>
      <c r="J159" s="67">
        <v>8.3999999999999986</v>
      </c>
      <c r="K159" s="67">
        <v>10.7</v>
      </c>
      <c r="L159" s="67">
        <v>7.1</v>
      </c>
      <c r="M159" s="67">
        <v>1.9000000000000001</v>
      </c>
      <c r="N159" s="67">
        <v>0</v>
      </c>
      <c r="O159" s="67">
        <v>0</v>
      </c>
      <c r="P159" s="66">
        <f t="shared" si="102"/>
        <v>28.299999999999997</v>
      </c>
    </row>
    <row r="160" spans="1:16" ht="16.05" customHeight="1" x14ac:dyDescent="0.2">
      <c r="A160" s="9"/>
      <c r="B160" s="9"/>
      <c r="C160" s="10" t="s">
        <v>22</v>
      </c>
      <c r="D160" s="7">
        <f t="shared" ref="D160:O160" si="106">IF($P159=0,0,D159/$P159%)</f>
        <v>0</v>
      </c>
      <c r="E160" s="7">
        <f t="shared" si="106"/>
        <v>0</v>
      </c>
      <c r="F160" s="7">
        <f t="shared" si="106"/>
        <v>0</v>
      </c>
      <c r="G160" s="7">
        <f t="shared" si="106"/>
        <v>0</v>
      </c>
      <c r="H160" s="7">
        <f t="shared" si="106"/>
        <v>0</v>
      </c>
      <c r="I160" s="7">
        <f t="shared" si="106"/>
        <v>0.70671378091872805</v>
      </c>
      <c r="J160" s="7">
        <f t="shared" si="106"/>
        <v>29.68197879858657</v>
      </c>
      <c r="K160" s="7">
        <f t="shared" si="106"/>
        <v>37.809187279151942</v>
      </c>
      <c r="L160" s="7">
        <f t="shared" si="106"/>
        <v>25.088339222614842</v>
      </c>
      <c r="M160" s="7">
        <f t="shared" si="106"/>
        <v>6.7137809187279167</v>
      </c>
      <c r="N160" s="7">
        <f t="shared" si="106"/>
        <v>0</v>
      </c>
      <c r="O160" s="7">
        <f t="shared" si="106"/>
        <v>0</v>
      </c>
      <c r="P160" s="66">
        <f t="shared" si="102"/>
        <v>100.00000000000001</v>
      </c>
    </row>
    <row r="161" spans="1:16" ht="16.05" customHeight="1" x14ac:dyDescent="0.2">
      <c r="A161" s="9"/>
      <c r="B161" s="9"/>
      <c r="C161" s="7" t="s">
        <v>24</v>
      </c>
      <c r="D161" s="66">
        <f>D157+D159</f>
        <v>0</v>
      </c>
      <c r="E161" s="66">
        <f>E157+E159</f>
        <v>0</v>
      </c>
      <c r="F161" s="66">
        <f t="shared" ref="F161:O161" si="107">F157+F159</f>
        <v>0</v>
      </c>
      <c r="G161" s="66">
        <f t="shared" si="107"/>
        <v>0</v>
      </c>
      <c r="H161" s="66">
        <f t="shared" si="107"/>
        <v>0</v>
      </c>
      <c r="I161" s="66">
        <f t="shared" si="107"/>
        <v>10.7</v>
      </c>
      <c r="J161" s="66">
        <f t="shared" si="107"/>
        <v>32.799999999999997</v>
      </c>
      <c r="K161" s="66">
        <f t="shared" si="107"/>
        <v>29.7</v>
      </c>
      <c r="L161" s="66">
        <f t="shared" si="107"/>
        <v>23.299999999999997</v>
      </c>
      <c r="M161" s="66">
        <f t="shared" si="107"/>
        <v>17</v>
      </c>
      <c r="N161" s="66">
        <f t="shared" si="107"/>
        <v>2.6999999999999997</v>
      </c>
      <c r="O161" s="66">
        <f t="shared" si="107"/>
        <v>0</v>
      </c>
      <c r="P161" s="66">
        <f t="shared" si="102"/>
        <v>116.2</v>
      </c>
    </row>
    <row r="162" spans="1:16" ht="16.05" customHeight="1" x14ac:dyDescent="0.2">
      <c r="A162" s="9"/>
      <c r="B162" s="13"/>
      <c r="C162" s="10" t="s">
        <v>22</v>
      </c>
      <c r="D162" s="7">
        <f t="shared" ref="D162:O162" si="108">IF($P161=0,0,D161/$P161%)</f>
        <v>0</v>
      </c>
      <c r="E162" s="7">
        <f t="shared" si="108"/>
        <v>0</v>
      </c>
      <c r="F162" s="7">
        <f t="shared" si="108"/>
        <v>0</v>
      </c>
      <c r="G162" s="7">
        <f t="shared" si="108"/>
        <v>0</v>
      </c>
      <c r="H162" s="7">
        <f t="shared" si="108"/>
        <v>0</v>
      </c>
      <c r="I162" s="7">
        <f t="shared" si="108"/>
        <v>9.2082616179001722</v>
      </c>
      <c r="J162" s="7">
        <f t="shared" si="108"/>
        <v>28.227194492254732</v>
      </c>
      <c r="K162" s="7">
        <f t="shared" si="108"/>
        <v>25.559380378657487</v>
      </c>
      <c r="L162" s="7">
        <f t="shared" si="108"/>
        <v>20.051635111876074</v>
      </c>
      <c r="M162" s="7">
        <f t="shared" si="108"/>
        <v>14.629948364888126</v>
      </c>
      <c r="N162" s="7">
        <f t="shared" si="108"/>
        <v>2.3235800344234079</v>
      </c>
      <c r="O162" s="7">
        <f t="shared" si="108"/>
        <v>0</v>
      </c>
      <c r="P162" s="66">
        <f t="shared" si="102"/>
        <v>100</v>
      </c>
    </row>
    <row r="163" spans="1:16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0</v>
      </c>
      <c r="J163" s="67">
        <v>1.2</v>
      </c>
      <c r="K163" s="67">
        <v>31.6</v>
      </c>
      <c r="L163" s="67">
        <v>0</v>
      </c>
      <c r="M163" s="67">
        <v>0</v>
      </c>
      <c r="N163" s="67">
        <v>0</v>
      </c>
      <c r="O163" s="67">
        <v>0</v>
      </c>
      <c r="P163" s="66">
        <f t="shared" si="102"/>
        <v>32.800000000000004</v>
      </c>
    </row>
    <row r="164" spans="1:16" ht="16.05" customHeight="1" x14ac:dyDescent="0.2">
      <c r="A164" s="9"/>
      <c r="B164" s="9"/>
      <c r="C164" s="10" t="s">
        <v>22</v>
      </c>
      <c r="D164" s="7">
        <f t="shared" ref="D164:O164" si="109">IF($P163=0,0,D163/$P163%)</f>
        <v>0</v>
      </c>
      <c r="E164" s="7">
        <f t="shared" si="109"/>
        <v>0</v>
      </c>
      <c r="F164" s="7">
        <f t="shared" si="109"/>
        <v>0</v>
      </c>
      <c r="G164" s="7">
        <f t="shared" si="109"/>
        <v>0</v>
      </c>
      <c r="H164" s="7">
        <f t="shared" si="109"/>
        <v>0</v>
      </c>
      <c r="I164" s="7">
        <f t="shared" si="109"/>
        <v>0</v>
      </c>
      <c r="J164" s="7">
        <f t="shared" si="109"/>
        <v>3.6585365853658529</v>
      </c>
      <c r="K164" s="7">
        <f t="shared" si="109"/>
        <v>96.341463414634134</v>
      </c>
      <c r="L164" s="7">
        <f t="shared" si="109"/>
        <v>0</v>
      </c>
      <c r="M164" s="7">
        <f t="shared" si="109"/>
        <v>0</v>
      </c>
      <c r="N164" s="7">
        <f t="shared" si="109"/>
        <v>0</v>
      </c>
      <c r="O164" s="7">
        <f t="shared" si="109"/>
        <v>0</v>
      </c>
      <c r="P164" s="66">
        <f t="shared" si="102"/>
        <v>99.999999999999986</v>
      </c>
    </row>
    <row r="165" spans="1:16" ht="16.05" customHeight="1" x14ac:dyDescent="0.2">
      <c r="A165" s="9"/>
      <c r="B165" s="9"/>
      <c r="C165" s="7" t="s">
        <v>23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4.5</v>
      </c>
      <c r="K165" s="67">
        <v>14.1</v>
      </c>
      <c r="L165" s="67">
        <v>0</v>
      </c>
      <c r="M165" s="67">
        <v>0</v>
      </c>
      <c r="N165" s="67">
        <v>0</v>
      </c>
      <c r="O165" s="67">
        <v>0</v>
      </c>
      <c r="P165" s="66">
        <f t="shared" si="102"/>
        <v>18.600000000000001</v>
      </c>
    </row>
    <row r="166" spans="1:16" ht="16.05" customHeight="1" x14ac:dyDescent="0.2">
      <c r="A166" s="9"/>
      <c r="B166" s="9"/>
      <c r="C166" s="10" t="s">
        <v>22</v>
      </c>
      <c r="D166" s="7">
        <f t="shared" ref="D166:O166" si="110">IF($P165=0,0,D165/$P165%)</f>
        <v>0</v>
      </c>
      <c r="E166" s="7">
        <f t="shared" si="110"/>
        <v>0</v>
      </c>
      <c r="F166" s="7">
        <f t="shared" si="110"/>
        <v>0</v>
      </c>
      <c r="G166" s="7">
        <f t="shared" si="110"/>
        <v>0</v>
      </c>
      <c r="H166" s="7">
        <f t="shared" si="110"/>
        <v>0</v>
      </c>
      <c r="I166" s="7">
        <f t="shared" si="110"/>
        <v>0</v>
      </c>
      <c r="J166" s="7">
        <f t="shared" si="110"/>
        <v>24.193548387096772</v>
      </c>
      <c r="K166" s="7">
        <f t="shared" si="110"/>
        <v>75.806451612903217</v>
      </c>
      <c r="L166" s="7">
        <f t="shared" si="110"/>
        <v>0</v>
      </c>
      <c r="M166" s="7">
        <f t="shared" si="110"/>
        <v>0</v>
      </c>
      <c r="N166" s="7">
        <f t="shared" si="110"/>
        <v>0</v>
      </c>
      <c r="O166" s="7">
        <f t="shared" si="110"/>
        <v>0</v>
      </c>
      <c r="P166" s="66">
        <f t="shared" si="102"/>
        <v>99.999999999999986</v>
      </c>
    </row>
    <row r="167" spans="1:16" ht="16.05" customHeight="1" x14ac:dyDescent="0.2">
      <c r="A167" s="9"/>
      <c r="B167" s="9"/>
      <c r="C167" s="7" t="s">
        <v>24</v>
      </c>
      <c r="D167" s="66">
        <f>D163+D165</f>
        <v>0</v>
      </c>
      <c r="E167" s="66">
        <f>E163+E165</f>
        <v>0</v>
      </c>
      <c r="F167" s="66">
        <f t="shared" ref="F167:O167" si="111">F163+F165</f>
        <v>0</v>
      </c>
      <c r="G167" s="66">
        <f t="shared" si="111"/>
        <v>0</v>
      </c>
      <c r="H167" s="66">
        <f t="shared" si="111"/>
        <v>0</v>
      </c>
      <c r="I167" s="66">
        <f t="shared" si="111"/>
        <v>0</v>
      </c>
      <c r="J167" s="66">
        <f t="shared" si="111"/>
        <v>5.7</v>
      </c>
      <c r="K167" s="66">
        <f t="shared" si="111"/>
        <v>45.7</v>
      </c>
      <c r="L167" s="66">
        <f t="shared" si="111"/>
        <v>0</v>
      </c>
      <c r="M167" s="66">
        <f t="shared" si="111"/>
        <v>0</v>
      </c>
      <c r="N167" s="66">
        <f t="shared" si="111"/>
        <v>0</v>
      </c>
      <c r="O167" s="66">
        <f t="shared" si="111"/>
        <v>0</v>
      </c>
      <c r="P167" s="66">
        <f t="shared" si="102"/>
        <v>51.400000000000006</v>
      </c>
    </row>
    <row r="168" spans="1:16" ht="16.05" customHeight="1" x14ac:dyDescent="0.2">
      <c r="A168" s="9"/>
      <c r="B168" s="13"/>
      <c r="C168" s="10" t="s">
        <v>22</v>
      </c>
      <c r="D168" s="7">
        <f t="shared" ref="D168:O168" si="112">IF($P167=0,0,D167/$P167%)</f>
        <v>0</v>
      </c>
      <c r="E168" s="7">
        <f t="shared" si="112"/>
        <v>0</v>
      </c>
      <c r="F168" s="7">
        <f t="shared" si="112"/>
        <v>0</v>
      </c>
      <c r="G168" s="7">
        <f t="shared" si="112"/>
        <v>0</v>
      </c>
      <c r="H168" s="7">
        <f t="shared" si="112"/>
        <v>0</v>
      </c>
      <c r="I168" s="7">
        <f t="shared" si="112"/>
        <v>0</v>
      </c>
      <c r="J168" s="7">
        <f t="shared" si="112"/>
        <v>11.089494163424124</v>
      </c>
      <c r="K168" s="7">
        <f t="shared" si="112"/>
        <v>88.910505836575879</v>
      </c>
      <c r="L168" s="7">
        <f t="shared" si="112"/>
        <v>0</v>
      </c>
      <c r="M168" s="7">
        <f t="shared" si="112"/>
        <v>0</v>
      </c>
      <c r="N168" s="7">
        <f t="shared" si="112"/>
        <v>0</v>
      </c>
      <c r="O168" s="7">
        <f t="shared" si="112"/>
        <v>0</v>
      </c>
      <c r="P168" s="66">
        <f t="shared" si="102"/>
        <v>100</v>
      </c>
    </row>
    <row r="169" spans="1:16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2"/>
        <v>0</v>
      </c>
    </row>
    <row r="170" spans="1:16" ht="16.05" customHeight="1" x14ac:dyDescent="0.2">
      <c r="A170" s="9"/>
      <c r="B170" s="9"/>
      <c r="C170" s="10" t="s">
        <v>22</v>
      </c>
      <c r="D170" s="7">
        <f t="shared" ref="D170:O170" si="113">IF($P169=0,0,D169/$P169%)</f>
        <v>0</v>
      </c>
      <c r="E170" s="7">
        <f t="shared" si="113"/>
        <v>0</v>
      </c>
      <c r="F170" s="7">
        <f t="shared" si="113"/>
        <v>0</v>
      </c>
      <c r="G170" s="7">
        <f t="shared" si="113"/>
        <v>0</v>
      </c>
      <c r="H170" s="7">
        <f t="shared" si="113"/>
        <v>0</v>
      </c>
      <c r="I170" s="7">
        <f t="shared" si="113"/>
        <v>0</v>
      </c>
      <c r="J170" s="7">
        <f t="shared" si="113"/>
        <v>0</v>
      </c>
      <c r="K170" s="7">
        <f t="shared" si="113"/>
        <v>0</v>
      </c>
      <c r="L170" s="7">
        <f t="shared" si="113"/>
        <v>0</v>
      </c>
      <c r="M170" s="7">
        <f t="shared" si="113"/>
        <v>0</v>
      </c>
      <c r="N170" s="7">
        <f t="shared" si="113"/>
        <v>0</v>
      </c>
      <c r="O170" s="7">
        <f t="shared" si="113"/>
        <v>0</v>
      </c>
      <c r="P170" s="66">
        <f t="shared" si="102"/>
        <v>0</v>
      </c>
    </row>
    <row r="171" spans="1:16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2"/>
        <v>0</v>
      </c>
    </row>
    <row r="172" spans="1:16" ht="16.05" customHeight="1" x14ac:dyDescent="0.2">
      <c r="A172" s="9"/>
      <c r="B172" s="9"/>
      <c r="C172" s="10" t="s">
        <v>22</v>
      </c>
      <c r="D172" s="7">
        <f t="shared" ref="D172:O172" si="114">IF($P171=0,0,D171/$P171%)</f>
        <v>0</v>
      </c>
      <c r="E172" s="7">
        <f t="shared" si="114"/>
        <v>0</v>
      </c>
      <c r="F172" s="7">
        <f t="shared" si="114"/>
        <v>0</v>
      </c>
      <c r="G172" s="7">
        <f t="shared" si="114"/>
        <v>0</v>
      </c>
      <c r="H172" s="7">
        <f t="shared" si="114"/>
        <v>0</v>
      </c>
      <c r="I172" s="7">
        <f t="shared" si="114"/>
        <v>0</v>
      </c>
      <c r="J172" s="7">
        <f t="shared" si="114"/>
        <v>0</v>
      </c>
      <c r="K172" s="7">
        <f t="shared" si="114"/>
        <v>0</v>
      </c>
      <c r="L172" s="7">
        <f t="shared" si="114"/>
        <v>0</v>
      </c>
      <c r="M172" s="7">
        <f t="shared" si="114"/>
        <v>0</v>
      </c>
      <c r="N172" s="7">
        <f t="shared" si="114"/>
        <v>0</v>
      </c>
      <c r="O172" s="7">
        <f t="shared" si="114"/>
        <v>0</v>
      </c>
      <c r="P172" s="66">
        <f t="shared" si="102"/>
        <v>0</v>
      </c>
    </row>
    <row r="173" spans="1:16" ht="16.05" customHeight="1" x14ac:dyDescent="0.2">
      <c r="A173" s="9"/>
      <c r="B173" s="9"/>
      <c r="C173" s="7" t="s">
        <v>24</v>
      </c>
      <c r="D173" s="66">
        <f>D169+D171</f>
        <v>0</v>
      </c>
      <c r="E173" s="66">
        <f>E169+E171</f>
        <v>0</v>
      </c>
      <c r="F173" s="66">
        <f t="shared" ref="F173:O173" si="115">F169+F171</f>
        <v>0</v>
      </c>
      <c r="G173" s="66">
        <f t="shared" si="115"/>
        <v>0</v>
      </c>
      <c r="H173" s="66">
        <f t="shared" si="115"/>
        <v>0</v>
      </c>
      <c r="I173" s="66">
        <f t="shared" si="115"/>
        <v>0</v>
      </c>
      <c r="J173" s="66">
        <f t="shared" si="115"/>
        <v>0</v>
      </c>
      <c r="K173" s="66">
        <f t="shared" si="115"/>
        <v>0</v>
      </c>
      <c r="L173" s="66">
        <f t="shared" si="115"/>
        <v>0</v>
      </c>
      <c r="M173" s="66">
        <f t="shared" si="115"/>
        <v>0</v>
      </c>
      <c r="N173" s="66">
        <f t="shared" si="115"/>
        <v>0</v>
      </c>
      <c r="O173" s="66">
        <f t="shared" si="115"/>
        <v>0</v>
      </c>
      <c r="P173" s="66">
        <f t="shared" si="102"/>
        <v>0</v>
      </c>
    </row>
    <row r="174" spans="1:16" ht="16.05" customHeight="1" x14ac:dyDescent="0.2">
      <c r="A174" s="9"/>
      <c r="B174" s="13"/>
      <c r="C174" s="10" t="s">
        <v>22</v>
      </c>
      <c r="D174" s="7">
        <f t="shared" ref="D174:O174" si="116">IF($P173=0,0,D173/$P173%)</f>
        <v>0</v>
      </c>
      <c r="E174" s="7">
        <f t="shared" si="116"/>
        <v>0</v>
      </c>
      <c r="F174" s="7">
        <f t="shared" si="116"/>
        <v>0</v>
      </c>
      <c r="G174" s="7">
        <f t="shared" si="116"/>
        <v>0</v>
      </c>
      <c r="H174" s="7">
        <f t="shared" si="116"/>
        <v>0</v>
      </c>
      <c r="I174" s="7">
        <f t="shared" si="116"/>
        <v>0</v>
      </c>
      <c r="J174" s="7">
        <f t="shared" si="116"/>
        <v>0</v>
      </c>
      <c r="K174" s="7">
        <f t="shared" si="116"/>
        <v>0</v>
      </c>
      <c r="L174" s="7">
        <f t="shared" si="116"/>
        <v>0</v>
      </c>
      <c r="M174" s="7">
        <f t="shared" si="116"/>
        <v>0</v>
      </c>
      <c r="N174" s="7">
        <f t="shared" si="116"/>
        <v>0</v>
      </c>
      <c r="O174" s="7">
        <f t="shared" si="116"/>
        <v>0</v>
      </c>
      <c r="P174" s="66">
        <f t="shared" si="102"/>
        <v>0</v>
      </c>
    </row>
    <row r="175" spans="1:16" ht="16.05" customHeight="1" x14ac:dyDescent="0.2">
      <c r="A175" s="9"/>
      <c r="B175" s="9" t="s">
        <v>52</v>
      </c>
      <c r="C175" s="7" t="s">
        <v>21</v>
      </c>
      <c r="D175" s="67">
        <v>0</v>
      </c>
      <c r="E175" s="67">
        <v>0</v>
      </c>
      <c r="F175" s="67">
        <v>0</v>
      </c>
      <c r="G175" s="67">
        <v>0</v>
      </c>
      <c r="H175" s="67"/>
      <c r="I175" s="67"/>
      <c r="J175" s="67"/>
      <c r="K175" s="67"/>
      <c r="L175" s="67"/>
      <c r="M175" s="67">
        <v>0</v>
      </c>
      <c r="N175" s="67">
        <v>0</v>
      </c>
      <c r="O175" s="67">
        <v>0</v>
      </c>
      <c r="P175" s="66">
        <f t="shared" si="102"/>
        <v>0</v>
      </c>
    </row>
    <row r="176" spans="1:16" ht="16.05" customHeight="1" x14ac:dyDescent="0.2">
      <c r="A176" s="9"/>
      <c r="B176" s="9"/>
      <c r="C176" s="10" t="s">
        <v>22</v>
      </c>
      <c r="D176" s="7">
        <f t="shared" ref="D176:O176" si="117">IF($P175=0,0,D175/$P175%)</f>
        <v>0</v>
      </c>
      <c r="E176" s="7">
        <f t="shared" si="117"/>
        <v>0</v>
      </c>
      <c r="F176" s="7">
        <f t="shared" si="117"/>
        <v>0</v>
      </c>
      <c r="G176" s="7">
        <f t="shared" si="117"/>
        <v>0</v>
      </c>
      <c r="H176" s="7">
        <f t="shared" si="117"/>
        <v>0</v>
      </c>
      <c r="I176" s="7">
        <f t="shared" si="117"/>
        <v>0</v>
      </c>
      <c r="J176" s="7">
        <f t="shared" si="117"/>
        <v>0</v>
      </c>
      <c r="K176" s="7">
        <f t="shared" si="117"/>
        <v>0</v>
      </c>
      <c r="L176" s="7">
        <f t="shared" si="117"/>
        <v>0</v>
      </c>
      <c r="M176" s="7">
        <f t="shared" si="117"/>
        <v>0</v>
      </c>
      <c r="N176" s="7">
        <f t="shared" si="117"/>
        <v>0</v>
      </c>
      <c r="O176" s="7">
        <f t="shared" si="117"/>
        <v>0</v>
      </c>
      <c r="P176" s="66">
        <f t="shared" si="102"/>
        <v>0</v>
      </c>
    </row>
    <row r="177" spans="1:16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2"/>
        <v>0</v>
      </c>
    </row>
    <row r="178" spans="1:16" ht="16.05" customHeight="1" x14ac:dyDescent="0.2">
      <c r="A178" s="9"/>
      <c r="B178" s="9"/>
      <c r="C178" s="10" t="s">
        <v>22</v>
      </c>
      <c r="D178" s="7">
        <f t="shared" ref="D178:O178" si="118">IF($P177=0,0,D177/$P177%)</f>
        <v>0</v>
      </c>
      <c r="E178" s="7">
        <f t="shared" si="118"/>
        <v>0</v>
      </c>
      <c r="F178" s="7">
        <f t="shared" si="118"/>
        <v>0</v>
      </c>
      <c r="G178" s="7">
        <f t="shared" si="118"/>
        <v>0</v>
      </c>
      <c r="H178" s="7">
        <f t="shared" si="118"/>
        <v>0</v>
      </c>
      <c r="I178" s="7">
        <f t="shared" si="118"/>
        <v>0</v>
      </c>
      <c r="J178" s="7">
        <f t="shared" si="118"/>
        <v>0</v>
      </c>
      <c r="K178" s="7">
        <f t="shared" si="118"/>
        <v>0</v>
      </c>
      <c r="L178" s="7">
        <f t="shared" si="118"/>
        <v>0</v>
      </c>
      <c r="M178" s="7">
        <f t="shared" si="118"/>
        <v>0</v>
      </c>
      <c r="N178" s="7">
        <f t="shared" si="118"/>
        <v>0</v>
      </c>
      <c r="O178" s="7">
        <f t="shared" si="118"/>
        <v>0</v>
      </c>
      <c r="P178" s="66">
        <f t="shared" si="102"/>
        <v>0</v>
      </c>
    </row>
    <row r="179" spans="1:16" ht="16.05" customHeight="1" x14ac:dyDescent="0.2">
      <c r="A179" s="15"/>
      <c r="B179" s="9"/>
      <c r="C179" s="7" t="s">
        <v>24</v>
      </c>
      <c r="D179" s="66">
        <f>D175+D177</f>
        <v>0</v>
      </c>
      <c r="E179" s="66">
        <f>E175+E177</f>
        <v>0</v>
      </c>
      <c r="F179" s="66">
        <f t="shared" ref="F179:O179" si="119">F175+F177</f>
        <v>0</v>
      </c>
      <c r="G179" s="66">
        <f t="shared" si="119"/>
        <v>0</v>
      </c>
      <c r="H179" s="66">
        <f t="shared" si="119"/>
        <v>0</v>
      </c>
      <c r="I179" s="66">
        <f t="shared" si="119"/>
        <v>0</v>
      </c>
      <c r="J179" s="66">
        <f t="shared" si="119"/>
        <v>0</v>
      </c>
      <c r="K179" s="66">
        <f t="shared" si="119"/>
        <v>0</v>
      </c>
      <c r="L179" s="66">
        <f t="shared" si="119"/>
        <v>0</v>
      </c>
      <c r="M179" s="66">
        <f t="shared" si="119"/>
        <v>0</v>
      </c>
      <c r="N179" s="66">
        <f t="shared" si="119"/>
        <v>0</v>
      </c>
      <c r="O179" s="66">
        <f t="shared" si="119"/>
        <v>0</v>
      </c>
      <c r="P179" s="66">
        <f t="shared" si="102"/>
        <v>0</v>
      </c>
    </row>
    <row r="180" spans="1:16" ht="16.05" customHeight="1" x14ac:dyDescent="0.2">
      <c r="A180" s="15"/>
      <c r="B180" s="13"/>
      <c r="C180" s="10" t="s">
        <v>22</v>
      </c>
      <c r="D180" s="7">
        <f t="shared" ref="D180:O180" si="120">IF($P179=0,0,D179/$P179%)</f>
        <v>0</v>
      </c>
      <c r="E180" s="7">
        <f t="shared" si="120"/>
        <v>0</v>
      </c>
      <c r="F180" s="7">
        <f t="shared" si="120"/>
        <v>0</v>
      </c>
      <c r="G180" s="7">
        <f t="shared" si="120"/>
        <v>0</v>
      </c>
      <c r="H180" s="7">
        <f t="shared" si="120"/>
        <v>0</v>
      </c>
      <c r="I180" s="7">
        <f t="shared" si="120"/>
        <v>0</v>
      </c>
      <c r="J180" s="7">
        <f t="shared" si="120"/>
        <v>0</v>
      </c>
      <c r="K180" s="7">
        <f t="shared" si="120"/>
        <v>0</v>
      </c>
      <c r="L180" s="7">
        <f t="shared" si="120"/>
        <v>0</v>
      </c>
      <c r="M180" s="7">
        <f t="shared" si="120"/>
        <v>0</v>
      </c>
      <c r="N180" s="7">
        <f t="shared" si="120"/>
        <v>0</v>
      </c>
      <c r="O180" s="7">
        <f t="shared" si="120"/>
        <v>0</v>
      </c>
      <c r="P180" s="66">
        <f t="shared" si="102"/>
        <v>0</v>
      </c>
    </row>
    <row r="181" spans="1:16" ht="16.05" customHeight="1" x14ac:dyDescent="0.2">
      <c r="A181" s="15"/>
      <c r="B181" s="9" t="s">
        <v>53</v>
      </c>
      <c r="C181" s="7" t="s">
        <v>21</v>
      </c>
      <c r="D181" s="67">
        <v>0</v>
      </c>
      <c r="E181" s="67">
        <v>0</v>
      </c>
      <c r="F181" s="67">
        <v>0</v>
      </c>
      <c r="G181" s="67">
        <v>0</v>
      </c>
      <c r="H181" s="67">
        <v>0</v>
      </c>
      <c r="I181" s="67">
        <v>0</v>
      </c>
      <c r="J181" s="67">
        <v>10</v>
      </c>
      <c r="K181" s="67">
        <v>0</v>
      </c>
      <c r="L181" s="67">
        <v>5</v>
      </c>
      <c r="M181" s="67">
        <v>15.3</v>
      </c>
      <c r="N181" s="67">
        <v>0</v>
      </c>
      <c r="O181" s="67">
        <v>0</v>
      </c>
      <c r="P181" s="66">
        <f t="shared" si="102"/>
        <v>30.3</v>
      </c>
    </row>
    <row r="182" spans="1:16" ht="16.05" customHeight="1" x14ac:dyDescent="0.2">
      <c r="A182" s="15"/>
      <c r="B182" s="9"/>
      <c r="C182" s="10" t="s">
        <v>22</v>
      </c>
      <c r="D182" s="7">
        <f t="shared" ref="D182:O182" si="121">IF($P181=0,0,D181/$P181%)</f>
        <v>0</v>
      </c>
      <c r="E182" s="7">
        <f t="shared" si="121"/>
        <v>0</v>
      </c>
      <c r="F182" s="7">
        <f t="shared" si="121"/>
        <v>0</v>
      </c>
      <c r="G182" s="7">
        <f t="shared" si="121"/>
        <v>0</v>
      </c>
      <c r="H182" s="7">
        <f t="shared" si="121"/>
        <v>0</v>
      </c>
      <c r="I182" s="7">
        <f t="shared" si="121"/>
        <v>0</v>
      </c>
      <c r="J182" s="7">
        <f t="shared" si="121"/>
        <v>33.003300330033007</v>
      </c>
      <c r="K182" s="7">
        <f t="shared" si="121"/>
        <v>0</v>
      </c>
      <c r="L182" s="7">
        <f t="shared" si="121"/>
        <v>16.501650165016503</v>
      </c>
      <c r="M182" s="7">
        <f t="shared" si="121"/>
        <v>50.495049504950501</v>
      </c>
      <c r="N182" s="7">
        <f t="shared" si="121"/>
        <v>0</v>
      </c>
      <c r="O182" s="7">
        <f t="shared" si="121"/>
        <v>0</v>
      </c>
      <c r="P182" s="66">
        <f t="shared" si="102"/>
        <v>100.00000000000001</v>
      </c>
    </row>
    <row r="183" spans="1:16" ht="16.05" customHeight="1" x14ac:dyDescent="0.2">
      <c r="A183" s="15"/>
      <c r="B183" s="9"/>
      <c r="C183" s="7" t="s">
        <v>23</v>
      </c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  <c r="J183" s="67">
        <v>5</v>
      </c>
      <c r="K183" s="67">
        <v>4.5999999999999996</v>
      </c>
      <c r="L183" s="67">
        <v>25.7</v>
      </c>
      <c r="M183" s="67">
        <v>96.4</v>
      </c>
      <c r="N183" s="67">
        <v>27.4</v>
      </c>
      <c r="O183" s="67">
        <v>0</v>
      </c>
      <c r="P183" s="66">
        <f t="shared" si="102"/>
        <v>159.1</v>
      </c>
    </row>
    <row r="184" spans="1:16" ht="16.05" customHeight="1" x14ac:dyDescent="0.2">
      <c r="A184" s="15"/>
      <c r="B184" s="9"/>
      <c r="C184" s="10" t="s">
        <v>22</v>
      </c>
      <c r="D184" s="7">
        <f t="shared" ref="D184:O184" si="122">IF($P183=0,0,D183/$P183%)</f>
        <v>0</v>
      </c>
      <c r="E184" s="7">
        <f t="shared" si="122"/>
        <v>0</v>
      </c>
      <c r="F184" s="7">
        <f t="shared" si="122"/>
        <v>0</v>
      </c>
      <c r="G184" s="7">
        <f t="shared" si="122"/>
        <v>0</v>
      </c>
      <c r="H184" s="7">
        <f t="shared" si="122"/>
        <v>0</v>
      </c>
      <c r="I184" s="7">
        <f t="shared" si="122"/>
        <v>0</v>
      </c>
      <c r="J184" s="7">
        <f t="shared" si="122"/>
        <v>3.1426775612822127</v>
      </c>
      <c r="K184" s="7">
        <f t="shared" si="122"/>
        <v>2.8912633563796355</v>
      </c>
      <c r="L184" s="7">
        <f t="shared" si="122"/>
        <v>16.153362664990571</v>
      </c>
      <c r="M184" s="7">
        <f t="shared" si="122"/>
        <v>60.590823381521062</v>
      </c>
      <c r="N184" s="7">
        <f t="shared" si="122"/>
        <v>17.221873035826523</v>
      </c>
      <c r="O184" s="7">
        <f t="shared" si="122"/>
        <v>0</v>
      </c>
      <c r="P184" s="66">
        <f t="shared" si="102"/>
        <v>100</v>
      </c>
    </row>
    <row r="185" spans="1:16" ht="16.05" customHeight="1" x14ac:dyDescent="0.2">
      <c r="A185" s="15"/>
      <c r="B185" s="9"/>
      <c r="C185" s="7" t="s">
        <v>24</v>
      </c>
      <c r="D185" s="66">
        <f>D181+D183</f>
        <v>0</v>
      </c>
      <c r="E185" s="66">
        <f>E181+E183</f>
        <v>0</v>
      </c>
      <c r="F185" s="66">
        <f t="shared" ref="F185:O185" si="123">F181+F183</f>
        <v>0</v>
      </c>
      <c r="G185" s="66">
        <f t="shared" si="123"/>
        <v>0</v>
      </c>
      <c r="H185" s="66">
        <f t="shared" si="123"/>
        <v>0</v>
      </c>
      <c r="I185" s="66">
        <f t="shared" si="123"/>
        <v>0</v>
      </c>
      <c r="J185" s="66">
        <f t="shared" si="123"/>
        <v>15</v>
      </c>
      <c r="K185" s="66">
        <f t="shared" si="123"/>
        <v>4.5999999999999996</v>
      </c>
      <c r="L185" s="66">
        <f t="shared" si="123"/>
        <v>30.7</v>
      </c>
      <c r="M185" s="66">
        <f t="shared" si="123"/>
        <v>111.7</v>
      </c>
      <c r="N185" s="66">
        <f t="shared" si="123"/>
        <v>27.4</v>
      </c>
      <c r="O185" s="66">
        <f t="shared" si="123"/>
        <v>0</v>
      </c>
      <c r="P185" s="66">
        <f t="shared" si="102"/>
        <v>189.4</v>
      </c>
    </row>
    <row r="186" spans="1:16" ht="16.05" customHeight="1" x14ac:dyDescent="0.2">
      <c r="A186" s="15"/>
      <c r="B186" s="13"/>
      <c r="C186" s="10" t="s">
        <v>22</v>
      </c>
      <c r="D186" s="7">
        <f t="shared" ref="D186:O186" si="124">IF($P185=0,0,D185/$P185%)</f>
        <v>0</v>
      </c>
      <c r="E186" s="7">
        <f t="shared" si="124"/>
        <v>0</v>
      </c>
      <c r="F186" s="7">
        <f t="shared" si="124"/>
        <v>0</v>
      </c>
      <c r="G186" s="7">
        <f t="shared" si="124"/>
        <v>0</v>
      </c>
      <c r="H186" s="7">
        <f t="shared" si="124"/>
        <v>0</v>
      </c>
      <c r="I186" s="7">
        <f t="shared" si="124"/>
        <v>0</v>
      </c>
      <c r="J186" s="7">
        <f t="shared" si="124"/>
        <v>7.9197465681098196</v>
      </c>
      <c r="K186" s="7">
        <f t="shared" si="124"/>
        <v>2.4287222808870115</v>
      </c>
      <c r="L186" s="7">
        <f t="shared" si="124"/>
        <v>16.209081309398098</v>
      </c>
      <c r="M186" s="7">
        <f t="shared" si="124"/>
        <v>58.975712777191127</v>
      </c>
      <c r="N186" s="7">
        <f t="shared" si="124"/>
        <v>14.466737064413937</v>
      </c>
      <c r="O186" s="7">
        <f t="shared" si="124"/>
        <v>0</v>
      </c>
      <c r="P186" s="66">
        <f t="shared" si="102"/>
        <v>99.999999999999986</v>
      </c>
    </row>
    <row r="187" spans="1:16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2"/>
        <v>0</v>
      </c>
    </row>
    <row r="188" spans="1:16" ht="16.05" customHeight="1" x14ac:dyDescent="0.2">
      <c r="A188" s="15"/>
      <c r="B188" s="9"/>
      <c r="C188" s="10" t="s">
        <v>22</v>
      </c>
      <c r="D188" s="7">
        <f t="shared" ref="D188:O188" si="125">IF($P187=0,0,D187/$P187%)</f>
        <v>0</v>
      </c>
      <c r="E188" s="7">
        <f t="shared" si="125"/>
        <v>0</v>
      </c>
      <c r="F188" s="7">
        <f t="shared" si="125"/>
        <v>0</v>
      </c>
      <c r="G188" s="7">
        <f t="shared" si="125"/>
        <v>0</v>
      </c>
      <c r="H188" s="7">
        <f t="shared" si="125"/>
        <v>0</v>
      </c>
      <c r="I188" s="7">
        <f t="shared" si="125"/>
        <v>0</v>
      </c>
      <c r="J188" s="7">
        <f t="shared" si="125"/>
        <v>0</v>
      </c>
      <c r="K188" s="7">
        <f t="shared" si="125"/>
        <v>0</v>
      </c>
      <c r="L188" s="7">
        <f t="shared" si="125"/>
        <v>0</v>
      </c>
      <c r="M188" s="7">
        <f t="shared" si="125"/>
        <v>0</v>
      </c>
      <c r="N188" s="7">
        <f t="shared" si="125"/>
        <v>0</v>
      </c>
      <c r="O188" s="7">
        <f t="shared" si="125"/>
        <v>0</v>
      </c>
      <c r="P188" s="66">
        <f t="shared" ref="P188" si="126">SUM(D188:O188)</f>
        <v>0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2"/>
        <v>0</v>
      </c>
    </row>
    <row r="190" spans="1:16" ht="16.05" customHeight="1" x14ac:dyDescent="0.2">
      <c r="A190" s="15"/>
      <c r="B190" s="9"/>
      <c r="C190" s="10" t="s">
        <v>22</v>
      </c>
      <c r="D190" s="7">
        <f t="shared" ref="D190:O190" si="127">IF($P189=0,0,D189/$P189%)</f>
        <v>0</v>
      </c>
      <c r="E190" s="7">
        <f t="shared" si="127"/>
        <v>0</v>
      </c>
      <c r="F190" s="7">
        <f t="shared" si="127"/>
        <v>0</v>
      </c>
      <c r="G190" s="7">
        <f t="shared" si="127"/>
        <v>0</v>
      </c>
      <c r="H190" s="7">
        <f t="shared" si="127"/>
        <v>0</v>
      </c>
      <c r="I190" s="7">
        <f t="shared" si="127"/>
        <v>0</v>
      </c>
      <c r="J190" s="7">
        <f t="shared" si="127"/>
        <v>0</v>
      </c>
      <c r="K190" s="7">
        <f t="shared" si="127"/>
        <v>0</v>
      </c>
      <c r="L190" s="7">
        <f t="shared" si="127"/>
        <v>0</v>
      </c>
      <c r="M190" s="7">
        <f t="shared" si="127"/>
        <v>0</v>
      </c>
      <c r="N190" s="7">
        <f t="shared" si="127"/>
        <v>0</v>
      </c>
      <c r="O190" s="7">
        <f t="shared" si="127"/>
        <v>0</v>
      </c>
      <c r="P190" s="66">
        <f t="shared" ref="P190" si="128">SUM(D190:O190)</f>
        <v>0</v>
      </c>
    </row>
    <row r="191" spans="1:16" ht="16.05" customHeight="1" x14ac:dyDescent="0.2">
      <c r="A191" s="15"/>
      <c r="B191" s="9"/>
      <c r="C191" s="7" t="s">
        <v>24</v>
      </c>
      <c r="D191" s="66">
        <f>D187+D189</f>
        <v>0</v>
      </c>
      <c r="E191" s="66">
        <f>E187+E189</f>
        <v>0</v>
      </c>
      <c r="F191" s="66">
        <f t="shared" ref="F191:O191" si="129">F187+F189</f>
        <v>0</v>
      </c>
      <c r="G191" s="66">
        <f t="shared" si="129"/>
        <v>0</v>
      </c>
      <c r="H191" s="66">
        <f t="shared" si="129"/>
        <v>0</v>
      </c>
      <c r="I191" s="66">
        <f t="shared" si="129"/>
        <v>0</v>
      </c>
      <c r="J191" s="66">
        <f t="shared" si="129"/>
        <v>0</v>
      </c>
      <c r="K191" s="66">
        <f t="shared" si="129"/>
        <v>0</v>
      </c>
      <c r="L191" s="66">
        <f t="shared" si="129"/>
        <v>0</v>
      </c>
      <c r="M191" s="66">
        <f t="shared" si="129"/>
        <v>0</v>
      </c>
      <c r="N191" s="66">
        <f t="shared" si="129"/>
        <v>0</v>
      </c>
      <c r="O191" s="66">
        <f t="shared" si="129"/>
        <v>0</v>
      </c>
      <c r="P191" s="66">
        <f t="shared" si="102"/>
        <v>0</v>
      </c>
    </row>
    <row r="192" spans="1:16" ht="16.05" customHeight="1" x14ac:dyDescent="0.2">
      <c r="A192" s="15"/>
      <c r="B192" s="13"/>
      <c r="C192" s="10" t="s">
        <v>22</v>
      </c>
      <c r="D192" s="7">
        <f t="shared" ref="D192:O192" si="130">IF($P191=0,0,D191/$P191%)</f>
        <v>0</v>
      </c>
      <c r="E192" s="7">
        <f t="shared" si="130"/>
        <v>0</v>
      </c>
      <c r="F192" s="7">
        <f t="shared" si="130"/>
        <v>0</v>
      </c>
      <c r="G192" s="7">
        <f t="shared" si="130"/>
        <v>0</v>
      </c>
      <c r="H192" s="7">
        <f t="shared" si="130"/>
        <v>0</v>
      </c>
      <c r="I192" s="7">
        <f t="shared" si="130"/>
        <v>0</v>
      </c>
      <c r="J192" s="7">
        <f t="shared" si="130"/>
        <v>0</v>
      </c>
      <c r="K192" s="7">
        <f t="shared" si="130"/>
        <v>0</v>
      </c>
      <c r="L192" s="7">
        <f t="shared" si="130"/>
        <v>0</v>
      </c>
      <c r="M192" s="7">
        <f t="shared" si="130"/>
        <v>0</v>
      </c>
      <c r="N192" s="7">
        <f t="shared" si="130"/>
        <v>0</v>
      </c>
      <c r="O192" s="7">
        <f t="shared" si="130"/>
        <v>0</v>
      </c>
      <c r="P192" s="66">
        <f t="shared" si="102"/>
        <v>0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2"/>
        <v>0</v>
      </c>
    </row>
    <row r="194" spans="1:16" ht="16.05" customHeight="1" x14ac:dyDescent="0.2">
      <c r="A194" s="15"/>
      <c r="B194" s="9"/>
      <c r="C194" s="10" t="s">
        <v>22</v>
      </c>
      <c r="D194" s="7">
        <f t="shared" ref="D194:O194" si="131">IF($P193=0,0,D193/$P193%)</f>
        <v>0</v>
      </c>
      <c r="E194" s="7">
        <f t="shared" si="131"/>
        <v>0</v>
      </c>
      <c r="F194" s="7">
        <f t="shared" si="131"/>
        <v>0</v>
      </c>
      <c r="G194" s="7">
        <f t="shared" si="131"/>
        <v>0</v>
      </c>
      <c r="H194" s="7">
        <f t="shared" si="131"/>
        <v>0</v>
      </c>
      <c r="I194" s="7">
        <f t="shared" si="131"/>
        <v>0</v>
      </c>
      <c r="J194" s="7">
        <f t="shared" si="131"/>
        <v>0</v>
      </c>
      <c r="K194" s="7">
        <f t="shared" si="131"/>
        <v>0</v>
      </c>
      <c r="L194" s="7">
        <f t="shared" si="131"/>
        <v>0</v>
      </c>
      <c r="M194" s="7">
        <f t="shared" si="131"/>
        <v>0</v>
      </c>
      <c r="N194" s="7">
        <f t="shared" si="131"/>
        <v>0</v>
      </c>
      <c r="O194" s="7">
        <f t="shared" si="131"/>
        <v>0</v>
      </c>
      <c r="P194" s="66">
        <f t="shared" ref="P194" si="132">SUM(D194:O194)</f>
        <v>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2"/>
        <v>0</v>
      </c>
    </row>
    <row r="196" spans="1:16" ht="16.05" customHeight="1" x14ac:dyDescent="0.2">
      <c r="A196" s="15"/>
      <c r="B196" s="9"/>
      <c r="C196" s="10" t="s">
        <v>22</v>
      </c>
      <c r="D196" s="7">
        <f t="shared" ref="D196:O196" si="133">IF($P195=0,0,D195/$P195%)</f>
        <v>0</v>
      </c>
      <c r="E196" s="7">
        <f t="shared" si="133"/>
        <v>0</v>
      </c>
      <c r="F196" s="7">
        <f t="shared" si="133"/>
        <v>0</v>
      </c>
      <c r="G196" s="7">
        <f t="shared" si="133"/>
        <v>0</v>
      </c>
      <c r="H196" s="7">
        <f t="shared" si="133"/>
        <v>0</v>
      </c>
      <c r="I196" s="7">
        <f t="shared" si="133"/>
        <v>0</v>
      </c>
      <c r="J196" s="7">
        <f t="shared" si="133"/>
        <v>0</v>
      </c>
      <c r="K196" s="7">
        <f t="shared" si="133"/>
        <v>0</v>
      </c>
      <c r="L196" s="7">
        <f t="shared" si="133"/>
        <v>0</v>
      </c>
      <c r="M196" s="7">
        <f t="shared" si="133"/>
        <v>0</v>
      </c>
      <c r="N196" s="7">
        <f t="shared" si="133"/>
        <v>0</v>
      </c>
      <c r="O196" s="7">
        <f t="shared" si="133"/>
        <v>0</v>
      </c>
      <c r="P196" s="66">
        <f t="shared" ref="P196" si="134">SUM(D196:O196)</f>
        <v>0</v>
      </c>
    </row>
    <row r="197" spans="1:16" ht="16.05" customHeight="1" x14ac:dyDescent="0.2">
      <c r="A197" s="15"/>
      <c r="B197" s="9"/>
      <c r="C197" s="7" t="s">
        <v>24</v>
      </c>
      <c r="D197" s="66">
        <f>D193+D195</f>
        <v>0</v>
      </c>
      <c r="E197" s="66">
        <f>E193+E195</f>
        <v>0</v>
      </c>
      <c r="F197" s="66">
        <f t="shared" ref="F197:O197" si="135">F193+F195</f>
        <v>0</v>
      </c>
      <c r="G197" s="66">
        <f t="shared" si="135"/>
        <v>0</v>
      </c>
      <c r="H197" s="66">
        <f t="shared" si="135"/>
        <v>0</v>
      </c>
      <c r="I197" s="66">
        <f t="shared" si="135"/>
        <v>0</v>
      </c>
      <c r="J197" s="66">
        <f t="shared" si="135"/>
        <v>0</v>
      </c>
      <c r="K197" s="66">
        <f t="shared" si="135"/>
        <v>0</v>
      </c>
      <c r="L197" s="66">
        <f t="shared" si="135"/>
        <v>0</v>
      </c>
      <c r="M197" s="66">
        <f t="shared" si="135"/>
        <v>0</v>
      </c>
      <c r="N197" s="66">
        <f t="shared" si="135"/>
        <v>0</v>
      </c>
      <c r="O197" s="66">
        <f t="shared" si="135"/>
        <v>0</v>
      </c>
      <c r="P197" s="66">
        <f t="shared" si="102"/>
        <v>0</v>
      </c>
    </row>
    <row r="198" spans="1:16" ht="16.05" customHeight="1" x14ac:dyDescent="0.2">
      <c r="A198" s="15"/>
      <c r="B198" s="13"/>
      <c r="C198" s="10" t="s">
        <v>22</v>
      </c>
      <c r="D198" s="7">
        <f t="shared" ref="D198:O198" si="136">IF($P197=0,0,D197/$P197%)</f>
        <v>0</v>
      </c>
      <c r="E198" s="7">
        <f t="shared" si="136"/>
        <v>0</v>
      </c>
      <c r="F198" s="7">
        <f t="shared" si="136"/>
        <v>0</v>
      </c>
      <c r="G198" s="7">
        <f t="shared" si="136"/>
        <v>0</v>
      </c>
      <c r="H198" s="7">
        <f t="shared" si="136"/>
        <v>0</v>
      </c>
      <c r="I198" s="7">
        <f t="shared" si="136"/>
        <v>0</v>
      </c>
      <c r="J198" s="7">
        <f t="shared" si="136"/>
        <v>0</v>
      </c>
      <c r="K198" s="7">
        <f t="shared" si="136"/>
        <v>0</v>
      </c>
      <c r="L198" s="7">
        <f t="shared" si="136"/>
        <v>0</v>
      </c>
      <c r="M198" s="7">
        <f t="shared" si="136"/>
        <v>0</v>
      </c>
      <c r="N198" s="7">
        <f t="shared" si="136"/>
        <v>0</v>
      </c>
      <c r="O198" s="7">
        <f t="shared" si="136"/>
        <v>0</v>
      </c>
      <c r="P198" s="66">
        <f t="shared" si="102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6">
        <f t="shared" si="102"/>
        <v>0</v>
      </c>
    </row>
    <row r="200" spans="1:16" ht="16.05" customHeight="1" x14ac:dyDescent="0.2">
      <c r="A200" s="15"/>
      <c r="B200" s="9"/>
      <c r="C200" s="10" t="s">
        <v>22</v>
      </c>
      <c r="D200" s="7">
        <f t="shared" ref="D200:O200" si="137">IF($P199=0,0,D199/$P199%)</f>
        <v>0</v>
      </c>
      <c r="E200" s="7">
        <f t="shared" si="137"/>
        <v>0</v>
      </c>
      <c r="F200" s="7">
        <f t="shared" si="137"/>
        <v>0</v>
      </c>
      <c r="G200" s="7">
        <f t="shared" si="137"/>
        <v>0</v>
      </c>
      <c r="H200" s="7">
        <f t="shared" si="137"/>
        <v>0</v>
      </c>
      <c r="I200" s="7">
        <f t="shared" si="137"/>
        <v>0</v>
      </c>
      <c r="J200" s="7">
        <f t="shared" si="137"/>
        <v>0</v>
      </c>
      <c r="K200" s="7">
        <f t="shared" si="137"/>
        <v>0</v>
      </c>
      <c r="L200" s="7">
        <f t="shared" si="137"/>
        <v>0</v>
      </c>
      <c r="M200" s="7">
        <f t="shared" si="137"/>
        <v>0</v>
      </c>
      <c r="N200" s="7">
        <f t="shared" si="137"/>
        <v>0</v>
      </c>
      <c r="O200" s="7">
        <f t="shared" si="137"/>
        <v>0</v>
      </c>
      <c r="P200" s="66">
        <f t="shared" ref="P200" si="138">SUM(D200:O200)</f>
        <v>0</v>
      </c>
    </row>
    <row r="201" spans="1:16" ht="16.05" customHeight="1" x14ac:dyDescent="0.2">
      <c r="A201" s="15"/>
      <c r="B201" s="9"/>
      <c r="C201" s="7" t="s">
        <v>23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>
        <f t="shared" si="102"/>
        <v>0</v>
      </c>
    </row>
    <row r="202" spans="1:16" ht="16.05" customHeight="1" x14ac:dyDescent="0.2">
      <c r="A202" s="15"/>
      <c r="B202" s="9"/>
      <c r="C202" s="10" t="s">
        <v>22</v>
      </c>
      <c r="D202" s="7">
        <f t="shared" ref="D202:O202" si="139">IF($P201=0,0,D201/$P201%)</f>
        <v>0</v>
      </c>
      <c r="E202" s="7">
        <f t="shared" si="139"/>
        <v>0</v>
      </c>
      <c r="F202" s="7">
        <f t="shared" si="139"/>
        <v>0</v>
      </c>
      <c r="G202" s="7">
        <f t="shared" si="139"/>
        <v>0</v>
      </c>
      <c r="H202" s="7">
        <f t="shared" si="139"/>
        <v>0</v>
      </c>
      <c r="I202" s="7">
        <f t="shared" si="139"/>
        <v>0</v>
      </c>
      <c r="J202" s="7">
        <f t="shared" si="139"/>
        <v>0</v>
      </c>
      <c r="K202" s="7">
        <f t="shared" si="139"/>
        <v>0</v>
      </c>
      <c r="L202" s="7">
        <f t="shared" si="139"/>
        <v>0</v>
      </c>
      <c r="M202" s="7">
        <f t="shared" si="139"/>
        <v>0</v>
      </c>
      <c r="N202" s="7">
        <f t="shared" si="139"/>
        <v>0</v>
      </c>
      <c r="O202" s="7">
        <f t="shared" si="139"/>
        <v>0</v>
      </c>
      <c r="P202" s="66">
        <f t="shared" ref="P202" si="140">SUM(D202:O202)</f>
        <v>0</v>
      </c>
    </row>
    <row r="203" spans="1:16" ht="16.05" customHeight="1" x14ac:dyDescent="0.2">
      <c r="A203" s="15"/>
      <c r="B203" s="9"/>
      <c r="C203" s="7" t="s">
        <v>24</v>
      </c>
      <c r="D203" s="66">
        <f>D199+D201</f>
        <v>0</v>
      </c>
      <c r="E203" s="66">
        <f>E199+E201</f>
        <v>0</v>
      </c>
      <c r="F203" s="66">
        <f t="shared" ref="F203:O203" si="141">F199+F201</f>
        <v>0</v>
      </c>
      <c r="G203" s="66">
        <f t="shared" si="141"/>
        <v>0</v>
      </c>
      <c r="H203" s="66">
        <f t="shared" si="141"/>
        <v>0</v>
      </c>
      <c r="I203" s="66">
        <f t="shared" si="141"/>
        <v>0</v>
      </c>
      <c r="J203" s="66">
        <f t="shared" si="141"/>
        <v>0</v>
      </c>
      <c r="K203" s="66">
        <f t="shared" si="141"/>
        <v>0</v>
      </c>
      <c r="L203" s="66">
        <f t="shared" si="141"/>
        <v>0</v>
      </c>
      <c r="M203" s="66">
        <f t="shared" si="141"/>
        <v>0</v>
      </c>
      <c r="N203" s="66">
        <f t="shared" si="141"/>
        <v>0</v>
      </c>
      <c r="O203" s="66">
        <f t="shared" si="141"/>
        <v>0</v>
      </c>
      <c r="P203" s="66">
        <f t="shared" si="102"/>
        <v>0</v>
      </c>
    </row>
    <row r="204" spans="1:16" ht="16.05" customHeight="1" x14ac:dyDescent="0.2">
      <c r="A204" s="15"/>
      <c r="B204" s="13"/>
      <c r="C204" s="10" t="s">
        <v>22</v>
      </c>
      <c r="D204" s="7">
        <f t="shared" ref="D204:O204" si="142">IF($P203=0,0,D203/$P203%)</f>
        <v>0</v>
      </c>
      <c r="E204" s="7">
        <f t="shared" si="142"/>
        <v>0</v>
      </c>
      <c r="F204" s="7">
        <f t="shared" si="142"/>
        <v>0</v>
      </c>
      <c r="G204" s="7">
        <f t="shared" si="142"/>
        <v>0</v>
      </c>
      <c r="H204" s="7">
        <f t="shared" si="142"/>
        <v>0</v>
      </c>
      <c r="I204" s="7">
        <f t="shared" si="142"/>
        <v>0</v>
      </c>
      <c r="J204" s="7">
        <f t="shared" si="142"/>
        <v>0</v>
      </c>
      <c r="K204" s="7">
        <f t="shared" si="142"/>
        <v>0</v>
      </c>
      <c r="L204" s="7">
        <f t="shared" si="142"/>
        <v>0</v>
      </c>
      <c r="M204" s="7">
        <f t="shared" si="142"/>
        <v>0</v>
      </c>
      <c r="N204" s="7">
        <f t="shared" si="142"/>
        <v>0</v>
      </c>
      <c r="O204" s="7">
        <f t="shared" si="142"/>
        <v>0</v>
      </c>
      <c r="P204" s="66">
        <f t="shared" si="102"/>
        <v>0</v>
      </c>
    </row>
    <row r="205" spans="1:16" ht="16.05" customHeight="1" x14ac:dyDescent="0.2">
      <c r="A205" s="15"/>
      <c r="B205" s="9" t="s">
        <v>57</v>
      </c>
      <c r="C205" s="7" t="s">
        <v>21</v>
      </c>
      <c r="D205" s="67">
        <v>0</v>
      </c>
      <c r="E205" s="67">
        <v>0</v>
      </c>
      <c r="F205" s="67">
        <v>0</v>
      </c>
      <c r="G205" s="67">
        <v>12.7</v>
      </c>
      <c r="H205" s="67">
        <v>33.5</v>
      </c>
      <c r="I205" s="67">
        <v>44.5</v>
      </c>
      <c r="J205" s="67">
        <v>40.9</v>
      </c>
      <c r="K205" s="67">
        <v>36.5</v>
      </c>
      <c r="L205" s="67">
        <v>41.8</v>
      </c>
      <c r="M205" s="67">
        <v>46.8</v>
      </c>
      <c r="N205" s="67">
        <v>19.7</v>
      </c>
      <c r="O205" s="67">
        <v>0.1</v>
      </c>
      <c r="P205" s="66">
        <f t="shared" si="102"/>
        <v>276.5</v>
      </c>
    </row>
    <row r="206" spans="1:16" ht="16.05" customHeight="1" x14ac:dyDescent="0.2">
      <c r="A206" s="15"/>
      <c r="B206" s="9"/>
      <c r="C206" s="10" t="s">
        <v>22</v>
      </c>
      <c r="D206" s="7">
        <f t="shared" ref="D206:O206" si="143">IF($P205=0,0,D205/$P205%)</f>
        <v>0</v>
      </c>
      <c r="E206" s="7">
        <f t="shared" si="143"/>
        <v>0</v>
      </c>
      <c r="F206" s="7">
        <f t="shared" si="143"/>
        <v>0</v>
      </c>
      <c r="G206" s="7">
        <f t="shared" si="143"/>
        <v>4.5931283905967444</v>
      </c>
      <c r="H206" s="7">
        <f t="shared" si="143"/>
        <v>12.115732368896925</v>
      </c>
      <c r="I206" s="7">
        <f t="shared" si="143"/>
        <v>16.094032549728752</v>
      </c>
      <c r="J206" s="7">
        <f t="shared" si="143"/>
        <v>14.792043399638334</v>
      </c>
      <c r="K206" s="7">
        <f t="shared" si="143"/>
        <v>13.200723327305605</v>
      </c>
      <c r="L206" s="7">
        <f t="shared" si="143"/>
        <v>15.117540687160938</v>
      </c>
      <c r="M206" s="7">
        <f t="shared" si="143"/>
        <v>16.925858951175407</v>
      </c>
      <c r="N206" s="7">
        <f t="shared" si="143"/>
        <v>7.1247739602169977</v>
      </c>
      <c r="O206" s="7">
        <f t="shared" si="143"/>
        <v>3.6166365280289332E-2</v>
      </c>
      <c r="P206" s="66">
        <f t="shared" ref="P206" si="144">SUM(D206:O206)</f>
        <v>99.999999999999986</v>
      </c>
    </row>
    <row r="207" spans="1:16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2"/>
        <v>0</v>
      </c>
    </row>
    <row r="208" spans="1:16" ht="16.05" customHeight="1" x14ac:dyDescent="0.2">
      <c r="A208" s="15"/>
      <c r="B208" s="9"/>
      <c r="C208" s="10" t="s">
        <v>22</v>
      </c>
      <c r="D208" s="7">
        <f t="shared" ref="D208:O208" si="145">IF($P207=0,0,D207/$P207%)</f>
        <v>0</v>
      </c>
      <c r="E208" s="7">
        <f t="shared" si="145"/>
        <v>0</v>
      </c>
      <c r="F208" s="7">
        <f t="shared" si="145"/>
        <v>0</v>
      </c>
      <c r="G208" s="7">
        <f t="shared" si="145"/>
        <v>0</v>
      </c>
      <c r="H208" s="7">
        <f t="shared" si="145"/>
        <v>0</v>
      </c>
      <c r="I208" s="7">
        <f t="shared" si="145"/>
        <v>0</v>
      </c>
      <c r="J208" s="7">
        <f t="shared" si="145"/>
        <v>0</v>
      </c>
      <c r="K208" s="7">
        <f t="shared" si="145"/>
        <v>0</v>
      </c>
      <c r="L208" s="7">
        <f t="shared" si="145"/>
        <v>0</v>
      </c>
      <c r="M208" s="7">
        <f t="shared" si="145"/>
        <v>0</v>
      </c>
      <c r="N208" s="7">
        <f t="shared" si="145"/>
        <v>0</v>
      </c>
      <c r="O208" s="7">
        <f t="shared" si="145"/>
        <v>0</v>
      </c>
      <c r="P208" s="66">
        <f t="shared" ref="P208" si="146">SUM(D208:O208)</f>
        <v>0</v>
      </c>
    </row>
    <row r="209" spans="1:16" ht="16.05" customHeight="1" x14ac:dyDescent="0.2">
      <c r="A209" s="15"/>
      <c r="B209" s="9"/>
      <c r="C209" s="7" t="s">
        <v>24</v>
      </c>
      <c r="D209" s="66">
        <f>D205+D207</f>
        <v>0</v>
      </c>
      <c r="E209" s="66">
        <f>E205+E207</f>
        <v>0</v>
      </c>
      <c r="F209" s="66">
        <f t="shared" ref="F209:O209" si="147">F205+F207</f>
        <v>0</v>
      </c>
      <c r="G209" s="66">
        <f t="shared" si="147"/>
        <v>12.7</v>
      </c>
      <c r="H209" s="66">
        <f t="shared" si="147"/>
        <v>33.5</v>
      </c>
      <c r="I209" s="66">
        <f t="shared" si="147"/>
        <v>44.5</v>
      </c>
      <c r="J209" s="66">
        <f t="shared" si="147"/>
        <v>40.9</v>
      </c>
      <c r="K209" s="66">
        <f t="shared" si="147"/>
        <v>36.5</v>
      </c>
      <c r="L209" s="66">
        <f t="shared" si="147"/>
        <v>41.8</v>
      </c>
      <c r="M209" s="66">
        <f t="shared" si="147"/>
        <v>46.8</v>
      </c>
      <c r="N209" s="66">
        <f t="shared" si="147"/>
        <v>19.7</v>
      </c>
      <c r="O209" s="66">
        <f t="shared" si="147"/>
        <v>0.1</v>
      </c>
      <c r="P209" s="66">
        <f t="shared" si="102"/>
        <v>276.5</v>
      </c>
    </row>
    <row r="210" spans="1:16" ht="16.05" customHeight="1" x14ac:dyDescent="0.2">
      <c r="A210" s="15"/>
      <c r="B210" s="13"/>
      <c r="C210" s="10" t="s">
        <v>22</v>
      </c>
      <c r="D210" s="7">
        <f t="shared" ref="D210:O210" si="148">IF($P209=0,0,D209/$P209%)</f>
        <v>0</v>
      </c>
      <c r="E210" s="7">
        <f t="shared" si="148"/>
        <v>0</v>
      </c>
      <c r="F210" s="7">
        <f t="shared" si="148"/>
        <v>0</v>
      </c>
      <c r="G210" s="7">
        <f t="shared" si="148"/>
        <v>4.5931283905967444</v>
      </c>
      <c r="H210" s="7">
        <f t="shared" si="148"/>
        <v>12.115732368896925</v>
      </c>
      <c r="I210" s="7">
        <f t="shared" si="148"/>
        <v>16.094032549728752</v>
      </c>
      <c r="J210" s="7">
        <f t="shared" si="148"/>
        <v>14.792043399638334</v>
      </c>
      <c r="K210" s="7">
        <f t="shared" si="148"/>
        <v>13.200723327305605</v>
      </c>
      <c r="L210" s="7">
        <f t="shared" si="148"/>
        <v>15.117540687160938</v>
      </c>
      <c r="M210" s="7">
        <f t="shared" si="148"/>
        <v>16.925858951175407</v>
      </c>
      <c r="N210" s="7">
        <f t="shared" si="148"/>
        <v>7.1247739602169977</v>
      </c>
      <c r="O210" s="7">
        <f t="shared" si="148"/>
        <v>3.6166365280289332E-2</v>
      </c>
      <c r="P210" s="66">
        <f t="shared" si="102"/>
        <v>99.999999999999986</v>
      </c>
    </row>
    <row r="211" spans="1:16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/>
    </row>
    <row r="212" spans="1:16" ht="16.05" customHeight="1" x14ac:dyDescent="0.2">
      <c r="A212" s="15"/>
      <c r="B212" s="9"/>
      <c r="C212" s="10" t="s">
        <v>22</v>
      </c>
      <c r="D212" s="7">
        <f t="shared" ref="D212:O212" si="149">IF($P211=0,0,D211/$P211%)</f>
        <v>0</v>
      </c>
      <c r="E212" s="7">
        <f t="shared" si="149"/>
        <v>0</v>
      </c>
      <c r="F212" s="7">
        <f t="shared" si="149"/>
        <v>0</v>
      </c>
      <c r="G212" s="7">
        <f t="shared" si="149"/>
        <v>0</v>
      </c>
      <c r="H212" s="7">
        <f t="shared" si="149"/>
        <v>0</v>
      </c>
      <c r="I212" s="7">
        <f t="shared" si="149"/>
        <v>0</v>
      </c>
      <c r="J212" s="7">
        <f t="shared" si="149"/>
        <v>0</v>
      </c>
      <c r="K212" s="7">
        <f t="shared" si="149"/>
        <v>0</v>
      </c>
      <c r="L212" s="7">
        <f t="shared" si="149"/>
        <v>0</v>
      </c>
      <c r="M212" s="7">
        <f t="shared" si="149"/>
        <v>0</v>
      </c>
      <c r="N212" s="7">
        <f t="shared" si="149"/>
        <v>0</v>
      </c>
      <c r="O212" s="7">
        <f t="shared" si="149"/>
        <v>0</v>
      </c>
      <c r="P212" s="66">
        <f t="shared" ref="P212" si="150">SUM(D212:O212)</f>
        <v>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/>
    </row>
    <row r="214" spans="1:16" ht="16.05" customHeight="1" x14ac:dyDescent="0.2">
      <c r="A214" s="15"/>
      <c r="B214" s="9"/>
      <c r="C214" s="10" t="s">
        <v>22</v>
      </c>
      <c r="D214" s="7">
        <f t="shared" ref="D214:O214" si="151">IF($P213=0,0,D213/$P213%)</f>
        <v>0</v>
      </c>
      <c r="E214" s="7">
        <f t="shared" si="151"/>
        <v>0</v>
      </c>
      <c r="F214" s="7">
        <f t="shared" si="151"/>
        <v>0</v>
      </c>
      <c r="G214" s="7">
        <f t="shared" si="151"/>
        <v>0</v>
      </c>
      <c r="H214" s="7">
        <f t="shared" si="151"/>
        <v>0</v>
      </c>
      <c r="I214" s="7">
        <f t="shared" si="151"/>
        <v>0</v>
      </c>
      <c r="J214" s="7">
        <f t="shared" si="151"/>
        <v>0</v>
      </c>
      <c r="K214" s="7">
        <f t="shared" si="151"/>
        <v>0</v>
      </c>
      <c r="L214" s="7">
        <f t="shared" si="151"/>
        <v>0</v>
      </c>
      <c r="M214" s="7">
        <f t="shared" si="151"/>
        <v>0</v>
      </c>
      <c r="N214" s="7">
        <f t="shared" si="151"/>
        <v>0</v>
      </c>
      <c r="O214" s="7">
        <f t="shared" si="151"/>
        <v>0</v>
      </c>
      <c r="P214" s="66">
        <f t="shared" ref="P214" si="152">SUM(D214:O214)</f>
        <v>0</v>
      </c>
    </row>
    <row r="215" spans="1:16" ht="16.05" customHeight="1" x14ac:dyDescent="0.2">
      <c r="A215" s="15"/>
      <c r="B215" s="9"/>
      <c r="C215" s="7" t="s">
        <v>24</v>
      </c>
      <c r="D215" s="66">
        <f>D211+D213</f>
        <v>0</v>
      </c>
      <c r="E215" s="66">
        <f>E211+E213</f>
        <v>0</v>
      </c>
      <c r="F215" s="66">
        <f t="shared" ref="F215:O215" si="153">F211+F213</f>
        <v>0</v>
      </c>
      <c r="G215" s="66">
        <f t="shared" si="153"/>
        <v>0</v>
      </c>
      <c r="H215" s="66">
        <f t="shared" si="153"/>
        <v>0</v>
      </c>
      <c r="I215" s="66">
        <f t="shared" si="153"/>
        <v>0</v>
      </c>
      <c r="J215" s="66">
        <f t="shared" si="153"/>
        <v>0</v>
      </c>
      <c r="K215" s="66">
        <f t="shared" si="153"/>
        <v>0</v>
      </c>
      <c r="L215" s="66">
        <f t="shared" si="153"/>
        <v>0</v>
      </c>
      <c r="M215" s="66">
        <f t="shared" si="153"/>
        <v>0</v>
      </c>
      <c r="N215" s="66">
        <f t="shared" si="153"/>
        <v>0</v>
      </c>
      <c r="O215" s="66">
        <f t="shared" si="153"/>
        <v>0</v>
      </c>
      <c r="P215" s="66">
        <f t="shared" si="102"/>
        <v>0</v>
      </c>
    </row>
    <row r="216" spans="1:16" ht="16.05" customHeight="1" x14ac:dyDescent="0.2">
      <c r="A216" s="15"/>
      <c r="B216" s="13"/>
      <c r="C216" s="10" t="s">
        <v>22</v>
      </c>
      <c r="D216" s="7">
        <f t="shared" ref="D216:O216" si="154">IF($P215=0,0,D215/$P215%)</f>
        <v>0</v>
      </c>
      <c r="E216" s="7">
        <f t="shared" si="154"/>
        <v>0</v>
      </c>
      <c r="F216" s="7">
        <f t="shared" si="154"/>
        <v>0</v>
      </c>
      <c r="G216" s="7">
        <f t="shared" si="154"/>
        <v>0</v>
      </c>
      <c r="H216" s="7">
        <f t="shared" si="154"/>
        <v>0</v>
      </c>
      <c r="I216" s="7">
        <f t="shared" si="154"/>
        <v>0</v>
      </c>
      <c r="J216" s="7">
        <f t="shared" si="154"/>
        <v>0</v>
      </c>
      <c r="K216" s="7">
        <f t="shared" si="154"/>
        <v>0</v>
      </c>
      <c r="L216" s="7">
        <f t="shared" si="154"/>
        <v>0</v>
      </c>
      <c r="M216" s="7">
        <f t="shared" si="154"/>
        <v>0</v>
      </c>
      <c r="N216" s="7">
        <f t="shared" si="154"/>
        <v>0</v>
      </c>
      <c r="O216" s="7">
        <f t="shared" si="154"/>
        <v>0</v>
      </c>
      <c r="P216" s="66">
        <f t="shared" si="102"/>
        <v>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/>
    </row>
    <row r="218" spans="1:16" ht="16.05" customHeight="1" x14ac:dyDescent="0.2">
      <c r="A218" s="15"/>
      <c r="B218" s="9"/>
      <c r="C218" s="10" t="s">
        <v>22</v>
      </c>
      <c r="D218" s="7">
        <f t="shared" ref="D218:O218" si="155">IF($P217=0,0,D217/$P217%)</f>
        <v>0</v>
      </c>
      <c r="E218" s="7">
        <f t="shared" si="155"/>
        <v>0</v>
      </c>
      <c r="F218" s="7">
        <f t="shared" si="155"/>
        <v>0</v>
      </c>
      <c r="G218" s="7">
        <f t="shared" si="155"/>
        <v>0</v>
      </c>
      <c r="H218" s="7">
        <f t="shared" si="155"/>
        <v>0</v>
      </c>
      <c r="I218" s="7">
        <f t="shared" si="155"/>
        <v>0</v>
      </c>
      <c r="J218" s="7">
        <f t="shared" si="155"/>
        <v>0</v>
      </c>
      <c r="K218" s="7">
        <f t="shared" si="155"/>
        <v>0</v>
      </c>
      <c r="L218" s="7">
        <f t="shared" si="155"/>
        <v>0</v>
      </c>
      <c r="M218" s="7">
        <f t="shared" si="155"/>
        <v>0</v>
      </c>
      <c r="N218" s="7">
        <f t="shared" si="155"/>
        <v>0</v>
      </c>
      <c r="O218" s="7">
        <f t="shared" si="155"/>
        <v>0</v>
      </c>
      <c r="P218" s="66">
        <f t="shared" ref="P218" si="156">SUM(D218:O218)</f>
        <v>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/>
    </row>
    <row r="220" spans="1:16" ht="16.05" customHeight="1" x14ac:dyDescent="0.2">
      <c r="A220" s="15"/>
      <c r="B220" s="9"/>
      <c r="C220" s="10" t="s">
        <v>22</v>
      </c>
      <c r="D220" s="7">
        <f t="shared" ref="D220:O220" si="157">IF($P219=0,0,D219/$P219%)</f>
        <v>0</v>
      </c>
      <c r="E220" s="7">
        <f t="shared" si="157"/>
        <v>0</v>
      </c>
      <c r="F220" s="7">
        <f t="shared" si="157"/>
        <v>0</v>
      </c>
      <c r="G220" s="7">
        <f t="shared" si="157"/>
        <v>0</v>
      </c>
      <c r="H220" s="7">
        <f t="shared" si="157"/>
        <v>0</v>
      </c>
      <c r="I220" s="7">
        <f t="shared" si="157"/>
        <v>0</v>
      </c>
      <c r="J220" s="7">
        <f t="shared" si="157"/>
        <v>0</v>
      </c>
      <c r="K220" s="7">
        <f t="shared" si="157"/>
        <v>0</v>
      </c>
      <c r="L220" s="7">
        <f t="shared" si="157"/>
        <v>0</v>
      </c>
      <c r="M220" s="7">
        <f t="shared" si="157"/>
        <v>0</v>
      </c>
      <c r="N220" s="7">
        <f t="shared" si="157"/>
        <v>0</v>
      </c>
      <c r="O220" s="7">
        <f t="shared" si="157"/>
        <v>0</v>
      </c>
      <c r="P220" s="66">
        <f t="shared" ref="P220:P224" si="158">SUM(D220:O220)</f>
        <v>0</v>
      </c>
    </row>
    <row r="221" spans="1:16" ht="16.05" customHeight="1" x14ac:dyDescent="0.2">
      <c r="A221" s="15"/>
      <c r="B221" s="9"/>
      <c r="C221" s="7" t="s">
        <v>24</v>
      </c>
      <c r="D221" s="66">
        <f>D217+D219</f>
        <v>0</v>
      </c>
      <c r="E221" s="66">
        <f>E217+E219</f>
        <v>0</v>
      </c>
      <c r="F221" s="66">
        <f t="shared" ref="F221:O221" si="159">F217+F219</f>
        <v>0</v>
      </c>
      <c r="G221" s="66">
        <f t="shared" si="159"/>
        <v>0</v>
      </c>
      <c r="H221" s="66">
        <f t="shared" si="159"/>
        <v>0</v>
      </c>
      <c r="I221" s="66">
        <f t="shared" si="159"/>
        <v>0</v>
      </c>
      <c r="J221" s="66">
        <f t="shared" si="159"/>
        <v>0</v>
      </c>
      <c r="K221" s="66">
        <f t="shared" si="159"/>
        <v>0</v>
      </c>
      <c r="L221" s="66">
        <f t="shared" si="159"/>
        <v>0</v>
      </c>
      <c r="M221" s="66">
        <f t="shared" si="159"/>
        <v>0</v>
      </c>
      <c r="N221" s="66">
        <f t="shared" si="159"/>
        <v>0</v>
      </c>
      <c r="O221" s="66">
        <f t="shared" si="159"/>
        <v>0</v>
      </c>
      <c r="P221" s="66">
        <f t="shared" si="158"/>
        <v>0</v>
      </c>
    </row>
    <row r="222" spans="1:16" ht="16.05" customHeight="1" x14ac:dyDescent="0.2">
      <c r="A222" s="15"/>
      <c r="B222" s="13"/>
      <c r="C222" s="10" t="s">
        <v>22</v>
      </c>
      <c r="D222" s="7">
        <f t="shared" ref="D222:O222" si="160">IF($P221=0,0,D221/$P221%)</f>
        <v>0</v>
      </c>
      <c r="E222" s="7">
        <f t="shared" si="160"/>
        <v>0</v>
      </c>
      <c r="F222" s="7">
        <f t="shared" si="160"/>
        <v>0</v>
      </c>
      <c r="G222" s="7">
        <f t="shared" si="160"/>
        <v>0</v>
      </c>
      <c r="H222" s="7">
        <f t="shared" si="160"/>
        <v>0</v>
      </c>
      <c r="I222" s="7">
        <f t="shared" si="160"/>
        <v>0</v>
      </c>
      <c r="J222" s="7">
        <f t="shared" si="160"/>
        <v>0</v>
      </c>
      <c r="K222" s="7">
        <f t="shared" si="160"/>
        <v>0</v>
      </c>
      <c r="L222" s="7">
        <f t="shared" si="160"/>
        <v>0</v>
      </c>
      <c r="M222" s="7">
        <f t="shared" si="160"/>
        <v>0</v>
      </c>
      <c r="N222" s="7">
        <f t="shared" si="160"/>
        <v>0</v>
      </c>
      <c r="O222" s="7">
        <f t="shared" si="160"/>
        <v>0</v>
      </c>
      <c r="P222" s="66">
        <f t="shared" si="158"/>
        <v>0</v>
      </c>
    </row>
    <row r="223" spans="1:16" ht="16.05" customHeight="1" x14ac:dyDescent="0.2">
      <c r="A223" s="9"/>
      <c r="B223" s="9" t="s">
        <v>60</v>
      </c>
      <c r="C223" s="7" t="s">
        <v>21</v>
      </c>
      <c r="D223" s="67">
        <v>0</v>
      </c>
      <c r="E223" s="67">
        <v>0</v>
      </c>
      <c r="F223" s="67">
        <v>0</v>
      </c>
      <c r="G223" s="67">
        <v>0</v>
      </c>
      <c r="H223" s="67"/>
      <c r="I223" s="67"/>
      <c r="J223" s="67"/>
      <c r="K223" s="67"/>
      <c r="L223" s="67"/>
      <c r="M223" s="67"/>
      <c r="N223" s="67"/>
      <c r="O223" s="67">
        <v>0</v>
      </c>
      <c r="P223" s="66">
        <f t="shared" si="158"/>
        <v>0</v>
      </c>
    </row>
    <row r="224" spans="1:16" ht="16.05" customHeight="1" x14ac:dyDescent="0.2">
      <c r="A224" s="9"/>
      <c r="B224" s="9"/>
      <c r="C224" s="10" t="s">
        <v>22</v>
      </c>
      <c r="D224" s="7">
        <f t="shared" ref="D224:O224" si="161">IF($P223=0,0,D223/$P223%)</f>
        <v>0</v>
      </c>
      <c r="E224" s="7">
        <f t="shared" si="161"/>
        <v>0</v>
      </c>
      <c r="F224" s="7">
        <f t="shared" si="161"/>
        <v>0</v>
      </c>
      <c r="G224" s="7">
        <f t="shared" si="161"/>
        <v>0</v>
      </c>
      <c r="H224" s="7">
        <f t="shared" si="161"/>
        <v>0</v>
      </c>
      <c r="I224" s="7">
        <f t="shared" si="161"/>
        <v>0</v>
      </c>
      <c r="J224" s="7">
        <f t="shared" si="161"/>
        <v>0</v>
      </c>
      <c r="K224" s="7">
        <f t="shared" si="161"/>
        <v>0</v>
      </c>
      <c r="L224" s="7">
        <f t="shared" si="161"/>
        <v>0</v>
      </c>
      <c r="M224" s="7">
        <f t="shared" si="161"/>
        <v>0</v>
      </c>
      <c r="N224" s="7">
        <f t="shared" si="161"/>
        <v>0</v>
      </c>
      <c r="O224" s="7">
        <f t="shared" si="161"/>
        <v>0</v>
      </c>
      <c r="P224" s="66">
        <f t="shared" si="158"/>
        <v>0</v>
      </c>
    </row>
    <row r="225" spans="1:16" ht="16.05" customHeight="1" x14ac:dyDescent="0.2">
      <c r="A225" s="9"/>
      <c r="B225" s="9"/>
      <c r="C225" s="7" t="s">
        <v>23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/>
      <c r="J225" s="67"/>
      <c r="K225" s="67"/>
      <c r="L225" s="67"/>
      <c r="M225" s="67"/>
      <c r="N225" s="67"/>
      <c r="O225" s="67">
        <v>0</v>
      </c>
      <c r="P225" s="66">
        <f>SUM(D225:O225)</f>
        <v>0</v>
      </c>
    </row>
    <row r="226" spans="1:16" ht="16.05" customHeight="1" x14ac:dyDescent="0.2">
      <c r="A226" s="9"/>
      <c r="B226" s="9"/>
      <c r="C226" s="10" t="s">
        <v>22</v>
      </c>
      <c r="D226" s="7">
        <f t="shared" ref="D226:O226" si="162">IF($P225=0,0,D225/$P225%)</f>
        <v>0</v>
      </c>
      <c r="E226" s="7">
        <f t="shared" si="162"/>
        <v>0</v>
      </c>
      <c r="F226" s="7">
        <f t="shared" si="162"/>
        <v>0</v>
      </c>
      <c r="G226" s="7">
        <f t="shared" si="162"/>
        <v>0</v>
      </c>
      <c r="H226" s="7">
        <f t="shared" si="162"/>
        <v>0</v>
      </c>
      <c r="I226" s="7">
        <f t="shared" si="162"/>
        <v>0</v>
      </c>
      <c r="J226" s="7">
        <f t="shared" si="162"/>
        <v>0</v>
      </c>
      <c r="K226" s="7">
        <f t="shared" si="162"/>
        <v>0</v>
      </c>
      <c r="L226" s="7">
        <f t="shared" si="162"/>
        <v>0</v>
      </c>
      <c r="M226" s="7">
        <f t="shared" si="162"/>
        <v>0</v>
      </c>
      <c r="N226" s="7">
        <f t="shared" si="162"/>
        <v>0</v>
      </c>
      <c r="O226" s="7">
        <f t="shared" si="162"/>
        <v>0</v>
      </c>
      <c r="P226" s="66">
        <f t="shared" ref="P226" si="163">SUM(D226:O226)</f>
        <v>0</v>
      </c>
    </row>
    <row r="227" spans="1:16" ht="16.05" customHeight="1" x14ac:dyDescent="0.2">
      <c r="A227" s="15"/>
      <c r="B227" s="9"/>
      <c r="C227" s="7" t="s">
        <v>24</v>
      </c>
      <c r="D227" s="66">
        <f>D223+D225</f>
        <v>0</v>
      </c>
      <c r="E227" s="66">
        <f>E223+E225</f>
        <v>0</v>
      </c>
      <c r="F227" s="66">
        <f t="shared" ref="F227:O227" si="164">F223+F225</f>
        <v>0</v>
      </c>
      <c r="G227" s="66">
        <f t="shared" si="164"/>
        <v>0</v>
      </c>
      <c r="H227" s="66">
        <f t="shared" si="164"/>
        <v>0</v>
      </c>
      <c r="I227" s="66">
        <f t="shared" si="164"/>
        <v>0</v>
      </c>
      <c r="J227" s="66">
        <f t="shared" si="164"/>
        <v>0</v>
      </c>
      <c r="K227" s="66">
        <f t="shared" si="164"/>
        <v>0</v>
      </c>
      <c r="L227" s="66">
        <f t="shared" si="164"/>
        <v>0</v>
      </c>
      <c r="M227" s="66">
        <f t="shared" si="164"/>
        <v>0</v>
      </c>
      <c r="N227" s="66">
        <f t="shared" si="164"/>
        <v>0</v>
      </c>
      <c r="O227" s="66">
        <f t="shared" si="164"/>
        <v>0</v>
      </c>
      <c r="P227" s="66">
        <f>SUM(D227:O227)</f>
        <v>0</v>
      </c>
    </row>
    <row r="228" spans="1:16" ht="16.05" customHeight="1" x14ac:dyDescent="0.2">
      <c r="A228" s="14"/>
      <c r="B228" s="13"/>
      <c r="C228" s="10" t="s">
        <v>22</v>
      </c>
      <c r="D228" s="7">
        <f t="shared" ref="D228:O228" si="165">IF($P227=0,0,D227/$P227%)</f>
        <v>0</v>
      </c>
      <c r="E228" s="7">
        <f t="shared" si="165"/>
        <v>0</v>
      </c>
      <c r="F228" s="7">
        <f t="shared" si="165"/>
        <v>0</v>
      </c>
      <c r="G228" s="7">
        <f t="shared" si="165"/>
        <v>0</v>
      </c>
      <c r="H228" s="7">
        <f t="shared" si="165"/>
        <v>0</v>
      </c>
      <c r="I228" s="7">
        <f t="shared" si="165"/>
        <v>0</v>
      </c>
      <c r="J228" s="7">
        <f t="shared" si="165"/>
        <v>0</v>
      </c>
      <c r="K228" s="7">
        <f t="shared" si="165"/>
        <v>0</v>
      </c>
      <c r="L228" s="7">
        <f t="shared" si="165"/>
        <v>0</v>
      </c>
      <c r="M228" s="7">
        <f t="shared" si="165"/>
        <v>0</v>
      </c>
      <c r="N228" s="7">
        <f t="shared" si="165"/>
        <v>0</v>
      </c>
      <c r="O228" s="7">
        <f t="shared" si="165"/>
        <v>0</v>
      </c>
      <c r="P228" s="66">
        <f>SUM(D228:O228)</f>
        <v>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66">SUM(E235,E241,E247,E253,E259,E265,E271,E277,E283,E289)</f>
        <v>0</v>
      </c>
      <c r="F229" s="7">
        <f t="shared" si="166"/>
        <v>0</v>
      </c>
      <c r="G229" s="7">
        <f t="shared" si="166"/>
        <v>0</v>
      </c>
      <c r="H229" s="7">
        <f t="shared" si="166"/>
        <v>0</v>
      </c>
      <c r="I229" s="7">
        <f t="shared" si="166"/>
        <v>0</v>
      </c>
      <c r="J229" s="7">
        <f t="shared" si="166"/>
        <v>0</v>
      </c>
      <c r="K229" s="7">
        <f t="shared" si="166"/>
        <v>0</v>
      </c>
      <c r="L229" s="7">
        <f t="shared" si="166"/>
        <v>0</v>
      </c>
      <c r="M229" s="7">
        <f t="shared" si="166"/>
        <v>0</v>
      </c>
      <c r="N229" s="7">
        <f t="shared" si="166"/>
        <v>0</v>
      </c>
      <c r="O229" s="7">
        <f t="shared" si="166"/>
        <v>0</v>
      </c>
      <c r="P229" s="66">
        <f t="shared" ref="P229:P234" si="167">SUM(D229:O229)</f>
        <v>0</v>
      </c>
    </row>
    <row r="230" spans="1:16" ht="16.05" customHeight="1" x14ac:dyDescent="0.2">
      <c r="A230" s="9"/>
      <c r="C230" s="10" t="s">
        <v>22</v>
      </c>
      <c r="D230" s="7" t="str">
        <f t="shared" ref="D230:O230" si="168">IF(D229&lt;=0,"",D229/$P229%)</f>
        <v/>
      </c>
      <c r="E230" s="7" t="str">
        <f t="shared" si="168"/>
        <v/>
      </c>
      <c r="F230" s="7" t="str">
        <f t="shared" si="168"/>
        <v/>
      </c>
      <c r="G230" s="7" t="str">
        <f t="shared" si="168"/>
        <v/>
      </c>
      <c r="H230" s="7" t="str">
        <f t="shared" si="168"/>
        <v/>
      </c>
      <c r="I230" s="7" t="str">
        <f t="shared" si="168"/>
        <v/>
      </c>
      <c r="J230" s="7" t="str">
        <f t="shared" si="168"/>
        <v/>
      </c>
      <c r="K230" s="7" t="str">
        <f t="shared" si="168"/>
        <v/>
      </c>
      <c r="L230" s="7" t="str">
        <f t="shared" si="168"/>
        <v/>
      </c>
      <c r="M230" s="7" t="str">
        <f t="shared" si="168"/>
        <v/>
      </c>
      <c r="N230" s="7" t="str">
        <f t="shared" si="168"/>
        <v/>
      </c>
      <c r="O230" s="7" t="str">
        <f t="shared" si="168"/>
        <v/>
      </c>
      <c r="P230" s="66">
        <f t="shared" si="167"/>
        <v>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69">SUM(E237,E243,E249,E255,E261,E267,E273,E279,E285,E291)</f>
        <v>0</v>
      </c>
      <c r="F231" s="7">
        <f t="shared" si="169"/>
        <v>0</v>
      </c>
      <c r="G231" s="7">
        <f t="shared" si="169"/>
        <v>0</v>
      </c>
      <c r="H231" s="7">
        <f t="shared" si="169"/>
        <v>0</v>
      </c>
      <c r="I231" s="7">
        <f t="shared" si="169"/>
        <v>0</v>
      </c>
      <c r="J231" s="7">
        <f t="shared" si="169"/>
        <v>0</v>
      </c>
      <c r="K231" s="7">
        <f t="shared" si="169"/>
        <v>0</v>
      </c>
      <c r="L231" s="7">
        <f t="shared" si="169"/>
        <v>0</v>
      </c>
      <c r="M231" s="7">
        <f t="shared" si="169"/>
        <v>0</v>
      </c>
      <c r="N231" s="7">
        <f t="shared" si="169"/>
        <v>0</v>
      </c>
      <c r="O231" s="7">
        <f t="shared" si="169"/>
        <v>0</v>
      </c>
      <c r="P231" s="66">
        <f t="shared" si="167"/>
        <v>0</v>
      </c>
    </row>
    <row r="232" spans="1:16" ht="16.05" customHeight="1" x14ac:dyDescent="0.2">
      <c r="A232" s="9"/>
      <c r="C232" s="10" t="s">
        <v>22</v>
      </c>
      <c r="D232" s="7" t="str">
        <f t="shared" ref="D232:O232" si="170">IF(D231&lt;=0,"",D231/$P231%)</f>
        <v/>
      </c>
      <c r="E232" s="7" t="str">
        <f t="shared" si="170"/>
        <v/>
      </c>
      <c r="F232" s="7" t="str">
        <f t="shared" si="170"/>
        <v/>
      </c>
      <c r="G232" s="7" t="str">
        <f t="shared" si="170"/>
        <v/>
      </c>
      <c r="H232" s="7" t="str">
        <f t="shared" si="170"/>
        <v/>
      </c>
      <c r="I232" s="7" t="str">
        <f t="shared" si="170"/>
        <v/>
      </c>
      <c r="J232" s="7" t="str">
        <f t="shared" si="170"/>
        <v/>
      </c>
      <c r="K232" s="7" t="str">
        <f t="shared" si="170"/>
        <v/>
      </c>
      <c r="L232" s="7" t="str">
        <f t="shared" si="170"/>
        <v/>
      </c>
      <c r="M232" s="7" t="str">
        <f t="shared" si="170"/>
        <v/>
      </c>
      <c r="N232" s="7" t="str">
        <f t="shared" si="170"/>
        <v/>
      </c>
      <c r="O232" s="7" t="str">
        <f t="shared" si="170"/>
        <v/>
      </c>
      <c r="P232" s="66">
        <f t="shared" si="167"/>
        <v>0</v>
      </c>
    </row>
    <row r="233" spans="1:16" ht="16.05" customHeight="1" x14ac:dyDescent="0.2">
      <c r="A233" s="9"/>
      <c r="C233" s="7" t="s">
        <v>24</v>
      </c>
      <c r="D233" s="7">
        <f t="shared" ref="D233:O233" si="171">SUM(D239,D245,D251,D257,D263,D269,D275,D281,D287,D293)</f>
        <v>0</v>
      </c>
      <c r="E233" s="7">
        <f t="shared" si="171"/>
        <v>0</v>
      </c>
      <c r="F233" s="7">
        <f t="shared" si="171"/>
        <v>0</v>
      </c>
      <c r="G233" s="7">
        <f t="shared" si="171"/>
        <v>0</v>
      </c>
      <c r="H233" s="7">
        <f t="shared" si="171"/>
        <v>0</v>
      </c>
      <c r="I233" s="7">
        <f t="shared" si="171"/>
        <v>0</v>
      </c>
      <c r="J233" s="7">
        <f t="shared" si="171"/>
        <v>0</v>
      </c>
      <c r="K233" s="7">
        <f t="shared" si="171"/>
        <v>0</v>
      </c>
      <c r="L233" s="7">
        <f t="shared" si="171"/>
        <v>0</v>
      </c>
      <c r="M233" s="7">
        <f t="shared" si="171"/>
        <v>0</v>
      </c>
      <c r="N233" s="7">
        <f t="shared" si="171"/>
        <v>0</v>
      </c>
      <c r="O233" s="7">
        <f t="shared" si="171"/>
        <v>0</v>
      </c>
      <c r="P233" s="66">
        <f t="shared" si="167"/>
        <v>0</v>
      </c>
    </row>
    <row r="234" spans="1:16" ht="16.05" customHeight="1" x14ac:dyDescent="0.2">
      <c r="A234" s="9"/>
      <c r="B234" s="12"/>
      <c r="C234" s="10" t="s">
        <v>22</v>
      </c>
      <c r="D234" s="7" t="str">
        <f t="shared" ref="D234:O234" si="172">IF(D233&lt;=0,"",D233/$P233%)</f>
        <v/>
      </c>
      <c r="E234" s="7" t="str">
        <f t="shared" si="172"/>
        <v/>
      </c>
      <c r="F234" s="7" t="str">
        <f t="shared" si="172"/>
        <v/>
      </c>
      <c r="G234" s="7" t="str">
        <f t="shared" si="172"/>
        <v/>
      </c>
      <c r="H234" s="7" t="str">
        <f t="shared" si="172"/>
        <v/>
      </c>
      <c r="I234" s="7" t="str">
        <f t="shared" si="172"/>
        <v/>
      </c>
      <c r="J234" s="7" t="str">
        <f t="shared" si="172"/>
        <v/>
      </c>
      <c r="K234" s="7" t="str">
        <f t="shared" si="172"/>
        <v/>
      </c>
      <c r="L234" s="7" t="str">
        <f t="shared" si="172"/>
        <v/>
      </c>
      <c r="M234" s="7" t="str">
        <f t="shared" si="172"/>
        <v/>
      </c>
      <c r="N234" s="7" t="str">
        <f t="shared" si="172"/>
        <v/>
      </c>
      <c r="O234" s="7" t="str">
        <f t="shared" si="172"/>
        <v/>
      </c>
      <c r="P234" s="66">
        <f t="shared" si="167"/>
        <v>0</v>
      </c>
    </row>
    <row r="235" spans="1:16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ref="P235:P240" si="173">SUM(D235:O235)</f>
        <v>0</v>
      </c>
    </row>
    <row r="236" spans="1:16" ht="16.05" customHeight="1" x14ac:dyDescent="0.2">
      <c r="A236" s="9"/>
      <c r="B236" s="9"/>
      <c r="C236" s="10" t="s">
        <v>22</v>
      </c>
      <c r="D236" s="7">
        <f t="shared" ref="D236:O236" si="174">IF($P235=0,0,D235/$P235%)</f>
        <v>0</v>
      </c>
      <c r="E236" s="7">
        <f t="shared" si="174"/>
        <v>0</v>
      </c>
      <c r="F236" s="7">
        <f t="shared" si="174"/>
        <v>0</v>
      </c>
      <c r="G236" s="7">
        <f t="shared" si="174"/>
        <v>0</v>
      </c>
      <c r="H236" s="7">
        <f t="shared" si="174"/>
        <v>0</v>
      </c>
      <c r="I236" s="7">
        <f t="shared" si="174"/>
        <v>0</v>
      </c>
      <c r="J236" s="7">
        <f t="shared" si="174"/>
        <v>0</v>
      </c>
      <c r="K236" s="7">
        <f t="shared" si="174"/>
        <v>0</v>
      </c>
      <c r="L236" s="7">
        <f t="shared" si="174"/>
        <v>0</v>
      </c>
      <c r="M236" s="7">
        <f t="shared" si="174"/>
        <v>0</v>
      </c>
      <c r="N236" s="7">
        <f t="shared" si="174"/>
        <v>0</v>
      </c>
      <c r="O236" s="7">
        <f t="shared" si="174"/>
        <v>0</v>
      </c>
      <c r="P236" s="66">
        <f t="shared" si="173"/>
        <v>0</v>
      </c>
    </row>
    <row r="237" spans="1:16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73"/>
        <v>0</v>
      </c>
    </row>
    <row r="238" spans="1:16" ht="16.05" customHeight="1" x14ac:dyDescent="0.2">
      <c r="A238" s="9"/>
      <c r="B238" s="9"/>
      <c r="C238" s="10" t="s">
        <v>22</v>
      </c>
      <c r="D238" s="7">
        <f t="shared" ref="D238:O238" si="175">IF($P237=0,0,D237/$P237%)</f>
        <v>0</v>
      </c>
      <c r="E238" s="7">
        <f t="shared" si="175"/>
        <v>0</v>
      </c>
      <c r="F238" s="7">
        <f t="shared" si="175"/>
        <v>0</v>
      </c>
      <c r="G238" s="7">
        <f t="shared" si="175"/>
        <v>0</v>
      </c>
      <c r="H238" s="7">
        <f t="shared" si="175"/>
        <v>0</v>
      </c>
      <c r="I238" s="7">
        <f t="shared" si="175"/>
        <v>0</v>
      </c>
      <c r="J238" s="7">
        <f t="shared" si="175"/>
        <v>0</v>
      </c>
      <c r="K238" s="7">
        <f t="shared" si="175"/>
        <v>0</v>
      </c>
      <c r="L238" s="7">
        <f t="shared" si="175"/>
        <v>0</v>
      </c>
      <c r="M238" s="7">
        <f t="shared" si="175"/>
        <v>0</v>
      </c>
      <c r="N238" s="7">
        <f t="shared" si="175"/>
        <v>0</v>
      </c>
      <c r="O238" s="7">
        <f t="shared" si="175"/>
        <v>0</v>
      </c>
      <c r="P238" s="66">
        <f t="shared" si="173"/>
        <v>0</v>
      </c>
    </row>
    <row r="239" spans="1:16" ht="16.05" customHeight="1" x14ac:dyDescent="0.2">
      <c r="A239" s="9"/>
      <c r="B239" s="9"/>
      <c r="C239" s="7" t="s">
        <v>24</v>
      </c>
      <c r="D239" s="66">
        <f t="shared" ref="D239:O239" si="176">D235+D237</f>
        <v>0</v>
      </c>
      <c r="E239" s="66">
        <f t="shared" si="176"/>
        <v>0</v>
      </c>
      <c r="F239" s="66">
        <f t="shared" si="176"/>
        <v>0</v>
      </c>
      <c r="G239" s="66">
        <f t="shared" si="176"/>
        <v>0</v>
      </c>
      <c r="H239" s="66">
        <f t="shared" si="176"/>
        <v>0</v>
      </c>
      <c r="I239" s="66">
        <f t="shared" si="176"/>
        <v>0</v>
      </c>
      <c r="J239" s="66">
        <f t="shared" si="176"/>
        <v>0</v>
      </c>
      <c r="K239" s="66">
        <f t="shared" si="176"/>
        <v>0</v>
      </c>
      <c r="L239" s="66">
        <f t="shared" si="176"/>
        <v>0</v>
      </c>
      <c r="M239" s="66">
        <f t="shared" si="176"/>
        <v>0</v>
      </c>
      <c r="N239" s="66">
        <f t="shared" si="176"/>
        <v>0</v>
      </c>
      <c r="O239" s="66">
        <f t="shared" si="176"/>
        <v>0</v>
      </c>
      <c r="P239" s="66">
        <f t="shared" si="173"/>
        <v>0</v>
      </c>
    </row>
    <row r="240" spans="1:16" ht="16.05" customHeight="1" x14ac:dyDescent="0.2">
      <c r="A240" s="9"/>
      <c r="B240" s="13"/>
      <c r="C240" s="10" t="s">
        <v>22</v>
      </c>
      <c r="D240" s="7">
        <f t="shared" ref="D240:O240" si="177">IF($P239=0,0,D239/$P239%)</f>
        <v>0</v>
      </c>
      <c r="E240" s="7">
        <f t="shared" si="177"/>
        <v>0</v>
      </c>
      <c r="F240" s="7">
        <f t="shared" si="177"/>
        <v>0</v>
      </c>
      <c r="G240" s="7">
        <f t="shared" si="177"/>
        <v>0</v>
      </c>
      <c r="H240" s="7">
        <f t="shared" si="177"/>
        <v>0</v>
      </c>
      <c r="I240" s="7">
        <f t="shared" si="177"/>
        <v>0</v>
      </c>
      <c r="J240" s="7">
        <f t="shared" si="177"/>
        <v>0</v>
      </c>
      <c r="K240" s="7">
        <f t="shared" si="177"/>
        <v>0</v>
      </c>
      <c r="L240" s="7">
        <f t="shared" si="177"/>
        <v>0</v>
      </c>
      <c r="M240" s="7">
        <f t="shared" si="177"/>
        <v>0</v>
      </c>
      <c r="N240" s="7">
        <f t="shared" si="177"/>
        <v>0</v>
      </c>
      <c r="O240" s="7">
        <f t="shared" si="177"/>
        <v>0</v>
      </c>
      <c r="P240" s="66">
        <f t="shared" si="173"/>
        <v>0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ref="P241:P294" si="178">SUM(D241:O241)</f>
        <v>0</v>
      </c>
    </row>
    <row r="242" spans="1:16" ht="16.05" customHeight="1" x14ac:dyDescent="0.2">
      <c r="A242" s="9"/>
      <c r="B242" s="9"/>
      <c r="C242" s="10" t="s">
        <v>22</v>
      </c>
      <c r="D242" s="7">
        <f t="shared" ref="D242:O242" si="179">IF($P241=0,0,D241/$P241%)</f>
        <v>0</v>
      </c>
      <c r="E242" s="7">
        <f t="shared" si="179"/>
        <v>0</v>
      </c>
      <c r="F242" s="7">
        <f t="shared" si="179"/>
        <v>0</v>
      </c>
      <c r="G242" s="7">
        <f t="shared" si="179"/>
        <v>0</v>
      </c>
      <c r="H242" s="7">
        <f t="shared" si="179"/>
        <v>0</v>
      </c>
      <c r="I242" s="7">
        <f t="shared" si="179"/>
        <v>0</v>
      </c>
      <c r="J242" s="7">
        <f t="shared" si="179"/>
        <v>0</v>
      </c>
      <c r="K242" s="7">
        <f t="shared" si="179"/>
        <v>0</v>
      </c>
      <c r="L242" s="7">
        <f t="shared" si="179"/>
        <v>0</v>
      </c>
      <c r="M242" s="7">
        <f t="shared" si="179"/>
        <v>0</v>
      </c>
      <c r="N242" s="7">
        <f t="shared" si="179"/>
        <v>0</v>
      </c>
      <c r="O242" s="7">
        <f t="shared" si="179"/>
        <v>0</v>
      </c>
      <c r="P242" s="66">
        <f t="shared" si="178"/>
        <v>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78"/>
        <v>0</v>
      </c>
    </row>
    <row r="244" spans="1:16" ht="16.05" customHeight="1" x14ac:dyDescent="0.2">
      <c r="A244" s="9"/>
      <c r="B244" s="9"/>
      <c r="C244" s="10" t="s">
        <v>22</v>
      </c>
      <c r="D244" s="7">
        <f t="shared" ref="D244:O244" si="180">IF($P243=0,0,D243/$P243%)</f>
        <v>0</v>
      </c>
      <c r="E244" s="7">
        <f t="shared" si="180"/>
        <v>0</v>
      </c>
      <c r="F244" s="7">
        <f t="shared" si="180"/>
        <v>0</v>
      </c>
      <c r="G244" s="7">
        <f t="shared" si="180"/>
        <v>0</v>
      </c>
      <c r="H244" s="7">
        <f t="shared" si="180"/>
        <v>0</v>
      </c>
      <c r="I244" s="7">
        <f t="shared" si="180"/>
        <v>0</v>
      </c>
      <c r="J244" s="7">
        <f t="shared" si="180"/>
        <v>0</v>
      </c>
      <c r="K244" s="7">
        <f t="shared" si="180"/>
        <v>0</v>
      </c>
      <c r="L244" s="7">
        <f t="shared" si="180"/>
        <v>0</v>
      </c>
      <c r="M244" s="7">
        <f t="shared" si="180"/>
        <v>0</v>
      </c>
      <c r="N244" s="7">
        <f t="shared" si="180"/>
        <v>0</v>
      </c>
      <c r="O244" s="7">
        <f t="shared" si="180"/>
        <v>0</v>
      </c>
      <c r="P244" s="66">
        <f t="shared" si="178"/>
        <v>0</v>
      </c>
    </row>
    <row r="245" spans="1:16" ht="16.05" customHeight="1" x14ac:dyDescent="0.2">
      <c r="A245" s="9"/>
      <c r="B245" s="9"/>
      <c r="C245" s="7" t="s">
        <v>24</v>
      </c>
      <c r="D245" s="66">
        <f t="shared" ref="D245:O245" si="181">D241+D243</f>
        <v>0</v>
      </c>
      <c r="E245" s="66">
        <f t="shared" si="181"/>
        <v>0</v>
      </c>
      <c r="F245" s="66">
        <f t="shared" si="181"/>
        <v>0</v>
      </c>
      <c r="G245" s="66">
        <f t="shared" si="181"/>
        <v>0</v>
      </c>
      <c r="H245" s="66">
        <f t="shared" si="181"/>
        <v>0</v>
      </c>
      <c r="I245" s="66">
        <f t="shared" si="181"/>
        <v>0</v>
      </c>
      <c r="J245" s="66">
        <f t="shared" si="181"/>
        <v>0</v>
      </c>
      <c r="K245" s="66">
        <f t="shared" si="181"/>
        <v>0</v>
      </c>
      <c r="L245" s="66">
        <f t="shared" si="181"/>
        <v>0</v>
      </c>
      <c r="M245" s="66">
        <f t="shared" si="181"/>
        <v>0</v>
      </c>
      <c r="N245" s="66">
        <f t="shared" si="181"/>
        <v>0</v>
      </c>
      <c r="O245" s="66">
        <f t="shared" si="181"/>
        <v>0</v>
      </c>
      <c r="P245" s="66">
        <f t="shared" si="178"/>
        <v>0</v>
      </c>
    </row>
    <row r="246" spans="1:16" ht="16.05" customHeight="1" x14ac:dyDescent="0.2">
      <c r="A246" s="9"/>
      <c r="B246" s="13"/>
      <c r="C246" s="10" t="s">
        <v>22</v>
      </c>
      <c r="D246" s="7">
        <f t="shared" ref="D246:O246" si="182">IF($P245=0,0,D245/$P245%)</f>
        <v>0</v>
      </c>
      <c r="E246" s="7">
        <f t="shared" si="182"/>
        <v>0</v>
      </c>
      <c r="F246" s="7">
        <f t="shared" si="182"/>
        <v>0</v>
      </c>
      <c r="G246" s="7">
        <f t="shared" si="182"/>
        <v>0</v>
      </c>
      <c r="H246" s="7">
        <f t="shared" si="182"/>
        <v>0</v>
      </c>
      <c r="I246" s="7">
        <f t="shared" si="182"/>
        <v>0</v>
      </c>
      <c r="J246" s="7">
        <f t="shared" si="182"/>
        <v>0</v>
      </c>
      <c r="K246" s="7">
        <f t="shared" si="182"/>
        <v>0</v>
      </c>
      <c r="L246" s="7">
        <f t="shared" si="182"/>
        <v>0</v>
      </c>
      <c r="M246" s="7">
        <f t="shared" si="182"/>
        <v>0</v>
      </c>
      <c r="N246" s="7">
        <f t="shared" si="182"/>
        <v>0</v>
      </c>
      <c r="O246" s="7">
        <f t="shared" si="182"/>
        <v>0</v>
      </c>
      <c r="P246" s="66">
        <f t="shared" si="178"/>
        <v>0</v>
      </c>
    </row>
    <row r="247" spans="1:16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78"/>
        <v>0</v>
      </c>
    </row>
    <row r="248" spans="1:16" ht="16.05" customHeight="1" x14ac:dyDescent="0.2">
      <c r="A248" s="9"/>
      <c r="B248" s="9"/>
      <c r="C248" s="10" t="s">
        <v>22</v>
      </c>
      <c r="D248" s="7">
        <f t="shared" ref="D248:O248" si="183">IF($P247=0,0,D247/$P247%)</f>
        <v>0</v>
      </c>
      <c r="E248" s="7">
        <f t="shared" si="183"/>
        <v>0</v>
      </c>
      <c r="F248" s="7">
        <f t="shared" si="183"/>
        <v>0</v>
      </c>
      <c r="G248" s="7">
        <f t="shared" si="183"/>
        <v>0</v>
      </c>
      <c r="H248" s="7">
        <f t="shared" si="183"/>
        <v>0</v>
      </c>
      <c r="I248" s="7">
        <f t="shared" si="183"/>
        <v>0</v>
      </c>
      <c r="J248" s="7">
        <f t="shared" si="183"/>
        <v>0</v>
      </c>
      <c r="K248" s="7">
        <f t="shared" si="183"/>
        <v>0</v>
      </c>
      <c r="L248" s="7">
        <f t="shared" si="183"/>
        <v>0</v>
      </c>
      <c r="M248" s="7">
        <f t="shared" si="183"/>
        <v>0</v>
      </c>
      <c r="N248" s="7">
        <f t="shared" si="183"/>
        <v>0</v>
      </c>
      <c r="O248" s="7">
        <f t="shared" si="183"/>
        <v>0</v>
      </c>
      <c r="P248" s="66">
        <f t="shared" si="178"/>
        <v>0</v>
      </c>
    </row>
    <row r="249" spans="1:16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78"/>
        <v>0</v>
      </c>
    </row>
    <row r="250" spans="1:16" ht="16.05" customHeight="1" x14ac:dyDescent="0.2">
      <c r="A250" s="9"/>
      <c r="B250" s="9"/>
      <c r="C250" s="10" t="s">
        <v>22</v>
      </c>
      <c r="D250" s="7">
        <f t="shared" ref="D250:O250" si="184">IF($P249=0,0,D249/$P249%)</f>
        <v>0</v>
      </c>
      <c r="E250" s="7">
        <f t="shared" si="184"/>
        <v>0</v>
      </c>
      <c r="F250" s="7">
        <f t="shared" si="184"/>
        <v>0</v>
      </c>
      <c r="G250" s="7">
        <f t="shared" si="184"/>
        <v>0</v>
      </c>
      <c r="H250" s="7">
        <f t="shared" si="184"/>
        <v>0</v>
      </c>
      <c r="I250" s="7">
        <f t="shared" si="184"/>
        <v>0</v>
      </c>
      <c r="J250" s="7">
        <f t="shared" si="184"/>
        <v>0</v>
      </c>
      <c r="K250" s="7">
        <f t="shared" si="184"/>
        <v>0</v>
      </c>
      <c r="L250" s="7">
        <f t="shared" si="184"/>
        <v>0</v>
      </c>
      <c r="M250" s="7">
        <f t="shared" si="184"/>
        <v>0</v>
      </c>
      <c r="N250" s="7">
        <f t="shared" si="184"/>
        <v>0</v>
      </c>
      <c r="O250" s="7">
        <f t="shared" si="184"/>
        <v>0</v>
      </c>
      <c r="P250" s="66">
        <f t="shared" si="178"/>
        <v>0</v>
      </c>
    </row>
    <row r="251" spans="1:16" ht="16.05" customHeight="1" x14ac:dyDescent="0.2">
      <c r="A251" s="9"/>
      <c r="B251" s="9"/>
      <c r="C251" s="7" t="s">
        <v>24</v>
      </c>
      <c r="D251" s="66">
        <f t="shared" ref="D251:O251" si="185">D247+D249</f>
        <v>0</v>
      </c>
      <c r="E251" s="66">
        <f t="shared" si="185"/>
        <v>0</v>
      </c>
      <c r="F251" s="66">
        <f t="shared" si="185"/>
        <v>0</v>
      </c>
      <c r="G251" s="66">
        <f t="shared" si="185"/>
        <v>0</v>
      </c>
      <c r="H251" s="66">
        <f t="shared" si="185"/>
        <v>0</v>
      </c>
      <c r="I251" s="66">
        <f t="shared" si="185"/>
        <v>0</v>
      </c>
      <c r="J251" s="66">
        <f t="shared" si="185"/>
        <v>0</v>
      </c>
      <c r="K251" s="66">
        <f t="shared" si="185"/>
        <v>0</v>
      </c>
      <c r="L251" s="66">
        <f t="shared" si="185"/>
        <v>0</v>
      </c>
      <c r="M251" s="66">
        <f t="shared" si="185"/>
        <v>0</v>
      </c>
      <c r="N251" s="66">
        <f t="shared" si="185"/>
        <v>0</v>
      </c>
      <c r="O251" s="66">
        <f t="shared" si="185"/>
        <v>0</v>
      </c>
      <c r="P251" s="66">
        <f t="shared" si="178"/>
        <v>0</v>
      </c>
    </row>
    <row r="252" spans="1:16" ht="16.05" customHeight="1" x14ac:dyDescent="0.2">
      <c r="A252" s="9"/>
      <c r="B252" s="13"/>
      <c r="C252" s="10" t="s">
        <v>22</v>
      </c>
      <c r="D252" s="7">
        <f t="shared" ref="D252:O252" si="186">IF($P251=0,0,D251/$P251%)</f>
        <v>0</v>
      </c>
      <c r="E252" s="7">
        <f t="shared" si="186"/>
        <v>0</v>
      </c>
      <c r="F252" s="7">
        <f t="shared" si="186"/>
        <v>0</v>
      </c>
      <c r="G252" s="7">
        <f t="shared" si="186"/>
        <v>0</v>
      </c>
      <c r="H252" s="7">
        <f t="shared" si="186"/>
        <v>0</v>
      </c>
      <c r="I252" s="7">
        <f t="shared" si="186"/>
        <v>0</v>
      </c>
      <c r="J252" s="7">
        <f t="shared" si="186"/>
        <v>0</v>
      </c>
      <c r="K252" s="7">
        <f t="shared" si="186"/>
        <v>0</v>
      </c>
      <c r="L252" s="7">
        <f t="shared" si="186"/>
        <v>0</v>
      </c>
      <c r="M252" s="7">
        <f t="shared" si="186"/>
        <v>0</v>
      </c>
      <c r="N252" s="7">
        <f t="shared" si="186"/>
        <v>0</v>
      </c>
      <c r="O252" s="7">
        <f t="shared" si="186"/>
        <v>0</v>
      </c>
      <c r="P252" s="66">
        <f t="shared" si="178"/>
        <v>0</v>
      </c>
    </row>
    <row r="253" spans="1:16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78"/>
        <v>0</v>
      </c>
    </row>
    <row r="254" spans="1:16" ht="16.05" customHeight="1" x14ac:dyDescent="0.2">
      <c r="A254" s="9"/>
      <c r="B254" s="9"/>
      <c r="C254" s="10" t="s">
        <v>22</v>
      </c>
      <c r="D254" s="7">
        <f t="shared" ref="D254:O254" si="187">IF($P253=0,0,D253/$P253%)</f>
        <v>0</v>
      </c>
      <c r="E254" s="7">
        <f t="shared" si="187"/>
        <v>0</v>
      </c>
      <c r="F254" s="7">
        <f t="shared" si="187"/>
        <v>0</v>
      </c>
      <c r="G254" s="7">
        <f t="shared" si="187"/>
        <v>0</v>
      </c>
      <c r="H254" s="7">
        <f t="shared" si="187"/>
        <v>0</v>
      </c>
      <c r="I254" s="7">
        <f t="shared" si="187"/>
        <v>0</v>
      </c>
      <c r="J254" s="7">
        <f t="shared" si="187"/>
        <v>0</v>
      </c>
      <c r="K254" s="7">
        <f t="shared" si="187"/>
        <v>0</v>
      </c>
      <c r="L254" s="7">
        <f t="shared" si="187"/>
        <v>0</v>
      </c>
      <c r="M254" s="7">
        <f t="shared" si="187"/>
        <v>0</v>
      </c>
      <c r="N254" s="7">
        <f t="shared" si="187"/>
        <v>0</v>
      </c>
      <c r="O254" s="7">
        <f t="shared" si="187"/>
        <v>0</v>
      </c>
      <c r="P254" s="66">
        <f t="shared" si="178"/>
        <v>0</v>
      </c>
    </row>
    <row r="255" spans="1:16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78"/>
        <v>0</v>
      </c>
    </row>
    <row r="256" spans="1:16" ht="16.05" customHeight="1" x14ac:dyDescent="0.2">
      <c r="A256" s="9"/>
      <c r="B256" s="9"/>
      <c r="C256" s="10" t="s">
        <v>22</v>
      </c>
      <c r="D256" s="7">
        <f t="shared" ref="D256:O256" si="188">IF($P255=0,0,D255/$P255%)</f>
        <v>0</v>
      </c>
      <c r="E256" s="7">
        <f t="shared" si="188"/>
        <v>0</v>
      </c>
      <c r="F256" s="7">
        <f t="shared" si="188"/>
        <v>0</v>
      </c>
      <c r="G256" s="7">
        <f t="shared" si="188"/>
        <v>0</v>
      </c>
      <c r="H256" s="7">
        <f t="shared" si="188"/>
        <v>0</v>
      </c>
      <c r="I256" s="7">
        <f t="shared" si="188"/>
        <v>0</v>
      </c>
      <c r="J256" s="7">
        <f t="shared" si="188"/>
        <v>0</v>
      </c>
      <c r="K256" s="7">
        <f t="shared" si="188"/>
        <v>0</v>
      </c>
      <c r="L256" s="7">
        <f t="shared" si="188"/>
        <v>0</v>
      </c>
      <c r="M256" s="7">
        <f t="shared" si="188"/>
        <v>0</v>
      </c>
      <c r="N256" s="7">
        <f t="shared" si="188"/>
        <v>0</v>
      </c>
      <c r="O256" s="7">
        <f t="shared" si="188"/>
        <v>0</v>
      </c>
      <c r="P256" s="66">
        <f t="shared" si="178"/>
        <v>0</v>
      </c>
    </row>
    <row r="257" spans="1:16" ht="16.05" customHeight="1" x14ac:dyDescent="0.2">
      <c r="A257" s="9"/>
      <c r="B257" s="9"/>
      <c r="C257" s="7" t="s">
        <v>24</v>
      </c>
      <c r="D257" s="66">
        <f t="shared" ref="D257:O257" si="189">D253+D255</f>
        <v>0</v>
      </c>
      <c r="E257" s="66">
        <f t="shared" si="189"/>
        <v>0</v>
      </c>
      <c r="F257" s="66">
        <f t="shared" si="189"/>
        <v>0</v>
      </c>
      <c r="G257" s="66">
        <f t="shared" si="189"/>
        <v>0</v>
      </c>
      <c r="H257" s="66">
        <f t="shared" si="189"/>
        <v>0</v>
      </c>
      <c r="I257" s="66">
        <f t="shared" si="189"/>
        <v>0</v>
      </c>
      <c r="J257" s="66">
        <f t="shared" si="189"/>
        <v>0</v>
      </c>
      <c r="K257" s="66">
        <f t="shared" si="189"/>
        <v>0</v>
      </c>
      <c r="L257" s="66">
        <f t="shared" si="189"/>
        <v>0</v>
      </c>
      <c r="M257" s="66">
        <f t="shared" si="189"/>
        <v>0</v>
      </c>
      <c r="N257" s="66">
        <f t="shared" si="189"/>
        <v>0</v>
      </c>
      <c r="O257" s="66">
        <f t="shared" si="189"/>
        <v>0</v>
      </c>
      <c r="P257" s="66">
        <f t="shared" si="178"/>
        <v>0</v>
      </c>
    </row>
    <row r="258" spans="1:16" ht="16.05" customHeight="1" x14ac:dyDescent="0.2">
      <c r="A258" s="9"/>
      <c r="B258" s="13"/>
      <c r="C258" s="10" t="s">
        <v>22</v>
      </c>
      <c r="D258" s="7">
        <f t="shared" ref="D258:O258" si="190">IF($P257=0,0,D257/$P257%)</f>
        <v>0</v>
      </c>
      <c r="E258" s="7">
        <f t="shared" si="190"/>
        <v>0</v>
      </c>
      <c r="F258" s="7">
        <f t="shared" si="190"/>
        <v>0</v>
      </c>
      <c r="G258" s="7">
        <f t="shared" si="190"/>
        <v>0</v>
      </c>
      <c r="H258" s="7">
        <f t="shared" si="190"/>
        <v>0</v>
      </c>
      <c r="I258" s="7">
        <f t="shared" si="190"/>
        <v>0</v>
      </c>
      <c r="J258" s="7">
        <f t="shared" si="190"/>
        <v>0</v>
      </c>
      <c r="K258" s="7">
        <f t="shared" si="190"/>
        <v>0</v>
      </c>
      <c r="L258" s="7">
        <f t="shared" si="190"/>
        <v>0</v>
      </c>
      <c r="M258" s="7">
        <f t="shared" si="190"/>
        <v>0</v>
      </c>
      <c r="N258" s="7">
        <f t="shared" si="190"/>
        <v>0</v>
      </c>
      <c r="O258" s="7">
        <f t="shared" si="190"/>
        <v>0</v>
      </c>
      <c r="P258" s="66">
        <f t="shared" si="178"/>
        <v>0</v>
      </c>
    </row>
    <row r="259" spans="1:16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78"/>
        <v>0</v>
      </c>
    </row>
    <row r="260" spans="1:16" ht="16.05" customHeight="1" x14ac:dyDescent="0.2">
      <c r="A260" s="9"/>
      <c r="B260" s="9"/>
      <c r="C260" s="10" t="s">
        <v>22</v>
      </c>
      <c r="D260" s="7">
        <f t="shared" ref="D260:O260" si="191">IF($P259=0,0,D259/$P259%)</f>
        <v>0</v>
      </c>
      <c r="E260" s="7">
        <f t="shared" si="191"/>
        <v>0</v>
      </c>
      <c r="F260" s="7">
        <f t="shared" si="191"/>
        <v>0</v>
      </c>
      <c r="G260" s="7">
        <f t="shared" si="191"/>
        <v>0</v>
      </c>
      <c r="H260" s="7">
        <f t="shared" si="191"/>
        <v>0</v>
      </c>
      <c r="I260" s="7">
        <f t="shared" si="191"/>
        <v>0</v>
      </c>
      <c r="J260" s="7">
        <f t="shared" si="191"/>
        <v>0</v>
      </c>
      <c r="K260" s="7">
        <f t="shared" si="191"/>
        <v>0</v>
      </c>
      <c r="L260" s="7">
        <f t="shared" si="191"/>
        <v>0</v>
      </c>
      <c r="M260" s="7">
        <f t="shared" si="191"/>
        <v>0</v>
      </c>
      <c r="N260" s="7">
        <f t="shared" si="191"/>
        <v>0</v>
      </c>
      <c r="O260" s="7">
        <f t="shared" si="191"/>
        <v>0</v>
      </c>
      <c r="P260" s="66">
        <f t="shared" si="178"/>
        <v>0</v>
      </c>
    </row>
    <row r="261" spans="1:16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78"/>
        <v>0</v>
      </c>
    </row>
    <row r="262" spans="1:16" ht="16.05" customHeight="1" x14ac:dyDescent="0.2">
      <c r="A262" s="9"/>
      <c r="B262" s="9"/>
      <c r="C262" s="10" t="s">
        <v>22</v>
      </c>
      <c r="D262" s="7">
        <f t="shared" ref="D262:O262" si="192">IF($P261=0,0,D261/$P261%)</f>
        <v>0</v>
      </c>
      <c r="E262" s="7">
        <f t="shared" si="192"/>
        <v>0</v>
      </c>
      <c r="F262" s="7">
        <f t="shared" si="192"/>
        <v>0</v>
      </c>
      <c r="G262" s="7">
        <f t="shared" si="192"/>
        <v>0</v>
      </c>
      <c r="H262" s="7">
        <f t="shared" si="192"/>
        <v>0</v>
      </c>
      <c r="I262" s="7">
        <f t="shared" si="192"/>
        <v>0</v>
      </c>
      <c r="J262" s="7">
        <f t="shared" si="192"/>
        <v>0</v>
      </c>
      <c r="K262" s="7">
        <f t="shared" si="192"/>
        <v>0</v>
      </c>
      <c r="L262" s="7">
        <f t="shared" si="192"/>
        <v>0</v>
      </c>
      <c r="M262" s="7">
        <f t="shared" si="192"/>
        <v>0</v>
      </c>
      <c r="N262" s="7">
        <f t="shared" si="192"/>
        <v>0</v>
      </c>
      <c r="O262" s="7">
        <f t="shared" si="192"/>
        <v>0</v>
      </c>
      <c r="P262" s="66">
        <f t="shared" si="178"/>
        <v>0</v>
      </c>
    </row>
    <row r="263" spans="1:16" ht="16.05" customHeight="1" x14ac:dyDescent="0.2">
      <c r="A263" s="9"/>
      <c r="B263" s="9"/>
      <c r="C263" s="7" t="s">
        <v>24</v>
      </c>
      <c r="D263" s="66">
        <f t="shared" ref="D263:O263" si="193">D259+D261</f>
        <v>0</v>
      </c>
      <c r="E263" s="66">
        <f t="shared" si="193"/>
        <v>0</v>
      </c>
      <c r="F263" s="66">
        <f t="shared" si="193"/>
        <v>0</v>
      </c>
      <c r="G263" s="66">
        <f t="shared" si="193"/>
        <v>0</v>
      </c>
      <c r="H263" s="66">
        <f t="shared" si="193"/>
        <v>0</v>
      </c>
      <c r="I263" s="66">
        <f t="shared" si="193"/>
        <v>0</v>
      </c>
      <c r="J263" s="66">
        <f t="shared" si="193"/>
        <v>0</v>
      </c>
      <c r="K263" s="66">
        <f t="shared" si="193"/>
        <v>0</v>
      </c>
      <c r="L263" s="66">
        <f t="shared" si="193"/>
        <v>0</v>
      </c>
      <c r="M263" s="66">
        <f t="shared" si="193"/>
        <v>0</v>
      </c>
      <c r="N263" s="66">
        <f t="shared" si="193"/>
        <v>0</v>
      </c>
      <c r="O263" s="66">
        <f t="shared" si="193"/>
        <v>0</v>
      </c>
      <c r="P263" s="66">
        <f t="shared" si="178"/>
        <v>0</v>
      </c>
    </row>
    <row r="264" spans="1:16" ht="16.05" customHeight="1" x14ac:dyDescent="0.2">
      <c r="A264" s="9"/>
      <c r="B264" s="13"/>
      <c r="C264" s="10" t="s">
        <v>22</v>
      </c>
      <c r="D264" s="7">
        <f t="shared" ref="D264:O264" si="194">IF($P263=0,0,D263/$P263%)</f>
        <v>0</v>
      </c>
      <c r="E264" s="7">
        <f t="shared" si="194"/>
        <v>0</v>
      </c>
      <c r="F264" s="7">
        <f t="shared" si="194"/>
        <v>0</v>
      </c>
      <c r="G264" s="7">
        <f t="shared" si="194"/>
        <v>0</v>
      </c>
      <c r="H264" s="7">
        <f t="shared" si="194"/>
        <v>0</v>
      </c>
      <c r="I264" s="7">
        <f t="shared" si="194"/>
        <v>0</v>
      </c>
      <c r="J264" s="7">
        <f t="shared" si="194"/>
        <v>0</v>
      </c>
      <c r="K264" s="7">
        <f t="shared" si="194"/>
        <v>0</v>
      </c>
      <c r="L264" s="7">
        <f t="shared" si="194"/>
        <v>0</v>
      </c>
      <c r="M264" s="7">
        <f t="shared" si="194"/>
        <v>0</v>
      </c>
      <c r="N264" s="7">
        <f t="shared" si="194"/>
        <v>0</v>
      </c>
      <c r="O264" s="7">
        <f t="shared" si="194"/>
        <v>0</v>
      </c>
      <c r="P264" s="66">
        <f t="shared" si="178"/>
        <v>0</v>
      </c>
    </row>
    <row r="265" spans="1:16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78"/>
        <v>0</v>
      </c>
    </row>
    <row r="266" spans="1:16" ht="16.05" customHeight="1" x14ac:dyDescent="0.2">
      <c r="A266" s="9"/>
      <c r="B266" s="9"/>
      <c r="C266" s="10" t="s">
        <v>22</v>
      </c>
      <c r="D266" s="7">
        <f t="shared" ref="D266:O266" si="195">IF($P265=0,0,D265/$P265%)</f>
        <v>0</v>
      </c>
      <c r="E266" s="7">
        <f t="shared" si="195"/>
        <v>0</v>
      </c>
      <c r="F266" s="7">
        <f t="shared" si="195"/>
        <v>0</v>
      </c>
      <c r="G266" s="7">
        <f t="shared" si="195"/>
        <v>0</v>
      </c>
      <c r="H266" s="7">
        <f t="shared" si="195"/>
        <v>0</v>
      </c>
      <c r="I266" s="7">
        <f t="shared" si="195"/>
        <v>0</v>
      </c>
      <c r="J266" s="7">
        <f t="shared" si="195"/>
        <v>0</v>
      </c>
      <c r="K266" s="7">
        <f t="shared" si="195"/>
        <v>0</v>
      </c>
      <c r="L266" s="7">
        <f t="shared" si="195"/>
        <v>0</v>
      </c>
      <c r="M266" s="7">
        <f t="shared" si="195"/>
        <v>0</v>
      </c>
      <c r="N266" s="7">
        <f t="shared" si="195"/>
        <v>0</v>
      </c>
      <c r="O266" s="7">
        <f t="shared" si="195"/>
        <v>0</v>
      </c>
      <c r="P266" s="66">
        <f t="shared" si="178"/>
        <v>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78"/>
        <v>0</v>
      </c>
    </row>
    <row r="268" spans="1:16" ht="16.05" customHeight="1" x14ac:dyDescent="0.2">
      <c r="A268" s="9"/>
      <c r="B268" s="9"/>
      <c r="C268" s="10" t="s">
        <v>22</v>
      </c>
      <c r="D268" s="7">
        <f t="shared" ref="D268:O268" si="196">IF($P267=0,0,D267/$P267%)</f>
        <v>0</v>
      </c>
      <c r="E268" s="7">
        <f t="shared" si="196"/>
        <v>0</v>
      </c>
      <c r="F268" s="7">
        <f t="shared" si="196"/>
        <v>0</v>
      </c>
      <c r="G268" s="7">
        <f t="shared" si="196"/>
        <v>0</v>
      </c>
      <c r="H268" s="7">
        <f t="shared" si="196"/>
        <v>0</v>
      </c>
      <c r="I268" s="7">
        <f t="shared" si="196"/>
        <v>0</v>
      </c>
      <c r="J268" s="7">
        <f t="shared" si="196"/>
        <v>0</v>
      </c>
      <c r="K268" s="7">
        <f t="shared" si="196"/>
        <v>0</v>
      </c>
      <c r="L268" s="7">
        <f t="shared" si="196"/>
        <v>0</v>
      </c>
      <c r="M268" s="7">
        <f t="shared" si="196"/>
        <v>0</v>
      </c>
      <c r="N268" s="7">
        <f t="shared" si="196"/>
        <v>0</v>
      </c>
      <c r="O268" s="7">
        <f t="shared" si="196"/>
        <v>0</v>
      </c>
      <c r="P268" s="66">
        <f t="shared" si="178"/>
        <v>0</v>
      </c>
    </row>
    <row r="269" spans="1:16" ht="16.05" customHeight="1" x14ac:dyDescent="0.2">
      <c r="A269" s="9"/>
      <c r="B269" s="9"/>
      <c r="C269" s="7" t="s">
        <v>24</v>
      </c>
      <c r="D269" s="66">
        <f t="shared" ref="D269:O269" si="197">D265+D267</f>
        <v>0</v>
      </c>
      <c r="E269" s="66">
        <f t="shared" si="197"/>
        <v>0</v>
      </c>
      <c r="F269" s="66">
        <f t="shared" si="197"/>
        <v>0</v>
      </c>
      <c r="G269" s="66">
        <f t="shared" si="197"/>
        <v>0</v>
      </c>
      <c r="H269" s="66">
        <f t="shared" si="197"/>
        <v>0</v>
      </c>
      <c r="I269" s="66">
        <f t="shared" si="197"/>
        <v>0</v>
      </c>
      <c r="J269" s="66">
        <f t="shared" si="197"/>
        <v>0</v>
      </c>
      <c r="K269" s="66">
        <f t="shared" si="197"/>
        <v>0</v>
      </c>
      <c r="L269" s="66">
        <f t="shared" si="197"/>
        <v>0</v>
      </c>
      <c r="M269" s="66">
        <f t="shared" si="197"/>
        <v>0</v>
      </c>
      <c r="N269" s="66">
        <f t="shared" si="197"/>
        <v>0</v>
      </c>
      <c r="O269" s="66">
        <f t="shared" si="197"/>
        <v>0</v>
      </c>
      <c r="P269" s="66">
        <f t="shared" si="178"/>
        <v>0</v>
      </c>
    </row>
    <row r="270" spans="1:16" ht="16.05" customHeight="1" x14ac:dyDescent="0.2">
      <c r="A270" s="9"/>
      <c r="B270" s="13"/>
      <c r="C270" s="10" t="s">
        <v>22</v>
      </c>
      <c r="D270" s="7">
        <f t="shared" ref="D270:O270" si="198">IF($P269=0,0,D269/$P269%)</f>
        <v>0</v>
      </c>
      <c r="E270" s="7">
        <f t="shared" si="198"/>
        <v>0</v>
      </c>
      <c r="F270" s="7">
        <f t="shared" si="198"/>
        <v>0</v>
      </c>
      <c r="G270" s="7">
        <f t="shared" si="198"/>
        <v>0</v>
      </c>
      <c r="H270" s="7">
        <f t="shared" si="198"/>
        <v>0</v>
      </c>
      <c r="I270" s="7">
        <f t="shared" si="198"/>
        <v>0</v>
      </c>
      <c r="J270" s="7">
        <f t="shared" si="198"/>
        <v>0</v>
      </c>
      <c r="K270" s="7">
        <f t="shared" si="198"/>
        <v>0</v>
      </c>
      <c r="L270" s="7">
        <f t="shared" si="198"/>
        <v>0</v>
      </c>
      <c r="M270" s="7">
        <f t="shared" si="198"/>
        <v>0</v>
      </c>
      <c r="N270" s="7">
        <f t="shared" si="198"/>
        <v>0</v>
      </c>
      <c r="O270" s="7">
        <f t="shared" si="198"/>
        <v>0</v>
      </c>
      <c r="P270" s="66">
        <f t="shared" si="178"/>
        <v>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78"/>
        <v>0</v>
      </c>
    </row>
    <row r="272" spans="1:16" ht="16.05" customHeight="1" x14ac:dyDescent="0.2">
      <c r="A272" s="9"/>
      <c r="B272" s="9"/>
      <c r="C272" s="10" t="s">
        <v>22</v>
      </c>
      <c r="D272" s="7">
        <f t="shared" ref="D272:O272" si="199">IF($P271=0,0,D271/$P271%)</f>
        <v>0</v>
      </c>
      <c r="E272" s="7">
        <f t="shared" si="199"/>
        <v>0</v>
      </c>
      <c r="F272" s="7">
        <f t="shared" si="199"/>
        <v>0</v>
      </c>
      <c r="G272" s="7">
        <f t="shared" si="199"/>
        <v>0</v>
      </c>
      <c r="H272" s="7">
        <f t="shared" si="199"/>
        <v>0</v>
      </c>
      <c r="I272" s="7">
        <f t="shared" si="199"/>
        <v>0</v>
      </c>
      <c r="J272" s="7">
        <f t="shared" si="199"/>
        <v>0</v>
      </c>
      <c r="K272" s="7">
        <f t="shared" si="199"/>
        <v>0</v>
      </c>
      <c r="L272" s="7">
        <f t="shared" si="199"/>
        <v>0</v>
      </c>
      <c r="M272" s="7">
        <f t="shared" si="199"/>
        <v>0</v>
      </c>
      <c r="N272" s="7">
        <f t="shared" si="199"/>
        <v>0</v>
      </c>
      <c r="O272" s="7">
        <f t="shared" si="199"/>
        <v>0</v>
      </c>
      <c r="P272" s="66">
        <f t="shared" si="178"/>
        <v>0</v>
      </c>
    </row>
    <row r="273" spans="1:16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78"/>
        <v>0</v>
      </c>
    </row>
    <row r="274" spans="1:16" ht="16.05" customHeight="1" x14ac:dyDescent="0.2">
      <c r="A274" s="9"/>
      <c r="B274" s="9"/>
      <c r="C274" s="10" t="s">
        <v>22</v>
      </c>
      <c r="D274" s="7">
        <f t="shared" ref="D274:O274" si="200">IF($P273=0,0,D273/$P273%)</f>
        <v>0</v>
      </c>
      <c r="E274" s="7">
        <f t="shared" si="200"/>
        <v>0</v>
      </c>
      <c r="F274" s="7">
        <f t="shared" si="200"/>
        <v>0</v>
      </c>
      <c r="G274" s="7">
        <f t="shared" si="200"/>
        <v>0</v>
      </c>
      <c r="H274" s="7">
        <f t="shared" si="200"/>
        <v>0</v>
      </c>
      <c r="I274" s="7">
        <f t="shared" si="200"/>
        <v>0</v>
      </c>
      <c r="J274" s="7">
        <f t="shared" si="200"/>
        <v>0</v>
      </c>
      <c r="K274" s="7">
        <f t="shared" si="200"/>
        <v>0</v>
      </c>
      <c r="L274" s="7">
        <f t="shared" si="200"/>
        <v>0</v>
      </c>
      <c r="M274" s="7">
        <f t="shared" si="200"/>
        <v>0</v>
      </c>
      <c r="N274" s="7">
        <f t="shared" si="200"/>
        <v>0</v>
      </c>
      <c r="O274" s="7">
        <f t="shared" si="200"/>
        <v>0</v>
      </c>
      <c r="P274" s="66">
        <f t="shared" si="178"/>
        <v>0</v>
      </c>
    </row>
    <row r="275" spans="1:16" ht="16.05" customHeight="1" x14ac:dyDescent="0.2">
      <c r="A275" s="9"/>
      <c r="B275" s="9"/>
      <c r="C275" s="7" t="s">
        <v>24</v>
      </c>
      <c r="D275" s="66">
        <f t="shared" ref="D275:O275" si="201">D271+D273</f>
        <v>0</v>
      </c>
      <c r="E275" s="66">
        <f t="shared" si="201"/>
        <v>0</v>
      </c>
      <c r="F275" s="66">
        <f t="shared" si="201"/>
        <v>0</v>
      </c>
      <c r="G275" s="66">
        <f t="shared" si="201"/>
        <v>0</v>
      </c>
      <c r="H275" s="66">
        <f t="shared" si="201"/>
        <v>0</v>
      </c>
      <c r="I275" s="66">
        <f t="shared" si="201"/>
        <v>0</v>
      </c>
      <c r="J275" s="66">
        <f t="shared" si="201"/>
        <v>0</v>
      </c>
      <c r="K275" s="66">
        <f t="shared" si="201"/>
        <v>0</v>
      </c>
      <c r="L275" s="66">
        <f t="shared" si="201"/>
        <v>0</v>
      </c>
      <c r="M275" s="66">
        <f t="shared" si="201"/>
        <v>0</v>
      </c>
      <c r="N275" s="66">
        <f t="shared" si="201"/>
        <v>0</v>
      </c>
      <c r="O275" s="66">
        <f t="shared" si="201"/>
        <v>0</v>
      </c>
      <c r="P275" s="66">
        <f t="shared" si="178"/>
        <v>0</v>
      </c>
    </row>
    <row r="276" spans="1:16" ht="16.05" customHeight="1" x14ac:dyDescent="0.2">
      <c r="A276" s="9"/>
      <c r="B276" s="13"/>
      <c r="C276" s="10" t="s">
        <v>22</v>
      </c>
      <c r="D276" s="7">
        <f t="shared" ref="D276:O276" si="202">IF($P275=0,0,D275/$P275%)</f>
        <v>0</v>
      </c>
      <c r="E276" s="7">
        <f t="shared" si="202"/>
        <v>0</v>
      </c>
      <c r="F276" s="7">
        <f t="shared" si="202"/>
        <v>0</v>
      </c>
      <c r="G276" s="7">
        <f t="shared" si="202"/>
        <v>0</v>
      </c>
      <c r="H276" s="7">
        <f t="shared" si="202"/>
        <v>0</v>
      </c>
      <c r="I276" s="7">
        <f t="shared" si="202"/>
        <v>0</v>
      </c>
      <c r="J276" s="7">
        <f t="shared" si="202"/>
        <v>0</v>
      </c>
      <c r="K276" s="7">
        <f t="shared" si="202"/>
        <v>0</v>
      </c>
      <c r="L276" s="7">
        <f t="shared" si="202"/>
        <v>0</v>
      </c>
      <c r="M276" s="7">
        <f t="shared" si="202"/>
        <v>0</v>
      </c>
      <c r="N276" s="7">
        <f t="shared" si="202"/>
        <v>0</v>
      </c>
      <c r="O276" s="7">
        <f t="shared" si="202"/>
        <v>0</v>
      </c>
      <c r="P276" s="66">
        <f t="shared" si="178"/>
        <v>0</v>
      </c>
    </row>
    <row r="277" spans="1:16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78"/>
        <v>0</v>
      </c>
    </row>
    <row r="278" spans="1:16" ht="16.05" customHeight="1" x14ac:dyDescent="0.2">
      <c r="A278" s="9"/>
      <c r="B278" s="9"/>
      <c r="C278" s="10" t="s">
        <v>22</v>
      </c>
      <c r="D278" s="7">
        <f t="shared" ref="D278:O278" si="203">IF($P277=0,0,D277/$P277%)</f>
        <v>0</v>
      </c>
      <c r="E278" s="7">
        <f t="shared" si="203"/>
        <v>0</v>
      </c>
      <c r="F278" s="7">
        <f t="shared" si="203"/>
        <v>0</v>
      </c>
      <c r="G278" s="7">
        <f t="shared" si="203"/>
        <v>0</v>
      </c>
      <c r="H278" s="7">
        <f t="shared" si="203"/>
        <v>0</v>
      </c>
      <c r="I278" s="7">
        <f t="shared" si="203"/>
        <v>0</v>
      </c>
      <c r="J278" s="7">
        <f t="shared" si="203"/>
        <v>0</v>
      </c>
      <c r="K278" s="7">
        <f t="shared" si="203"/>
        <v>0</v>
      </c>
      <c r="L278" s="7">
        <f t="shared" si="203"/>
        <v>0</v>
      </c>
      <c r="M278" s="7">
        <f t="shared" si="203"/>
        <v>0</v>
      </c>
      <c r="N278" s="7">
        <f t="shared" si="203"/>
        <v>0</v>
      </c>
      <c r="O278" s="7">
        <f t="shared" si="203"/>
        <v>0</v>
      </c>
      <c r="P278" s="66">
        <f t="shared" si="178"/>
        <v>0</v>
      </c>
    </row>
    <row r="279" spans="1:16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78"/>
        <v>0</v>
      </c>
    </row>
    <row r="280" spans="1:16" ht="16.05" customHeight="1" x14ac:dyDescent="0.2">
      <c r="A280" s="9"/>
      <c r="B280" s="9"/>
      <c r="C280" s="10" t="s">
        <v>22</v>
      </c>
      <c r="D280" s="7">
        <f t="shared" ref="D280:O280" si="204">IF($P279=0,0,D279/$P279%)</f>
        <v>0</v>
      </c>
      <c r="E280" s="7">
        <f t="shared" si="204"/>
        <v>0</v>
      </c>
      <c r="F280" s="7">
        <f t="shared" si="204"/>
        <v>0</v>
      </c>
      <c r="G280" s="7">
        <f t="shared" si="204"/>
        <v>0</v>
      </c>
      <c r="H280" s="7">
        <f t="shared" si="204"/>
        <v>0</v>
      </c>
      <c r="I280" s="7">
        <f t="shared" si="204"/>
        <v>0</v>
      </c>
      <c r="J280" s="7">
        <f t="shared" si="204"/>
        <v>0</v>
      </c>
      <c r="K280" s="7">
        <f t="shared" si="204"/>
        <v>0</v>
      </c>
      <c r="L280" s="7">
        <f t="shared" si="204"/>
        <v>0</v>
      </c>
      <c r="M280" s="7">
        <f t="shared" si="204"/>
        <v>0</v>
      </c>
      <c r="N280" s="7">
        <f t="shared" si="204"/>
        <v>0</v>
      </c>
      <c r="O280" s="7">
        <f t="shared" si="204"/>
        <v>0</v>
      </c>
      <c r="P280" s="66">
        <f t="shared" si="178"/>
        <v>0</v>
      </c>
    </row>
    <row r="281" spans="1:16" ht="16.05" customHeight="1" x14ac:dyDescent="0.2">
      <c r="A281" s="9"/>
      <c r="B281" s="9"/>
      <c r="C281" s="7" t="s">
        <v>24</v>
      </c>
      <c r="D281" s="66">
        <f t="shared" ref="D281:O281" si="205">D277+D279</f>
        <v>0</v>
      </c>
      <c r="E281" s="66">
        <f t="shared" si="205"/>
        <v>0</v>
      </c>
      <c r="F281" s="66">
        <f t="shared" si="205"/>
        <v>0</v>
      </c>
      <c r="G281" s="66">
        <f t="shared" si="205"/>
        <v>0</v>
      </c>
      <c r="H281" s="66">
        <f t="shared" si="205"/>
        <v>0</v>
      </c>
      <c r="I281" s="66">
        <f t="shared" si="205"/>
        <v>0</v>
      </c>
      <c r="J281" s="66">
        <f t="shared" si="205"/>
        <v>0</v>
      </c>
      <c r="K281" s="66">
        <f t="shared" si="205"/>
        <v>0</v>
      </c>
      <c r="L281" s="66">
        <f t="shared" si="205"/>
        <v>0</v>
      </c>
      <c r="M281" s="66">
        <f t="shared" si="205"/>
        <v>0</v>
      </c>
      <c r="N281" s="66">
        <f t="shared" si="205"/>
        <v>0</v>
      </c>
      <c r="O281" s="66">
        <f t="shared" si="205"/>
        <v>0</v>
      </c>
      <c r="P281" s="66">
        <f t="shared" si="178"/>
        <v>0</v>
      </c>
    </row>
    <row r="282" spans="1:16" ht="16.05" customHeight="1" x14ac:dyDescent="0.2">
      <c r="A282" s="9"/>
      <c r="B282" s="13"/>
      <c r="C282" s="10" t="s">
        <v>22</v>
      </c>
      <c r="D282" s="7">
        <f t="shared" ref="D282:O282" si="206">IF($P281=0,0,D281/$P281%)</f>
        <v>0</v>
      </c>
      <c r="E282" s="7">
        <f t="shared" si="206"/>
        <v>0</v>
      </c>
      <c r="F282" s="7">
        <f t="shared" si="206"/>
        <v>0</v>
      </c>
      <c r="G282" s="7">
        <f t="shared" si="206"/>
        <v>0</v>
      </c>
      <c r="H282" s="7">
        <f t="shared" si="206"/>
        <v>0</v>
      </c>
      <c r="I282" s="7">
        <f t="shared" si="206"/>
        <v>0</v>
      </c>
      <c r="J282" s="7">
        <f t="shared" si="206"/>
        <v>0</v>
      </c>
      <c r="K282" s="7">
        <f t="shared" si="206"/>
        <v>0</v>
      </c>
      <c r="L282" s="7">
        <f t="shared" si="206"/>
        <v>0</v>
      </c>
      <c r="M282" s="7">
        <f t="shared" si="206"/>
        <v>0</v>
      </c>
      <c r="N282" s="7">
        <f t="shared" si="206"/>
        <v>0</v>
      </c>
      <c r="O282" s="7">
        <f t="shared" si="206"/>
        <v>0</v>
      </c>
      <c r="P282" s="66">
        <f t="shared" si="178"/>
        <v>0</v>
      </c>
    </row>
    <row r="283" spans="1:16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78"/>
        <v>0</v>
      </c>
    </row>
    <row r="284" spans="1:16" ht="16.05" customHeight="1" x14ac:dyDescent="0.2">
      <c r="A284" s="9"/>
      <c r="B284" s="9"/>
      <c r="C284" s="10" t="s">
        <v>22</v>
      </c>
      <c r="D284" s="7">
        <f t="shared" ref="D284:O284" si="207">IF($P283=0,0,D283/$P283%)</f>
        <v>0</v>
      </c>
      <c r="E284" s="7">
        <f t="shared" si="207"/>
        <v>0</v>
      </c>
      <c r="F284" s="7">
        <f t="shared" si="207"/>
        <v>0</v>
      </c>
      <c r="G284" s="7">
        <f t="shared" si="207"/>
        <v>0</v>
      </c>
      <c r="H284" s="7">
        <f t="shared" si="207"/>
        <v>0</v>
      </c>
      <c r="I284" s="7">
        <f t="shared" si="207"/>
        <v>0</v>
      </c>
      <c r="J284" s="7">
        <f t="shared" si="207"/>
        <v>0</v>
      </c>
      <c r="K284" s="7">
        <f t="shared" si="207"/>
        <v>0</v>
      </c>
      <c r="L284" s="7">
        <f t="shared" si="207"/>
        <v>0</v>
      </c>
      <c r="M284" s="7">
        <f t="shared" si="207"/>
        <v>0</v>
      </c>
      <c r="N284" s="7">
        <f t="shared" si="207"/>
        <v>0</v>
      </c>
      <c r="O284" s="7">
        <f t="shared" si="207"/>
        <v>0</v>
      </c>
      <c r="P284" s="66">
        <f t="shared" si="178"/>
        <v>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78"/>
        <v>0</v>
      </c>
    </row>
    <row r="286" spans="1:16" ht="16.05" customHeight="1" x14ac:dyDescent="0.2">
      <c r="A286" s="9"/>
      <c r="B286" s="9"/>
      <c r="C286" s="10" t="s">
        <v>22</v>
      </c>
      <c r="D286" s="7">
        <f t="shared" ref="D286:O286" si="208">IF($P285=0,0,D285/$P285%)</f>
        <v>0</v>
      </c>
      <c r="E286" s="7">
        <f t="shared" si="208"/>
        <v>0</v>
      </c>
      <c r="F286" s="7">
        <f t="shared" si="208"/>
        <v>0</v>
      </c>
      <c r="G286" s="7">
        <f t="shared" si="208"/>
        <v>0</v>
      </c>
      <c r="H286" s="7">
        <f t="shared" si="208"/>
        <v>0</v>
      </c>
      <c r="I286" s="7">
        <f t="shared" si="208"/>
        <v>0</v>
      </c>
      <c r="J286" s="7">
        <f t="shared" si="208"/>
        <v>0</v>
      </c>
      <c r="K286" s="7">
        <f t="shared" si="208"/>
        <v>0</v>
      </c>
      <c r="L286" s="7">
        <f t="shared" si="208"/>
        <v>0</v>
      </c>
      <c r="M286" s="7">
        <f t="shared" si="208"/>
        <v>0</v>
      </c>
      <c r="N286" s="7">
        <f t="shared" si="208"/>
        <v>0</v>
      </c>
      <c r="O286" s="7">
        <f t="shared" si="208"/>
        <v>0</v>
      </c>
      <c r="P286" s="66">
        <f t="shared" si="178"/>
        <v>0</v>
      </c>
    </row>
    <row r="287" spans="1:16" ht="16.05" customHeight="1" x14ac:dyDescent="0.2">
      <c r="A287" s="9"/>
      <c r="B287" s="9"/>
      <c r="C287" s="7" t="s">
        <v>24</v>
      </c>
      <c r="D287" s="66">
        <f t="shared" ref="D287:O287" si="209">D283+D285</f>
        <v>0</v>
      </c>
      <c r="E287" s="66">
        <f t="shared" si="209"/>
        <v>0</v>
      </c>
      <c r="F287" s="66">
        <f t="shared" si="209"/>
        <v>0</v>
      </c>
      <c r="G287" s="66">
        <f t="shared" si="209"/>
        <v>0</v>
      </c>
      <c r="H287" s="66">
        <f t="shared" si="209"/>
        <v>0</v>
      </c>
      <c r="I287" s="66">
        <f t="shared" si="209"/>
        <v>0</v>
      </c>
      <c r="J287" s="66">
        <f t="shared" si="209"/>
        <v>0</v>
      </c>
      <c r="K287" s="66">
        <f t="shared" si="209"/>
        <v>0</v>
      </c>
      <c r="L287" s="66">
        <f t="shared" si="209"/>
        <v>0</v>
      </c>
      <c r="M287" s="66">
        <f t="shared" si="209"/>
        <v>0</v>
      </c>
      <c r="N287" s="66">
        <f t="shared" si="209"/>
        <v>0</v>
      </c>
      <c r="O287" s="66">
        <f t="shared" si="209"/>
        <v>0</v>
      </c>
      <c r="P287" s="66">
        <f t="shared" si="178"/>
        <v>0</v>
      </c>
    </row>
    <row r="288" spans="1:16" ht="16.05" customHeight="1" x14ac:dyDescent="0.2">
      <c r="A288" s="9"/>
      <c r="B288" s="13"/>
      <c r="C288" s="10" t="s">
        <v>22</v>
      </c>
      <c r="D288" s="7">
        <f t="shared" ref="D288:O288" si="210">IF($P287=0,0,D287/$P287%)</f>
        <v>0</v>
      </c>
      <c r="E288" s="7">
        <f t="shared" si="210"/>
        <v>0</v>
      </c>
      <c r="F288" s="7">
        <f t="shared" si="210"/>
        <v>0</v>
      </c>
      <c r="G288" s="7">
        <f t="shared" si="210"/>
        <v>0</v>
      </c>
      <c r="H288" s="7">
        <f t="shared" si="210"/>
        <v>0</v>
      </c>
      <c r="I288" s="7">
        <f t="shared" si="210"/>
        <v>0</v>
      </c>
      <c r="J288" s="7">
        <f t="shared" si="210"/>
        <v>0</v>
      </c>
      <c r="K288" s="7">
        <f t="shared" si="210"/>
        <v>0</v>
      </c>
      <c r="L288" s="7">
        <f t="shared" si="210"/>
        <v>0</v>
      </c>
      <c r="M288" s="7">
        <f t="shared" si="210"/>
        <v>0</v>
      </c>
      <c r="N288" s="7">
        <f t="shared" si="210"/>
        <v>0</v>
      </c>
      <c r="O288" s="7">
        <f t="shared" si="210"/>
        <v>0</v>
      </c>
      <c r="P288" s="66">
        <f t="shared" si="178"/>
        <v>0</v>
      </c>
    </row>
    <row r="289" spans="1:19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78"/>
        <v>0</v>
      </c>
    </row>
    <row r="290" spans="1:19" ht="16.05" customHeight="1" x14ac:dyDescent="0.2">
      <c r="A290" s="9"/>
      <c r="B290" s="9"/>
      <c r="C290" s="10" t="s">
        <v>22</v>
      </c>
      <c r="D290" s="7">
        <f t="shared" ref="D290:O290" si="211">IF($P289=0,0,D289/$P289%)</f>
        <v>0</v>
      </c>
      <c r="E290" s="7">
        <f t="shared" si="211"/>
        <v>0</v>
      </c>
      <c r="F290" s="7">
        <f t="shared" si="211"/>
        <v>0</v>
      </c>
      <c r="G290" s="7">
        <f t="shared" si="211"/>
        <v>0</v>
      </c>
      <c r="H290" s="7">
        <f t="shared" si="211"/>
        <v>0</v>
      </c>
      <c r="I290" s="7">
        <f t="shared" si="211"/>
        <v>0</v>
      </c>
      <c r="J290" s="7">
        <f t="shared" si="211"/>
        <v>0</v>
      </c>
      <c r="K290" s="7">
        <f t="shared" si="211"/>
        <v>0</v>
      </c>
      <c r="L290" s="7">
        <f t="shared" si="211"/>
        <v>0</v>
      </c>
      <c r="M290" s="7">
        <f t="shared" si="211"/>
        <v>0</v>
      </c>
      <c r="N290" s="7">
        <f t="shared" si="211"/>
        <v>0</v>
      </c>
      <c r="O290" s="7">
        <f t="shared" si="211"/>
        <v>0</v>
      </c>
      <c r="P290" s="66">
        <f t="shared" si="178"/>
        <v>0</v>
      </c>
    </row>
    <row r="291" spans="1:19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78"/>
        <v>0</v>
      </c>
    </row>
    <row r="292" spans="1:19" ht="16.05" customHeight="1" x14ac:dyDescent="0.2">
      <c r="A292" s="9"/>
      <c r="B292" s="9"/>
      <c r="C292" s="10" t="s">
        <v>22</v>
      </c>
      <c r="D292" s="7">
        <f t="shared" ref="D292:O292" si="212">IF($P291=0,0,D291/$P291%)</f>
        <v>0</v>
      </c>
      <c r="E292" s="7">
        <f t="shared" si="212"/>
        <v>0</v>
      </c>
      <c r="F292" s="7">
        <f t="shared" si="212"/>
        <v>0</v>
      </c>
      <c r="G292" s="7">
        <f t="shared" si="212"/>
        <v>0</v>
      </c>
      <c r="H292" s="7">
        <f t="shared" si="212"/>
        <v>0</v>
      </c>
      <c r="I292" s="7">
        <f t="shared" si="212"/>
        <v>0</v>
      </c>
      <c r="J292" s="7">
        <f t="shared" si="212"/>
        <v>0</v>
      </c>
      <c r="K292" s="7">
        <f t="shared" si="212"/>
        <v>0</v>
      </c>
      <c r="L292" s="7">
        <f t="shared" si="212"/>
        <v>0</v>
      </c>
      <c r="M292" s="7">
        <f t="shared" si="212"/>
        <v>0</v>
      </c>
      <c r="N292" s="7">
        <f t="shared" si="212"/>
        <v>0</v>
      </c>
      <c r="O292" s="7">
        <f t="shared" si="212"/>
        <v>0</v>
      </c>
      <c r="P292" s="66">
        <f t="shared" si="178"/>
        <v>0</v>
      </c>
    </row>
    <row r="293" spans="1:19" ht="16.05" customHeight="1" x14ac:dyDescent="0.2">
      <c r="A293" s="9"/>
      <c r="B293" s="9"/>
      <c r="C293" s="7" t="s">
        <v>24</v>
      </c>
      <c r="D293" s="66">
        <f t="shared" ref="D293:O293" si="213">D289+D291</f>
        <v>0</v>
      </c>
      <c r="E293" s="66">
        <f t="shared" si="213"/>
        <v>0</v>
      </c>
      <c r="F293" s="66">
        <f t="shared" si="213"/>
        <v>0</v>
      </c>
      <c r="G293" s="66">
        <f t="shared" si="213"/>
        <v>0</v>
      </c>
      <c r="H293" s="66">
        <f t="shared" si="213"/>
        <v>0</v>
      </c>
      <c r="I293" s="66">
        <f t="shared" si="213"/>
        <v>0</v>
      </c>
      <c r="J293" s="66">
        <f t="shared" si="213"/>
        <v>0</v>
      </c>
      <c r="K293" s="66">
        <f t="shared" si="213"/>
        <v>0</v>
      </c>
      <c r="L293" s="66">
        <f t="shared" si="213"/>
        <v>0</v>
      </c>
      <c r="M293" s="66">
        <f t="shared" si="213"/>
        <v>0</v>
      </c>
      <c r="N293" s="66">
        <f t="shared" si="213"/>
        <v>0</v>
      </c>
      <c r="O293" s="66">
        <f t="shared" si="213"/>
        <v>0</v>
      </c>
      <c r="P293" s="66">
        <f t="shared" si="178"/>
        <v>0</v>
      </c>
    </row>
    <row r="294" spans="1:19" ht="16.05" customHeight="1" x14ac:dyDescent="0.2">
      <c r="A294" s="9"/>
      <c r="B294" s="13"/>
      <c r="C294" s="10" t="s">
        <v>22</v>
      </c>
      <c r="D294" s="7">
        <f t="shared" ref="D294:O294" si="214">IF($P293=0,0,D293/$P293%)</f>
        <v>0</v>
      </c>
      <c r="E294" s="7">
        <f t="shared" si="214"/>
        <v>0</v>
      </c>
      <c r="F294" s="7">
        <f t="shared" si="214"/>
        <v>0</v>
      </c>
      <c r="G294" s="7">
        <f t="shared" si="214"/>
        <v>0</v>
      </c>
      <c r="H294" s="7">
        <f t="shared" si="214"/>
        <v>0</v>
      </c>
      <c r="I294" s="7">
        <f t="shared" si="214"/>
        <v>0</v>
      </c>
      <c r="J294" s="7">
        <f t="shared" si="214"/>
        <v>0</v>
      </c>
      <c r="K294" s="7">
        <f t="shared" si="214"/>
        <v>0</v>
      </c>
      <c r="L294" s="7">
        <f t="shared" si="214"/>
        <v>0</v>
      </c>
      <c r="M294" s="7">
        <f t="shared" si="214"/>
        <v>0</v>
      </c>
      <c r="N294" s="7">
        <f t="shared" si="214"/>
        <v>0</v>
      </c>
      <c r="O294" s="7">
        <f t="shared" si="214"/>
        <v>0</v>
      </c>
      <c r="P294" s="66">
        <f t="shared" si="178"/>
        <v>0</v>
      </c>
    </row>
    <row r="295" spans="1:19" ht="16.05" customHeight="1" x14ac:dyDescent="0.2">
      <c r="A295" s="103" t="s">
        <v>72</v>
      </c>
      <c r="B295" s="104"/>
      <c r="C295" s="7" t="s">
        <v>21</v>
      </c>
      <c r="D295" s="67">
        <v>162634.50000000003</v>
      </c>
      <c r="E295" s="67">
        <v>145124.79999999996</v>
      </c>
      <c r="F295" s="67">
        <v>170901.59999999998</v>
      </c>
      <c r="G295" s="67">
        <v>164256.6</v>
      </c>
      <c r="H295" s="67">
        <v>167516.09999999998</v>
      </c>
      <c r="I295" s="67">
        <v>151525.50000000006</v>
      </c>
      <c r="J295" s="67">
        <v>147977.19999999998</v>
      </c>
      <c r="K295" s="67">
        <v>141309.80000000002</v>
      </c>
      <c r="L295" s="67">
        <v>123493.79999999999</v>
      </c>
      <c r="M295" s="67">
        <v>138006.50000000003</v>
      </c>
      <c r="N295" s="67">
        <v>143143.70000000001</v>
      </c>
      <c r="O295" s="67">
        <v>157247.00000000003</v>
      </c>
      <c r="P295" s="66">
        <f t="shared" ref="P295:P356" si="215">SUM(D295:O295)</f>
        <v>1813137.1</v>
      </c>
    </row>
    <row r="296" spans="1:19" ht="16.05" customHeight="1" x14ac:dyDescent="0.2">
      <c r="A296" s="9"/>
      <c r="C296" s="10" t="s">
        <v>22</v>
      </c>
      <c r="D296" s="7">
        <f t="shared" ref="D296:O296" si="216">IF(D295&lt;=0,"",D295/$P295%)</f>
        <v>8.969785020669427</v>
      </c>
      <c r="E296" s="7">
        <f t="shared" si="216"/>
        <v>8.0040720583126319</v>
      </c>
      <c r="F296" s="7">
        <f t="shared" si="216"/>
        <v>9.4257406127755026</v>
      </c>
      <c r="G296" s="7">
        <f t="shared" si="216"/>
        <v>9.0592487462751716</v>
      </c>
      <c r="H296" s="7">
        <f t="shared" si="216"/>
        <v>9.2390200388045667</v>
      </c>
      <c r="I296" s="7">
        <f t="shared" si="216"/>
        <v>8.3570900402402035</v>
      </c>
      <c r="J296" s="7">
        <f t="shared" si="216"/>
        <v>8.1613905534225726</v>
      </c>
      <c r="K296" s="7">
        <f t="shared" si="216"/>
        <v>7.7936632591104127</v>
      </c>
      <c r="L296" s="7">
        <f t="shared" si="216"/>
        <v>6.8110569244873975</v>
      </c>
      <c r="M296" s="7">
        <f t="shared" si="216"/>
        <v>7.6114762639846729</v>
      </c>
      <c r="N296" s="7">
        <f t="shared" si="216"/>
        <v>7.8948083959012267</v>
      </c>
      <c r="O296" s="7">
        <f t="shared" si="216"/>
        <v>8.6726480860162223</v>
      </c>
      <c r="P296" s="66">
        <f t="shared" si="215"/>
        <v>100</v>
      </c>
    </row>
    <row r="297" spans="1:19" ht="16.05" customHeight="1" x14ac:dyDescent="0.2">
      <c r="A297" s="9"/>
      <c r="C297" s="7" t="s">
        <v>23</v>
      </c>
      <c r="D297" s="67">
        <v>23068.5</v>
      </c>
      <c r="E297" s="67">
        <v>21971.200000000001</v>
      </c>
      <c r="F297" s="67">
        <v>18453.3</v>
      </c>
      <c r="G297" s="67">
        <v>19373.8</v>
      </c>
      <c r="H297" s="67">
        <v>25589.8</v>
      </c>
      <c r="I297" s="67">
        <v>33530.199999999997</v>
      </c>
      <c r="J297" s="67">
        <v>38068.199999999997</v>
      </c>
      <c r="K297" s="67">
        <v>34669.9</v>
      </c>
      <c r="L297" s="67">
        <v>46389</v>
      </c>
      <c r="M297" s="67">
        <v>37776.1</v>
      </c>
      <c r="N297" s="67">
        <v>26551.5</v>
      </c>
      <c r="O297" s="67">
        <v>21951.4</v>
      </c>
      <c r="P297" s="66">
        <f t="shared" si="215"/>
        <v>347392.9</v>
      </c>
    </row>
    <row r="298" spans="1:19" ht="16.05" customHeight="1" x14ac:dyDescent="0.2">
      <c r="A298" s="9"/>
      <c r="C298" s="10" t="s">
        <v>22</v>
      </c>
      <c r="D298" s="7">
        <f t="shared" ref="D298:O298" si="217">IF(D297&lt;=0,"",D297/$P297%)</f>
        <v>6.6404638667053932</v>
      </c>
      <c r="E298" s="7">
        <f t="shared" si="217"/>
        <v>6.3245967318272767</v>
      </c>
      <c r="F298" s="7">
        <f t="shared" si="217"/>
        <v>5.3119393056104478</v>
      </c>
      <c r="G298" s="7">
        <f t="shared" si="217"/>
        <v>5.5769130572328907</v>
      </c>
      <c r="H298" s="7">
        <f t="shared" si="217"/>
        <v>7.3662415092536433</v>
      </c>
      <c r="I298" s="7">
        <f t="shared" si="217"/>
        <v>9.6519531631187618</v>
      </c>
      <c r="J298" s="7">
        <f t="shared" si="217"/>
        <v>10.958255047814735</v>
      </c>
      <c r="K298" s="7">
        <f t="shared" si="217"/>
        <v>9.9800254985061585</v>
      </c>
      <c r="L298" s="7">
        <f t="shared" si="217"/>
        <v>13.353468076060276</v>
      </c>
      <c r="M298" s="7">
        <f t="shared" si="217"/>
        <v>10.874171579211895</v>
      </c>
      <c r="N298" s="7">
        <f t="shared" si="217"/>
        <v>7.6430750311822724</v>
      </c>
      <c r="O298" s="7">
        <f t="shared" si="217"/>
        <v>6.3188971334762458</v>
      </c>
      <c r="P298" s="66">
        <f t="shared" si="215"/>
        <v>99.999999999999986</v>
      </c>
    </row>
    <row r="299" spans="1:19" ht="16.05" customHeight="1" x14ac:dyDescent="0.2">
      <c r="A299" s="9"/>
      <c r="B299" s="11"/>
      <c r="C299" s="7" t="s">
        <v>24</v>
      </c>
      <c r="D299" s="66">
        <f>SUM(D297,D295)</f>
        <v>185703.00000000003</v>
      </c>
      <c r="E299" s="66">
        <f t="shared" ref="E299:O299" si="218">SUM(E297,E295)</f>
        <v>167095.99999999997</v>
      </c>
      <c r="F299" s="66">
        <f t="shared" si="218"/>
        <v>189354.89999999997</v>
      </c>
      <c r="G299" s="66">
        <f t="shared" si="218"/>
        <v>183630.4</v>
      </c>
      <c r="H299" s="66">
        <f t="shared" si="218"/>
        <v>193105.89999999997</v>
      </c>
      <c r="I299" s="66">
        <f t="shared" si="218"/>
        <v>185055.70000000007</v>
      </c>
      <c r="J299" s="66">
        <f t="shared" si="218"/>
        <v>186045.39999999997</v>
      </c>
      <c r="K299" s="66">
        <f t="shared" si="218"/>
        <v>175979.7</v>
      </c>
      <c r="L299" s="66">
        <f t="shared" si="218"/>
        <v>169882.8</v>
      </c>
      <c r="M299" s="66">
        <f t="shared" si="218"/>
        <v>175782.60000000003</v>
      </c>
      <c r="N299" s="66">
        <f t="shared" si="218"/>
        <v>169695.2</v>
      </c>
      <c r="O299" s="66">
        <f t="shared" si="218"/>
        <v>179198.40000000002</v>
      </c>
      <c r="P299" s="66">
        <f t="shared" si="215"/>
        <v>2160530</v>
      </c>
    </row>
    <row r="300" spans="1:19" ht="16.05" customHeight="1" x14ac:dyDescent="0.2">
      <c r="A300" s="13"/>
      <c r="B300" s="12"/>
      <c r="C300" s="10" t="s">
        <v>22</v>
      </c>
      <c r="D300" s="7">
        <f t="shared" ref="D300:O300" si="219">IF(D299&lt;=0,"",D299/$P299%)</f>
        <v>8.5952520909221359</v>
      </c>
      <c r="E300" s="7">
        <f t="shared" si="219"/>
        <v>7.7340282245560106</v>
      </c>
      <c r="F300" s="7">
        <f t="shared" si="219"/>
        <v>8.7642800609109788</v>
      </c>
      <c r="G300" s="7">
        <f t="shared" si="219"/>
        <v>8.4993219256386165</v>
      </c>
      <c r="H300" s="7">
        <f t="shared" si="219"/>
        <v>8.9378948683887742</v>
      </c>
      <c r="I300" s="7">
        <f t="shared" si="219"/>
        <v>8.5652918496850337</v>
      </c>
      <c r="J300" s="7">
        <f t="shared" si="219"/>
        <v>8.6111000541533773</v>
      </c>
      <c r="K300" s="7">
        <f t="shared" si="219"/>
        <v>8.1452097402026364</v>
      </c>
      <c r="L300" s="7">
        <f t="shared" si="219"/>
        <v>7.8630150935187197</v>
      </c>
      <c r="M300" s="7">
        <f t="shared" si="219"/>
        <v>8.1360869786580157</v>
      </c>
      <c r="N300" s="7">
        <f t="shared" si="219"/>
        <v>7.8543320388978639</v>
      </c>
      <c r="O300" s="7">
        <f t="shared" si="219"/>
        <v>8.2941870744678408</v>
      </c>
      <c r="P300" s="66">
        <f t="shared" si="215"/>
        <v>100.00000000000001</v>
      </c>
    </row>
    <row r="301" spans="1:19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2235.5</v>
      </c>
      <c r="E301" s="7">
        <f t="shared" ref="E301:O301" si="220">SUM(E307,E313,E319,E325,E331,E337,E343,E349,E355)</f>
        <v>2138.3000000000002</v>
      </c>
      <c r="F301" s="7">
        <f t="shared" si="220"/>
        <v>2257</v>
      </c>
      <c r="G301" s="7">
        <f t="shared" si="220"/>
        <v>2529.8999999999996</v>
      </c>
      <c r="H301" s="7">
        <f t="shared" si="220"/>
        <v>2549.3000000000002</v>
      </c>
      <c r="I301" s="7">
        <f t="shared" si="220"/>
        <v>2545.7999999999997</v>
      </c>
      <c r="J301" s="7">
        <f t="shared" si="220"/>
        <v>2602.1999999999998</v>
      </c>
      <c r="K301" s="7">
        <f t="shared" si="220"/>
        <v>2500.1</v>
      </c>
      <c r="L301" s="7">
        <f t="shared" si="220"/>
        <v>2373.1</v>
      </c>
      <c r="M301" s="7">
        <f t="shared" si="220"/>
        <v>2510.6</v>
      </c>
      <c r="N301" s="7">
        <f t="shared" si="220"/>
        <v>2348.1999999999994</v>
      </c>
      <c r="O301" s="7">
        <f t="shared" si="220"/>
        <v>2422.4999999999995</v>
      </c>
      <c r="P301" s="66">
        <f t="shared" si="215"/>
        <v>29012.499999999996</v>
      </c>
      <c r="R301" s="2"/>
      <c r="S301" s="2"/>
    </row>
    <row r="302" spans="1:19" s="17" customFormat="1" ht="16.05" customHeight="1" x14ac:dyDescent="0.2">
      <c r="A302" s="9"/>
      <c r="B302" s="11"/>
      <c r="C302" s="10" t="s">
        <v>22</v>
      </c>
      <c r="D302" s="7">
        <f t="shared" ref="D302:O302" si="221">IF(D301&lt;=0,"",D301/$P301%)</f>
        <v>7.7052994398965975</v>
      </c>
      <c r="E302" s="7">
        <f t="shared" si="221"/>
        <v>7.3702714347264129</v>
      </c>
      <c r="F302" s="7">
        <f t="shared" si="221"/>
        <v>7.7794054286945293</v>
      </c>
      <c r="G302" s="7">
        <f t="shared" si="221"/>
        <v>8.7200344679017672</v>
      </c>
      <c r="H302" s="7">
        <f t="shared" si="221"/>
        <v>8.7869021973287396</v>
      </c>
      <c r="I302" s="7">
        <f t="shared" si="221"/>
        <v>8.7748384317104708</v>
      </c>
      <c r="J302" s="7">
        <f t="shared" si="221"/>
        <v>8.9692373976734174</v>
      </c>
      <c r="K302" s="7">
        <f t="shared" si="221"/>
        <v>8.6173201206376575</v>
      </c>
      <c r="L302" s="7">
        <f t="shared" si="221"/>
        <v>8.1795777682033624</v>
      </c>
      <c r="M302" s="7">
        <f t="shared" si="221"/>
        <v>8.6535114174924619</v>
      </c>
      <c r="N302" s="7">
        <f t="shared" si="221"/>
        <v>8.0937526928048253</v>
      </c>
      <c r="O302" s="7">
        <f t="shared" si="221"/>
        <v>8.3498492029297715</v>
      </c>
      <c r="P302" s="66">
        <f t="shared" si="215"/>
        <v>100.00000000000003</v>
      </c>
      <c r="R302" s="2"/>
      <c r="S302" s="2"/>
    </row>
    <row r="303" spans="1:19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6338.6</v>
      </c>
      <c r="E303" s="7">
        <f t="shared" ref="E303:O303" si="222">SUM(E309,E315,E321,E327,E333,E339,E345,E351,E357)</f>
        <v>5941.9000000000005</v>
      </c>
      <c r="F303" s="7">
        <f t="shared" si="222"/>
        <v>6788.9</v>
      </c>
      <c r="G303" s="7">
        <f t="shared" si="222"/>
        <v>6915.5999999999995</v>
      </c>
      <c r="H303" s="7">
        <f t="shared" si="222"/>
        <v>6503.2000000000007</v>
      </c>
      <c r="I303" s="7">
        <f t="shared" si="222"/>
        <v>6560.0000000000009</v>
      </c>
      <c r="J303" s="7">
        <f t="shared" si="222"/>
        <v>6773.6</v>
      </c>
      <c r="K303" s="7">
        <f t="shared" si="222"/>
        <v>6695.3</v>
      </c>
      <c r="L303" s="7">
        <f t="shared" si="222"/>
        <v>6688</v>
      </c>
      <c r="M303" s="7">
        <f t="shared" si="222"/>
        <v>6572.8</v>
      </c>
      <c r="N303" s="7">
        <f t="shared" si="222"/>
        <v>6188.2</v>
      </c>
      <c r="O303" s="7">
        <f t="shared" si="222"/>
        <v>6359.7</v>
      </c>
      <c r="P303" s="66">
        <f t="shared" si="215"/>
        <v>78325.8</v>
      </c>
      <c r="R303" s="2"/>
      <c r="S303" s="2"/>
    </row>
    <row r="304" spans="1:19" s="17" customFormat="1" ht="16.05" customHeight="1" x14ac:dyDescent="0.2">
      <c r="A304" s="9"/>
      <c r="B304" s="11"/>
      <c r="C304" s="10" t="s">
        <v>22</v>
      </c>
      <c r="D304" s="7">
        <f t="shared" ref="D304:O304" si="223">IF(D303&lt;=0,"",D303/$P303%)</f>
        <v>8.0926080550725299</v>
      </c>
      <c r="E304" s="7">
        <f t="shared" si="223"/>
        <v>7.5861338154222491</v>
      </c>
      <c r="F304" s="7">
        <f t="shared" si="223"/>
        <v>8.6675144077685768</v>
      </c>
      <c r="G304" s="7">
        <f t="shared" si="223"/>
        <v>8.8292746451360848</v>
      </c>
      <c r="H304" s="7">
        <f t="shared" si="223"/>
        <v>8.3027559246123257</v>
      </c>
      <c r="I304" s="7">
        <f t="shared" si="223"/>
        <v>8.3752735369444054</v>
      </c>
      <c r="J304" s="7">
        <f t="shared" si="223"/>
        <v>8.6479806143058866</v>
      </c>
      <c r="K304" s="7">
        <f t="shared" si="223"/>
        <v>8.5480135536438819</v>
      </c>
      <c r="L304" s="7">
        <f t="shared" si="223"/>
        <v>8.5386935083969782</v>
      </c>
      <c r="M304" s="7">
        <f t="shared" si="223"/>
        <v>8.3916155340896612</v>
      </c>
      <c r="N304" s="7">
        <f t="shared" si="223"/>
        <v>7.9005895886157553</v>
      </c>
      <c r="O304" s="7">
        <f t="shared" si="223"/>
        <v>8.1195468159916651</v>
      </c>
      <c r="P304" s="66">
        <f t="shared" si="215"/>
        <v>100</v>
      </c>
      <c r="R304" s="2"/>
      <c r="S304" s="2"/>
    </row>
    <row r="305" spans="1:19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8574.1</v>
      </c>
      <c r="E305" s="7">
        <f t="shared" ref="E305:O305" si="224">SUM(E311,E317,E323,E329,E335,E341,E347,E353,E359)</f>
        <v>8080.2</v>
      </c>
      <c r="F305" s="7">
        <f t="shared" si="224"/>
        <v>9045.9</v>
      </c>
      <c r="G305" s="7">
        <f t="shared" si="224"/>
        <v>9445.5</v>
      </c>
      <c r="H305" s="7">
        <f t="shared" si="224"/>
        <v>9052.5</v>
      </c>
      <c r="I305" s="7">
        <f t="shared" si="224"/>
        <v>9105.7999999999993</v>
      </c>
      <c r="J305" s="7">
        <f t="shared" si="224"/>
        <v>9375.7999999999993</v>
      </c>
      <c r="K305" s="7">
        <f t="shared" si="224"/>
        <v>9195.3999999999978</v>
      </c>
      <c r="L305" s="7">
        <f t="shared" si="224"/>
        <v>9061.1000000000022</v>
      </c>
      <c r="M305" s="7">
        <f t="shared" si="224"/>
        <v>9083.3999999999978</v>
      </c>
      <c r="N305" s="7">
        <f t="shared" si="224"/>
        <v>8536.4</v>
      </c>
      <c r="O305" s="7">
        <f t="shared" si="224"/>
        <v>8782.2000000000007</v>
      </c>
      <c r="P305" s="66">
        <f t="shared" si="215"/>
        <v>107338.29999999999</v>
      </c>
      <c r="R305" s="2"/>
      <c r="S305" s="2"/>
    </row>
    <row r="306" spans="1:19" s="17" customFormat="1" ht="16.05" customHeight="1" x14ac:dyDescent="0.2">
      <c r="A306" s="9"/>
      <c r="B306" s="12"/>
      <c r="C306" s="10" t="s">
        <v>22</v>
      </c>
      <c r="D306" s="7">
        <f t="shared" ref="D306:O306" si="225">IF(D305&lt;=0,"",D305/$P305%)</f>
        <v>7.9879222980054667</v>
      </c>
      <c r="E306" s="7">
        <f t="shared" si="225"/>
        <v>7.5277883104166934</v>
      </c>
      <c r="F306" s="7">
        <f t="shared" si="225"/>
        <v>8.4274671762083067</v>
      </c>
      <c r="G306" s="7">
        <f t="shared" si="225"/>
        <v>8.7997480861910446</v>
      </c>
      <c r="H306" s="7">
        <f t="shared" si="225"/>
        <v>8.4336159600068203</v>
      </c>
      <c r="I306" s="7">
        <f t="shared" si="225"/>
        <v>8.483272047349363</v>
      </c>
      <c r="J306" s="7">
        <f t="shared" si="225"/>
        <v>8.7348132027431031</v>
      </c>
      <c r="K306" s="7">
        <f t="shared" si="225"/>
        <v>8.5667464455837283</v>
      </c>
      <c r="L306" s="7">
        <f t="shared" si="225"/>
        <v>8.4416280116230684</v>
      </c>
      <c r="M306" s="7">
        <f t="shared" si="225"/>
        <v>8.4624034477907699</v>
      </c>
      <c r="N306" s="7">
        <f t="shared" si="225"/>
        <v>7.9527996996412291</v>
      </c>
      <c r="O306" s="7">
        <f t="shared" si="225"/>
        <v>8.1817953144404214</v>
      </c>
      <c r="P306" s="66">
        <f t="shared" si="215"/>
        <v>100.00000000000001</v>
      </c>
      <c r="R306" s="2"/>
      <c r="S306" s="2"/>
    </row>
    <row r="307" spans="1:19" s="17" customFormat="1" ht="16.05" customHeight="1" x14ac:dyDescent="0.2">
      <c r="A307" s="9"/>
      <c r="B307" s="9" t="s">
        <v>74</v>
      </c>
      <c r="C307" s="7" t="s">
        <v>21</v>
      </c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>
        <f t="shared" si="215"/>
        <v>0</v>
      </c>
      <c r="R307" s="2"/>
      <c r="S307" s="2"/>
    </row>
    <row r="308" spans="1:19" s="17" customFormat="1" ht="16.05" customHeight="1" x14ac:dyDescent="0.2">
      <c r="A308" s="9"/>
      <c r="B308" s="9"/>
      <c r="C308" s="10" t="s">
        <v>22</v>
      </c>
      <c r="D308" s="7" t="str">
        <f t="shared" ref="D308:O308" si="226">IF(D307&lt;=0,"",D307/$P307%)</f>
        <v/>
      </c>
      <c r="E308" s="7" t="str">
        <f t="shared" si="226"/>
        <v/>
      </c>
      <c r="F308" s="7" t="str">
        <f t="shared" si="226"/>
        <v/>
      </c>
      <c r="G308" s="7" t="str">
        <f t="shared" si="226"/>
        <v/>
      </c>
      <c r="H308" s="7" t="str">
        <f t="shared" si="226"/>
        <v/>
      </c>
      <c r="I308" s="7" t="str">
        <f t="shared" si="226"/>
        <v/>
      </c>
      <c r="J308" s="7" t="str">
        <f t="shared" si="226"/>
        <v/>
      </c>
      <c r="K308" s="7" t="str">
        <f t="shared" si="226"/>
        <v/>
      </c>
      <c r="L308" s="7" t="str">
        <f t="shared" si="226"/>
        <v/>
      </c>
      <c r="M308" s="7" t="str">
        <f t="shared" si="226"/>
        <v/>
      </c>
      <c r="N308" s="7" t="str">
        <f t="shared" si="226"/>
        <v/>
      </c>
      <c r="O308" s="7" t="str">
        <f t="shared" si="226"/>
        <v/>
      </c>
      <c r="P308" s="66">
        <f t="shared" si="215"/>
        <v>0</v>
      </c>
      <c r="R308" s="2"/>
      <c r="S308" s="2"/>
    </row>
    <row r="309" spans="1:19" s="17" customFormat="1" ht="16.05" customHeight="1" x14ac:dyDescent="0.2">
      <c r="A309" s="9"/>
      <c r="B309" s="9"/>
      <c r="C309" s="7" t="s">
        <v>23</v>
      </c>
      <c r="D309" s="67">
        <v>226.7</v>
      </c>
      <c r="E309" s="67">
        <v>208.6</v>
      </c>
      <c r="F309" s="67">
        <v>229.4</v>
      </c>
      <c r="G309" s="67">
        <v>229.2</v>
      </c>
      <c r="H309" s="67">
        <v>228.7</v>
      </c>
      <c r="I309" s="67">
        <v>165.1</v>
      </c>
      <c r="J309" s="67">
        <v>224.5</v>
      </c>
      <c r="K309" s="67">
        <v>220.3</v>
      </c>
      <c r="L309" s="67">
        <v>242</v>
      </c>
      <c r="M309" s="67">
        <v>288.10000000000002</v>
      </c>
      <c r="N309" s="67">
        <v>206.1</v>
      </c>
      <c r="O309" s="67">
        <v>184.4</v>
      </c>
      <c r="P309" s="66">
        <f t="shared" si="215"/>
        <v>2653.1</v>
      </c>
      <c r="R309" s="2"/>
      <c r="S309" s="2"/>
    </row>
    <row r="310" spans="1:19" s="17" customFormat="1" ht="16.05" customHeight="1" x14ac:dyDescent="0.2">
      <c r="A310" s="9"/>
      <c r="B310" s="9"/>
      <c r="C310" s="10" t="s">
        <v>22</v>
      </c>
      <c r="D310" s="7">
        <f t="shared" ref="D310:O310" si="227">IF(D309&lt;=0,"",D309/$P309%)</f>
        <v>8.5447212694583694</v>
      </c>
      <c r="E310" s="7">
        <f t="shared" si="227"/>
        <v>7.8625004711469604</v>
      </c>
      <c r="F310" s="7">
        <f t="shared" si="227"/>
        <v>8.6464890128528893</v>
      </c>
      <c r="G310" s="7">
        <f t="shared" si="227"/>
        <v>8.6389506614903322</v>
      </c>
      <c r="H310" s="7">
        <f t="shared" si="227"/>
        <v>8.6201047830839403</v>
      </c>
      <c r="I310" s="7">
        <f t="shared" si="227"/>
        <v>6.2229090497908111</v>
      </c>
      <c r="J310" s="7">
        <f t="shared" si="227"/>
        <v>8.4617994044702431</v>
      </c>
      <c r="K310" s="7">
        <f t="shared" si="227"/>
        <v>8.3034940258565459</v>
      </c>
      <c r="L310" s="7">
        <f t="shared" si="227"/>
        <v>9.1214051486939809</v>
      </c>
      <c r="M310" s="7">
        <f t="shared" si="227"/>
        <v>10.858995137763372</v>
      </c>
      <c r="N310" s="7">
        <f t="shared" si="227"/>
        <v>7.7682710791149976</v>
      </c>
      <c r="O310" s="7">
        <f t="shared" si="227"/>
        <v>6.9503599562775626</v>
      </c>
      <c r="P310" s="66">
        <f t="shared" si="215"/>
        <v>100.00000000000001</v>
      </c>
      <c r="R310" s="2"/>
      <c r="S310" s="2"/>
    </row>
    <row r="311" spans="1:19" s="17" customFormat="1" ht="16.05" customHeight="1" x14ac:dyDescent="0.2">
      <c r="A311" s="9"/>
      <c r="B311" s="9"/>
      <c r="C311" s="7" t="s">
        <v>24</v>
      </c>
      <c r="D311" s="66">
        <f>SUM(D309,D307)</f>
        <v>226.7</v>
      </c>
      <c r="E311" s="66">
        <f t="shared" ref="E311:O311" si="228">SUM(E309,E307)</f>
        <v>208.6</v>
      </c>
      <c r="F311" s="66">
        <f t="shared" si="228"/>
        <v>229.4</v>
      </c>
      <c r="G311" s="66">
        <f t="shared" si="228"/>
        <v>229.2</v>
      </c>
      <c r="H311" s="66">
        <f t="shared" si="228"/>
        <v>228.7</v>
      </c>
      <c r="I311" s="66">
        <f t="shared" si="228"/>
        <v>165.1</v>
      </c>
      <c r="J311" s="66">
        <f t="shared" si="228"/>
        <v>224.5</v>
      </c>
      <c r="K311" s="66">
        <f t="shared" si="228"/>
        <v>220.3</v>
      </c>
      <c r="L311" s="66">
        <f t="shared" si="228"/>
        <v>242</v>
      </c>
      <c r="M311" s="66">
        <f t="shared" si="228"/>
        <v>288.10000000000002</v>
      </c>
      <c r="N311" s="66">
        <f t="shared" si="228"/>
        <v>206.1</v>
      </c>
      <c r="O311" s="66">
        <f t="shared" si="228"/>
        <v>184.4</v>
      </c>
      <c r="P311" s="66">
        <f t="shared" si="215"/>
        <v>2653.1</v>
      </c>
      <c r="R311" s="2"/>
      <c r="S311" s="2"/>
    </row>
    <row r="312" spans="1:19" s="17" customFormat="1" ht="16.05" customHeight="1" x14ac:dyDescent="0.2">
      <c r="A312" s="9"/>
      <c r="B312" s="13"/>
      <c r="C312" s="10" t="s">
        <v>22</v>
      </c>
      <c r="D312" s="7">
        <f t="shared" ref="D312:O312" si="229">IF(D311&lt;=0,"",D311/$P311%)</f>
        <v>8.5447212694583694</v>
      </c>
      <c r="E312" s="7">
        <f t="shared" si="229"/>
        <v>7.8625004711469604</v>
      </c>
      <c r="F312" s="7">
        <f t="shared" si="229"/>
        <v>8.6464890128528893</v>
      </c>
      <c r="G312" s="7">
        <f t="shared" si="229"/>
        <v>8.6389506614903322</v>
      </c>
      <c r="H312" s="7">
        <f t="shared" si="229"/>
        <v>8.6201047830839403</v>
      </c>
      <c r="I312" s="7">
        <f t="shared" si="229"/>
        <v>6.2229090497908111</v>
      </c>
      <c r="J312" s="7">
        <f t="shared" si="229"/>
        <v>8.4617994044702431</v>
      </c>
      <c r="K312" s="7">
        <f t="shared" si="229"/>
        <v>8.3034940258565459</v>
      </c>
      <c r="L312" s="7">
        <f t="shared" si="229"/>
        <v>9.1214051486939809</v>
      </c>
      <c r="M312" s="7">
        <f t="shared" si="229"/>
        <v>10.858995137763372</v>
      </c>
      <c r="N312" s="7">
        <f t="shared" si="229"/>
        <v>7.7682710791149976</v>
      </c>
      <c r="O312" s="7">
        <f t="shared" si="229"/>
        <v>6.9503599562775626</v>
      </c>
      <c r="P312" s="66">
        <f t="shared" si="215"/>
        <v>100.00000000000001</v>
      </c>
      <c r="R312" s="2"/>
      <c r="S312" s="2"/>
    </row>
    <row r="313" spans="1:19" s="17" customFormat="1" ht="16.05" customHeight="1" x14ac:dyDescent="0.2">
      <c r="A313" s="9"/>
      <c r="B313" s="9" t="s">
        <v>75</v>
      </c>
      <c r="C313" s="7" t="s">
        <v>21</v>
      </c>
      <c r="D313" s="67">
        <v>2232.3000000000002</v>
      </c>
      <c r="E313" s="67">
        <v>2136.5</v>
      </c>
      <c r="F313" s="67">
        <v>2254.4</v>
      </c>
      <c r="G313" s="67">
        <v>2527.3999999999996</v>
      </c>
      <c r="H313" s="67">
        <v>2545.9</v>
      </c>
      <c r="I313" s="67">
        <v>2543.1</v>
      </c>
      <c r="J313" s="67">
        <v>2599.2999999999997</v>
      </c>
      <c r="K313" s="67">
        <v>2497.1999999999998</v>
      </c>
      <c r="L313" s="67">
        <v>2369.8000000000002</v>
      </c>
      <c r="M313" s="67">
        <v>2506.3000000000002</v>
      </c>
      <c r="N313" s="67">
        <v>2344.2999999999997</v>
      </c>
      <c r="O313" s="67">
        <v>2418.2999999999997</v>
      </c>
      <c r="P313" s="66">
        <f t="shared" si="215"/>
        <v>28974.799999999999</v>
      </c>
      <c r="R313" s="2"/>
      <c r="S313" s="2"/>
    </row>
    <row r="314" spans="1:19" s="17" customFormat="1" ht="16.05" customHeight="1" x14ac:dyDescent="0.2">
      <c r="A314" s="9"/>
      <c r="B314" s="9"/>
      <c r="C314" s="10" t="s">
        <v>22</v>
      </c>
      <c r="D314" s="7">
        <f t="shared" ref="D314:O314" si="230">IF(D313&lt;=0,"",D313/$P313%)</f>
        <v>7.7042809613871377</v>
      </c>
      <c r="E314" s="7">
        <f t="shared" si="230"/>
        <v>7.3736488258762787</v>
      </c>
      <c r="F314" s="7">
        <f t="shared" si="230"/>
        <v>7.7805541366980968</v>
      </c>
      <c r="G314" s="7">
        <f t="shared" si="230"/>
        <v>8.7227521846570113</v>
      </c>
      <c r="H314" s="7">
        <f t="shared" si="230"/>
        <v>8.7866007703245579</v>
      </c>
      <c r="I314" s="7">
        <f t="shared" si="230"/>
        <v>8.7769372006019015</v>
      </c>
      <c r="J314" s="7">
        <f t="shared" si="230"/>
        <v>8.9708988500352032</v>
      </c>
      <c r="K314" s="7">
        <f t="shared" si="230"/>
        <v>8.6185236826483695</v>
      </c>
      <c r="L314" s="7">
        <f t="shared" si="230"/>
        <v>8.1788312602675433</v>
      </c>
      <c r="M314" s="7">
        <f t="shared" si="230"/>
        <v>8.6499302842470023</v>
      </c>
      <c r="N314" s="7">
        <f t="shared" si="230"/>
        <v>8.0908237502933584</v>
      </c>
      <c r="O314" s="7">
        <f t="shared" si="230"/>
        <v>8.3462180929635394</v>
      </c>
      <c r="P314" s="66">
        <f t="shared" si="215"/>
        <v>100</v>
      </c>
      <c r="R314" s="2"/>
      <c r="S314" s="2"/>
    </row>
    <row r="315" spans="1:19" s="17" customFormat="1" ht="16.05" customHeight="1" x14ac:dyDescent="0.2">
      <c r="A315" s="9"/>
      <c r="B315" s="9"/>
      <c r="C315" s="7" t="s">
        <v>23</v>
      </c>
      <c r="D315" s="67">
        <v>5954.6</v>
      </c>
      <c r="E315" s="67">
        <v>5605.5</v>
      </c>
      <c r="F315" s="67">
        <v>6398.0999999999995</v>
      </c>
      <c r="G315" s="67">
        <v>6522.9</v>
      </c>
      <c r="H315" s="67">
        <v>6119.1</v>
      </c>
      <c r="I315" s="67">
        <v>6237.4000000000005</v>
      </c>
      <c r="J315" s="67">
        <v>6400.7000000000007</v>
      </c>
      <c r="K315" s="67">
        <v>6318.8</v>
      </c>
      <c r="L315" s="67">
        <v>6304.4000000000005</v>
      </c>
      <c r="M315" s="67">
        <v>6146</v>
      </c>
      <c r="N315" s="67">
        <v>5840.8</v>
      </c>
      <c r="O315" s="67">
        <v>6023.5</v>
      </c>
      <c r="P315" s="66">
        <f t="shared" si="215"/>
        <v>73871.8</v>
      </c>
      <c r="R315" s="2"/>
      <c r="S315" s="2"/>
    </row>
    <row r="316" spans="1:19" s="17" customFormat="1" ht="16.05" customHeight="1" x14ac:dyDescent="0.2">
      <c r="A316" s="9"/>
      <c r="B316" s="9"/>
      <c r="C316" s="10" t="s">
        <v>22</v>
      </c>
      <c r="D316" s="7">
        <f t="shared" ref="D316:O316" si="231">IF(D315&lt;=0,"",D315/$P315%)</f>
        <v>8.0607214119596371</v>
      </c>
      <c r="E316" s="7">
        <f t="shared" si="231"/>
        <v>7.5881459501460631</v>
      </c>
      <c r="F316" s="7">
        <f t="shared" si="231"/>
        <v>8.6610858270679731</v>
      </c>
      <c r="G316" s="7">
        <f t="shared" si="231"/>
        <v>8.8300271551525746</v>
      </c>
      <c r="H316" s="7">
        <f t="shared" si="231"/>
        <v>8.2834044926480743</v>
      </c>
      <c r="I316" s="7">
        <f t="shared" si="231"/>
        <v>8.4435467932282684</v>
      </c>
      <c r="J316" s="7">
        <f t="shared" si="231"/>
        <v>8.6646054380697368</v>
      </c>
      <c r="K316" s="7">
        <f t="shared" si="231"/>
        <v>8.5537376915142165</v>
      </c>
      <c r="L316" s="7">
        <f t="shared" si="231"/>
        <v>8.5342444613506103</v>
      </c>
      <c r="M316" s="7">
        <f t="shared" si="231"/>
        <v>8.3198189295509231</v>
      </c>
      <c r="N316" s="7">
        <f t="shared" si="231"/>
        <v>7.9066707458055703</v>
      </c>
      <c r="O316" s="7">
        <f t="shared" si="231"/>
        <v>8.1539911035063444</v>
      </c>
      <c r="P316" s="66">
        <f t="shared" si="215"/>
        <v>99.999999999999986</v>
      </c>
      <c r="R316" s="2"/>
      <c r="S316" s="2"/>
    </row>
    <row r="317" spans="1:19" s="17" customFormat="1" ht="16.05" customHeight="1" x14ac:dyDescent="0.2">
      <c r="A317" s="9"/>
      <c r="B317" s="9"/>
      <c r="C317" s="7" t="s">
        <v>24</v>
      </c>
      <c r="D317" s="66">
        <f>SUM(D315,D313)</f>
        <v>8186.9000000000005</v>
      </c>
      <c r="E317" s="66">
        <f t="shared" ref="E317:O317" si="232">SUM(E315,E313)</f>
        <v>7742</v>
      </c>
      <c r="F317" s="66">
        <f t="shared" si="232"/>
        <v>8652.5</v>
      </c>
      <c r="G317" s="66">
        <f t="shared" si="232"/>
        <v>9050.2999999999993</v>
      </c>
      <c r="H317" s="66">
        <f t="shared" si="232"/>
        <v>8665</v>
      </c>
      <c r="I317" s="66">
        <f t="shared" si="232"/>
        <v>8780.5</v>
      </c>
      <c r="J317" s="66">
        <f t="shared" si="232"/>
        <v>9000</v>
      </c>
      <c r="K317" s="66">
        <f t="shared" si="232"/>
        <v>8816</v>
      </c>
      <c r="L317" s="66">
        <f t="shared" si="232"/>
        <v>8674.2000000000007</v>
      </c>
      <c r="M317" s="66">
        <f t="shared" si="232"/>
        <v>8652.2999999999993</v>
      </c>
      <c r="N317" s="66">
        <f t="shared" si="232"/>
        <v>8185.1</v>
      </c>
      <c r="O317" s="66">
        <f t="shared" si="232"/>
        <v>8441.7999999999993</v>
      </c>
      <c r="P317" s="66">
        <f t="shared" si="215"/>
        <v>102846.6</v>
      </c>
      <c r="R317" s="2"/>
      <c r="S317" s="2"/>
    </row>
    <row r="318" spans="1:19" s="17" customFormat="1" ht="16.05" customHeight="1" x14ac:dyDescent="0.2">
      <c r="A318" s="9"/>
      <c r="B318" s="13"/>
      <c r="C318" s="10" t="s">
        <v>22</v>
      </c>
      <c r="D318" s="7">
        <f t="shared" ref="D318:O318" si="233">IF(D317&lt;=0,"",D317/$P317%)</f>
        <v>7.9603020420704231</v>
      </c>
      <c r="E318" s="7">
        <f t="shared" si="233"/>
        <v>7.5277160353380657</v>
      </c>
      <c r="F318" s="7">
        <f t="shared" si="233"/>
        <v>8.4130151118267396</v>
      </c>
      <c r="G318" s="7">
        <f t="shared" si="233"/>
        <v>8.7998047577654468</v>
      </c>
      <c r="H318" s="7">
        <f t="shared" si="233"/>
        <v>8.4251691353919327</v>
      </c>
      <c r="I318" s="7">
        <f t="shared" si="233"/>
        <v>8.5374723131343178</v>
      </c>
      <c r="J318" s="7">
        <f t="shared" si="233"/>
        <v>8.750896966939111</v>
      </c>
      <c r="K318" s="7">
        <f t="shared" si="233"/>
        <v>8.5719897400594665</v>
      </c>
      <c r="L318" s="7">
        <f t="shared" si="233"/>
        <v>8.4341144967359156</v>
      </c>
      <c r="M318" s="7">
        <f t="shared" si="233"/>
        <v>8.4128206474496956</v>
      </c>
      <c r="N318" s="7">
        <f t="shared" si="233"/>
        <v>7.9585518626770346</v>
      </c>
      <c r="O318" s="7">
        <f t="shared" si="233"/>
        <v>8.2081468906118413</v>
      </c>
      <c r="P318" s="66">
        <f t="shared" si="215"/>
        <v>100</v>
      </c>
      <c r="R318" s="2"/>
      <c r="S318" s="2"/>
    </row>
    <row r="319" spans="1:19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15"/>
        <v>0</v>
      </c>
      <c r="R319" s="2"/>
      <c r="S319" s="2"/>
    </row>
    <row r="320" spans="1:19" s="17" customFormat="1" ht="16.05" customHeight="1" x14ac:dyDescent="0.2">
      <c r="A320" s="9"/>
      <c r="B320" s="9"/>
      <c r="C320" s="10" t="s">
        <v>22</v>
      </c>
      <c r="D320" s="7" t="str">
        <f t="shared" ref="D320:O320" si="234">IF(D319&lt;=0,"",D319/$P319%)</f>
        <v/>
      </c>
      <c r="E320" s="7" t="str">
        <f t="shared" si="234"/>
        <v/>
      </c>
      <c r="F320" s="7" t="str">
        <f t="shared" si="234"/>
        <v/>
      </c>
      <c r="G320" s="7" t="str">
        <f t="shared" si="234"/>
        <v/>
      </c>
      <c r="H320" s="7" t="str">
        <f t="shared" si="234"/>
        <v/>
      </c>
      <c r="I320" s="7" t="str">
        <f t="shared" si="234"/>
        <v/>
      </c>
      <c r="J320" s="7" t="str">
        <f t="shared" si="234"/>
        <v/>
      </c>
      <c r="K320" s="7" t="str">
        <f t="shared" si="234"/>
        <v/>
      </c>
      <c r="L320" s="7" t="str">
        <f t="shared" si="234"/>
        <v/>
      </c>
      <c r="M320" s="7" t="str">
        <f t="shared" si="234"/>
        <v/>
      </c>
      <c r="N320" s="7" t="str">
        <f t="shared" si="234"/>
        <v/>
      </c>
      <c r="O320" s="7" t="str">
        <f t="shared" si="234"/>
        <v/>
      </c>
      <c r="P320" s="66">
        <f t="shared" si="215"/>
        <v>0</v>
      </c>
      <c r="R320" s="2"/>
      <c r="S320" s="2"/>
    </row>
    <row r="321" spans="1:19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15"/>
        <v>0</v>
      </c>
      <c r="R321" s="2"/>
      <c r="S321" s="2"/>
    </row>
    <row r="322" spans="1:19" s="17" customFormat="1" ht="16.05" customHeight="1" x14ac:dyDescent="0.2">
      <c r="A322" s="9"/>
      <c r="B322" s="9"/>
      <c r="C322" s="10" t="s">
        <v>22</v>
      </c>
      <c r="D322" s="7" t="str">
        <f t="shared" ref="D322:O322" si="235">IF(D321&lt;=0,"",D321/$P321%)</f>
        <v/>
      </c>
      <c r="E322" s="7" t="str">
        <f t="shared" si="235"/>
        <v/>
      </c>
      <c r="F322" s="7" t="str">
        <f t="shared" si="235"/>
        <v/>
      </c>
      <c r="G322" s="7" t="str">
        <f t="shared" si="235"/>
        <v/>
      </c>
      <c r="H322" s="7" t="str">
        <f t="shared" si="235"/>
        <v/>
      </c>
      <c r="I322" s="7" t="str">
        <f t="shared" si="235"/>
        <v/>
      </c>
      <c r="J322" s="7" t="str">
        <f t="shared" si="235"/>
        <v/>
      </c>
      <c r="K322" s="7" t="str">
        <f t="shared" si="235"/>
        <v/>
      </c>
      <c r="L322" s="7" t="str">
        <f t="shared" si="235"/>
        <v/>
      </c>
      <c r="M322" s="7" t="str">
        <f t="shared" si="235"/>
        <v/>
      </c>
      <c r="N322" s="7" t="str">
        <f t="shared" si="235"/>
        <v/>
      </c>
      <c r="O322" s="7" t="str">
        <f t="shared" si="235"/>
        <v/>
      </c>
      <c r="P322" s="66">
        <f t="shared" si="215"/>
        <v>0</v>
      </c>
      <c r="R322" s="2"/>
      <c r="S322" s="2"/>
    </row>
    <row r="323" spans="1:19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36">SUM(E321,E319)</f>
        <v>0</v>
      </c>
      <c r="F323" s="66">
        <f t="shared" si="236"/>
        <v>0</v>
      </c>
      <c r="G323" s="66">
        <f t="shared" si="236"/>
        <v>0</v>
      </c>
      <c r="H323" s="66">
        <f t="shared" si="236"/>
        <v>0</v>
      </c>
      <c r="I323" s="66">
        <f t="shared" si="236"/>
        <v>0</v>
      </c>
      <c r="J323" s="66">
        <f t="shared" si="236"/>
        <v>0</v>
      </c>
      <c r="K323" s="66">
        <f t="shared" si="236"/>
        <v>0</v>
      </c>
      <c r="L323" s="66">
        <f t="shared" si="236"/>
        <v>0</v>
      </c>
      <c r="M323" s="66">
        <f t="shared" si="236"/>
        <v>0</v>
      </c>
      <c r="N323" s="66">
        <f t="shared" si="236"/>
        <v>0</v>
      </c>
      <c r="O323" s="66">
        <f t="shared" si="236"/>
        <v>0</v>
      </c>
      <c r="P323" s="66">
        <f t="shared" si="215"/>
        <v>0</v>
      </c>
      <c r="R323" s="2"/>
      <c r="S323" s="2"/>
    </row>
    <row r="324" spans="1:19" s="17" customFormat="1" ht="16.05" customHeight="1" x14ac:dyDescent="0.2">
      <c r="A324" s="9"/>
      <c r="B324" s="13"/>
      <c r="C324" s="10" t="s">
        <v>22</v>
      </c>
      <c r="D324" s="7" t="str">
        <f t="shared" ref="D324:O324" si="237">IF(D323&lt;=0,"",D323/$P323%)</f>
        <v/>
      </c>
      <c r="E324" s="7" t="str">
        <f t="shared" si="237"/>
        <v/>
      </c>
      <c r="F324" s="7" t="str">
        <f t="shared" si="237"/>
        <v/>
      </c>
      <c r="G324" s="7" t="str">
        <f t="shared" si="237"/>
        <v/>
      </c>
      <c r="H324" s="7" t="str">
        <f t="shared" si="237"/>
        <v/>
      </c>
      <c r="I324" s="7" t="str">
        <f t="shared" si="237"/>
        <v/>
      </c>
      <c r="J324" s="7" t="str">
        <f t="shared" si="237"/>
        <v/>
      </c>
      <c r="K324" s="7" t="str">
        <f t="shared" si="237"/>
        <v/>
      </c>
      <c r="L324" s="7" t="str">
        <f t="shared" si="237"/>
        <v/>
      </c>
      <c r="M324" s="7" t="str">
        <f t="shared" si="237"/>
        <v/>
      </c>
      <c r="N324" s="7" t="str">
        <f t="shared" si="237"/>
        <v/>
      </c>
      <c r="O324" s="7" t="str">
        <f t="shared" si="237"/>
        <v/>
      </c>
      <c r="P324" s="66">
        <f t="shared" si="215"/>
        <v>0</v>
      </c>
      <c r="R324" s="2"/>
      <c r="S324" s="2"/>
    </row>
    <row r="325" spans="1:19" s="17" customFormat="1" ht="16.05" customHeight="1" x14ac:dyDescent="0.2">
      <c r="A325" s="9"/>
      <c r="B325" s="9" t="s">
        <v>77</v>
      </c>
      <c r="C325" s="7" t="s">
        <v>21</v>
      </c>
      <c r="D325" s="67"/>
      <c r="E325" s="67">
        <v>0</v>
      </c>
      <c r="F325" s="67"/>
      <c r="G325" s="67"/>
      <c r="H325" s="67"/>
      <c r="I325" s="67"/>
      <c r="J325" s="67">
        <v>0</v>
      </c>
      <c r="K325" s="67">
        <v>0</v>
      </c>
      <c r="L325" s="67">
        <v>0</v>
      </c>
      <c r="M325" s="67">
        <v>0</v>
      </c>
      <c r="N325" s="67">
        <v>0</v>
      </c>
      <c r="O325" s="67">
        <v>0</v>
      </c>
      <c r="P325" s="66">
        <f t="shared" si="215"/>
        <v>0</v>
      </c>
      <c r="R325" s="2"/>
      <c r="S325" s="2"/>
    </row>
    <row r="326" spans="1:19" s="17" customFormat="1" ht="16.05" customHeight="1" x14ac:dyDescent="0.2">
      <c r="A326" s="9"/>
      <c r="B326" s="9"/>
      <c r="C326" s="10" t="s">
        <v>22</v>
      </c>
      <c r="D326" s="7" t="str">
        <f t="shared" ref="D326:O326" si="238">IF(D325&lt;=0,"",D325/$P325%)</f>
        <v/>
      </c>
      <c r="E326" s="7" t="str">
        <f t="shared" si="238"/>
        <v/>
      </c>
      <c r="F326" s="7" t="str">
        <f>IF(F325&lt;=0,"",F325/$P325%)</f>
        <v/>
      </c>
      <c r="G326" s="7" t="str">
        <f t="shared" si="238"/>
        <v/>
      </c>
      <c r="H326" s="7" t="str">
        <f t="shared" si="238"/>
        <v/>
      </c>
      <c r="I326" s="7" t="str">
        <f t="shared" si="238"/>
        <v/>
      </c>
      <c r="J326" s="7" t="str">
        <f t="shared" si="238"/>
        <v/>
      </c>
      <c r="K326" s="7" t="str">
        <f t="shared" si="238"/>
        <v/>
      </c>
      <c r="L326" s="7" t="str">
        <f t="shared" si="238"/>
        <v/>
      </c>
      <c r="M326" s="7" t="str">
        <f t="shared" si="238"/>
        <v/>
      </c>
      <c r="N326" s="7" t="str">
        <f t="shared" si="238"/>
        <v/>
      </c>
      <c r="O326" s="7" t="str">
        <f t="shared" si="238"/>
        <v/>
      </c>
      <c r="P326" s="66">
        <f t="shared" si="215"/>
        <v>0</v>
      </c>
      <c r="R326" s="2"/>
      <c r="S326" s="2"/>
    </row>
    <row r="327" spans="1:19" s="17" customFormat="1" ht="16.05" customHeight="1" x14ac:dyDescent="0.2">
      <c r="A327" s="9"/>
      <c r="B327" s="9"/>
      <c r="C327" s="7" t="s">
        <v>23</v>
      </c>
      <c r="D327" s="67"/>
      <c r="E327" s="67">
        <v>0</v>
      </c>
      <c r="F327" s="67">
        <v>0</v>
      </c>
      <c r="G327" s="67">
        <v>0</v>
      </c>
      <c r="H327" s="67">
        <v>0</v>
      </c>
      <c r="I327" s="67"/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6">
        <f t="shared" si="215"/>
        <v>0</v>
      </c>
      <c r="R327" s="2"/>
      <c r="S327" s="2"/>
    </row>
    <row r="328" spans="1:19" s="17" customFormat="1" ht="16.05" customHeight="1" x14ac:dyDescent="0.2">
      <c r="A328" s="9"/>
      <c r="B328" s="9"/>
      <c r="C328" s="10" t="s">
        <v>22</v>
      </c>
      <c r="D328" s="7" t="str">
        <f t="shared" ref="D328:O328" si="239">IF(D327&lt;=0,"",D327/$P327%)</f>
        <v/>
      </c>
      <c r="E328" s="7" t="str">
        <f t="shared" si="239"/>
        <v/>
      </c>
      <c r="F328" s="7" t="str">
        <f t="shared" si="239"/>
        <v/>
      </c>
      <c r="G328" s="7" t="str">
        <f t="shared" si="239"/>
        <v/>
      </c>
      <c r="H328" s="7" t="str">
        <f t="shared" si="239"/>
        <v/>
      </c>
      <c r="I328" s="7" t="str">
        <f t="shared" si="239"/>
        <v/>
      </c>
      <c r="J328" s="7" t="str">
        <f t="shared" si="239"/>
        <v/>
      </c>
      <c r="K328" s="7" t="str">
        <f t="shared" si="239"/>
        <v/>
      </c>
      <c r="L328" s="7" t="str">
        <f t="shared" si="239"/>
        <v/>
      </c>
      <c r="M328" s="7" t="str">
        <f t="shared" si="239"/>
        <v/>
      </c>
      <c r="N328" s="7" t="str">
        <f t="shared" si="239"/>
        <v/>
      </c>
      <c r="O328" s="7" t="str">
        <f t="shared" si="239"/>
        <v/>
      </c>
      <c r="P328" s="66">
        <f t="shared" si="215"/>
        <v>0</v>
      </c>
      <c r="R328" s="2"/>
      <c r="S328" s="2"/>
    </row>
    <row r="329" spans="1:19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40">SUM(E327,E325)</f>
        <v>0</v>
      </c>
      <c r="F329" s="66">
        <f t="shared" si="240"/>
        <v>0</v>
      </c>
      <c r="G329" s="66">
        <f t="shared" si="240"/>
        <v>0</v>
      </c>
      <c r="H329" s="66">
        <f t="shared" si="240"/>
        <v>0</v>
      </c>
      <c r="I329" s="66">
        <f t="shared" si="240"/>
        <v>0</v>
      </c>
      <c r="J329" s="66">
        <f t="shared" si="240"/>
        <v>0</v>
      </c>
      <c r="K329" s="66">
        <f t="shared" si="240"/>
        <v>0</v>
      </c>
      <c r="L329" s="66">
        <f t="shared" si="240"/>
        <v>0</v>
      </c>
      <c r="M329" s="66">
        <f t="shared" si="240"/>
        <v>0</v>
      </c>
      <c r="N329" s="66">
        <f t="shared" si="240"/>
        <v>0</v>
      </c>
      <c r="O329" s="66">
        <f t="shared" si="240"/>
        <v>0</v>
      </c>
      <c r="P329" s="66">
        <f t="shared" si="215"/>
        <v>0</v>
      </c>
      <c r="R329" s="2"/>
      <c r="S329" s="2"/>
    </row>
    <row r="330" spans="1:19" s="17" customFormat="1" ht="16.05" customHeight="1" x14ac:dyDescent="0.2">
      <c r="A330" s="9"/>
      <c r="B330" s="13"/>
      <c r="C330" s="10" t="s">
        <v>22</v>
      </c>
      <c r="D330" s="7" t="str">
        <f t="shared" ref="D330:O330" si="241">IF(D329&lt;=0,"",D329/$P329%)</f>
        <v/>
      </c>
      <c r="E330" s="7" t="str">
        <f t="shared" si="241"/>
        <v/>
      </c>
      <c r="F330" s="7" t="str">
        <f t="shared" si="241"/>
        <v/>
      </c>
      <c r="G330" s="7" t="str">
        <f t="shared" si="241"/>
        <v/>
      </c>
      <c r="H330" s="7" t="str">
        <f t="shared" si="241"/>
        <v/>
      </c>
      <c r="I330" s="7" t="str">
        <f t="shared" si="241"/>
        <v/>
      </c>
      <c r="J330" s="7" t="str">
        <f t="shared" si="241"/>
        <v/>
      </c>
      <c r="K330" s="7" t="str">
        <f t="shared" si="241"/>
        <v/>
      </c>
      <c r="L330" s="7" t="str">
        <f t="shared" si="241"/>
        <v/>
      </c>
      <c r="M330" s="7" t="str">
        <f t="shared" si="241"/>
        <v/>
      </c>
      <c r="N330" s="7" t="str">
        <f t="shared" si="241"/>
        <v/>
      </c>
      <c r="O330" s="7" t="str">
        <f t="shared" si="241"/>
        <v/>
      </c>
      <c r="P330" s="66">
        <f t="shared" si="215"/>
        <v>0</v>
      </c>
      <c r="R330" s="2"/>
      <c r="S330" s="2"/>
    </row>
    <row r="331" spans="1:19" s="17" customFormat="1" ht="16.05" customHeight="1" x14ac:dyDescent="0.2">
      <c r="A331" s="9"/>
      <c r="B331" s="9" t="s">
        <v>78</v>
      </c>
      <c r="C331" s="7" t="s">
        <v>21</v>
      </c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>
        <f t="shared" si="215"/>
        <v>0</v>
      </c>
      <c r="R331" s="2"/>
      <c r="S331" s="2"/>
    </row>
    <row r="332" spans="1:19" s="17" customFormat="1" ht="16.05" customHeight="1" x14ac:dyDescent="0.2">
      <c r="A332" s="9"/>
      <c r="B332" s="9"/>
      <c r="C332" s="10" t="s">
        <v>22</v>
      </c>
      <c r="D332" s="7" t="str">
        <f t="shared" ref="D332:O332" si="242">IF(D331&lt;=0,"",D331/$P331%)</f>
        <v/>
      </c>
      <c r="E332" s="7" t="str">
        <f t="shared" si="242"/>
        <v/>
      </c>
      <c r="F332" s="7" t="str">
        <f t="shared" si="242"/>
        <v/>
      </c>
      <c r="G332" s="7" t="str">
        <f t="shared" si="242"/>
        <v/>
      </c>
      <c r="H332" s="7" t="str">
        <f t="shared" si="242"/>
        <v/>
      </c>
      <c r="I332" s="7" t="str">
        <f t="shared" si="242"/>
        <v/>
      </c>
      <c r="J332" s="7" t="str">
        <f t="shared" si="242"/>
        <v/>
      </c>
      <c r="K332" s="7" t="str">
        <f t="shared" si="242"/>
        <v/>
      </c>
      <c r="L332" s="7" t="str">
        <f t="shared" si="242"/>
        <v/>
      </c>
      <c r="M332" s="7" t="str">
        <f t="shared" si="242"/>
        <v/>
      </c>
      <c r="N332" s="7" t="str">
        <f t="shared" si="242"/>
        <v/>
      </c>
      <c r="O332" s="7" t="str">
        <f t="shared" si="242"/>
        <v/>
      </c>
      <c r="P332" s="66">
        <f t="shared" si="215"/>
        <v>0</v>
      </c>
      <c r="R332" s="2"/>
      <c r="S332" s="2"/>
    </row>
    <row r="333" spans="1:19" s="17" customFormat="1" ht="16.05" customHeight="1" x14ac:dyDescent="0.2">
      <c r="A333" s="9"/>
      <c r="B333" s="9"/>
      <c r="C333" s="7" t="s">
        <v>23</v>
      </c>
      <c r="D333" s="67">
        <v>48.1</v>
      </c>
      <c r="E333" s="67">
        <v>33.700000000000003</v>
      </c>
      <c r="F333" s="67">
        <v>47.1</v>
      </c>
      <c r="G333" s="67">
        <v>51.3</v>
      </c>
      <c r="H333" s="67">
        <v>46.6</v>
      </c>
      <c r="I333" s="67">
        <v>57.6</v>
      </c>
      <c r="J333" s="67">
        <v>45.9</v>
      </c>
      <c r="K333" s="67">
        <v>45.8</v>
      </c>
      <c r="L333" s="67">
        <v>41.7</v>
      </c>
      <c r="M333" s="67">
        <v>25.9</v>
      </c>
      <c r="N333" s="67">
        <v>41.3</v>
      </c>
      <c r="O333" s="67">
        <v>50.1</v>
      </c>
      <c r="P333" s="66">
        <f t="shared" si="215"/>
        <v>535.09999999999991</v>
      </c>
      <c r="R333" s="2"/>
      <c r="S333" s="2"/>
    </row>
    <row r="334" spans="1:19" s="17" customFormat="1" ht="16.05" customHeight="1" x14ac:dyDescent="0.2">
      <c r="A334" s="9"/>
      <c r="B334" s="9"/>
      <c r="C334" s="10" t="s">
        <v>22</v>
      </c>
      <c r="D334" s="7">
        <f>IF(D333&lt;=0,"",D333/$P333%)</f>
        <v>8.9889740235470015</v>
      </c>
      <c r="E334" s="7">
        <f t="shared" ref="E334:O334" si="243">IF(E333&lt;=0,"",E333/$P333%)</f>
        <v>6.2978882451878171</v>
      </c>
      <c r="F334" s="7">
        <f t="shared" si="243"/>
        <v>8.8020930667165036</v>
      </c>
      <c r="G334" s="7">
        <f t="shared" si="243"/>
        <v>9.5869930854045986</v>
      </c>
      <c r="H334" s="7">
        <f t="shared" si="243"/>
        <v>8.7086525883012538</v>
      </c>
      <c r="I334" s="7">
        <f t="shared" si="243"/>
        <v>10.764343113436743</v>
      </c>
      <c r="J334" s="7">
        <f t="shared" si="243"/>
        <v>8.577835918519904</v>
      </c>
      <c r="K334" s="7">
        <f t="shared" si="243"/>
        <v>8.559147822836854</v>
      </c>
      <c r="L334" s="7">
        <f t="shared" si="243"/>
        <v>7.792935899831809</v>
      </c>
      <c r="M334" s="7">
        <f t="shared" si="243"/>
        <v>4.8402167819099242</v>
      </c>
      <c r="N334" s="7">
        <f t="shared" si="243"/>
        <v>7.7181835170996083</v>
      </c>
      <c r="O334" s="7">
        <f t="shared" si="243"/>
        <v>9.3627359372080008</v>
      </c>
      <c r="P334" s="66">
        <f t="shared" si="215"/>
        <v>100.00000000000001</v>
      </c>
      <c r="R334" s="2"/>
      <c r="S334" s="2"/>
    </row>
    <row r="335" spans="1:19" s="17" customFormat="1" ht="16.05" customHeight="1" x14ac:dyDescent="0.2">
      <c r="A335" s="9"/>
      <c r="B335" s="9"/>
      <c r="C335" s="7" t="s">
        <v>24</v>
      </c>
      <c r="D335" s="66">
        <f>SUM(D333,D331)</f>
        <v>48.1</v>
      </c>
      <c r="E335" s="66">
        <f t="shared" ref="E335:O335" si="244">SUM(E333,E331)</f>
        <v>33.700000000000003</v>
      </c>
      <c r="F335" s="66">
        <f t="shared" si="244"/>
        <v>47.1</v>
      </c>
      <c r="G335" s="66">
        <f t="shared" si="244"/>
        <v>51.3</v>
      </c>
      <c r="H335" s="66">
        <f t="shared" si="244"/>
        <v>46.6</v>
      </c>
      <c r="I335" s="66">
        <f t="shared" si="244"/>
        <v>57.6</v>
      </c>
      <c r="J335" s="66">
        <f t="shared" si="244"/>
        <v>45.9</v>
      </c>
      <c r="K335" s="66">
        <f t="shared" si="244"/>
        <v>45.8</v>
      </c>
      <c r="L335" s="66">
        <f t="shared" si="244"/>
        <v>41.7</v>
      </c>
      <c r="M335" s="66">
        <f t="shared" si="244"/>
        <v>25.9</v>
      </c>
      <c r="N335" s="66">
        <f t="shared" si="244"/>
        <v>41.3</v>
      </c>
      <c r="O335" s="66">
        <f t="shared" si="244"/>
        <v>50.1</v>
      </c>
      <c r="P335" s="66">
        <f t="shared" si="215"/>
        <v>535.09999999999991</v>
      </c>
      <c r="R335" s="2"/>
      <c r="S335" s="2"/>
    </row>
    <row r="336" spans="1:19" s="17" customFormat="1" ht="16.05" customHeight="1" x14ac:dyDescent="0.2">
      <c r="A336" s="9"/>
      <c r="B336" s="13"/>
      <c r="C336" s="10" t="s">
        <v>22</v>
      </c>
      <c r="D336" s="7">
        <f t="shared" ref="D336:O336" si="245">IF(D335&lt;=0,"",D335/$P335%)</f>
        <v>8.9889740235470015</v>
      </c>
      <c r="E336" s="7">
        <f t="shared" si="245"/>
        <v>6.2978882451878171</v>
      </c>
      <c r="F336" s="7">
        <f t="shared" si="245"/>
        <v>8.8020930667165036</v>
      </c>
      <c r="G336" s="7">
        <f t="shared" si="245"/>
        <v>9.5869930854045986</v>
      </c>
      <c r="H336" s="7">
        <f t="shared" si="245"/>
        <v>8.7086525883012538</v>
      </c>
      <c r="I336" s="7">
        <f t="shared" si="245"/>
        <v>10.764343113436743</v>
      </c>
      <c r="J336" s="7">
        <f t="shared" si="245"/>
        <v>8.577835918519904</v>
      </c>
      <c r="K336" s="7">
        <f t="shared" si="245"/>
        <v>8.559147822836854</v>
      </c>
      <c r="L336" s="7">
        <f t="shared" si="245"/>
        <v>7.792935899831809</v>
      </c>
      <c r="M336" s="7">
        <f t="shared" si="245"/>
        <v>4.8402167819099242</v>
      </c>
      <c r="N336" s="7">
        <f t="shared" si="245"/>
        <v>7.7181835170996083</v>
      </c>
      <c r="O336" s="7">
        <f t="shared" si="245"/>
        <v>9.3627359372080008</v>
      </c>
      <c r="P336" s="66">
        <f t="shared" si="215"/>
        <v>100.00000000000001</v>
      </c>
      <c r="R336" s="2"/>
      <c r="S336" s="2"/>
    </row>
    <row r="337" spans="1:19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215"/>
        <v>0</v>
      </c>
      <c r="R337" s="2"/>
      <c r="S337" s="2"/>
    </row>
    <row r="338" spans="1:19" s="17" customFormat="1" ht="16.05" customHeight="1" x14ac:dyDescent="0.2">
      <c r="A338" s="9"/>
      <c r="B338" s="9"/>
      <c r="C338" s="10" t="s">
        <v>22</v>
      </c>
      <c r="D338" s="7" t="str">
        <f t="shared" ref="D338:O338" si="246">IF(D337&lt;=0,"",D337/$P337%)</f>
        <v/>
      </c>
      <c r="E338" s="7" t="str">
        <f t="shared" si="246"/>
        <v/>
      </c>
      <c r="F338" s="7" t="str">
        <f t="shared" si="246"/>
        <v/>
      </c>
      <c r="G338" s="7" t="str">
        <f t="shared" si="246"/>
        <v/>
      </c>
      <c r="H338" s="7" t="str">
        <f t="shared" si="246"/>
        <v/>
      </c>
      <c r="I338" s="7" t="str">
        <f t="shared" si="246"/>
        <v/>
      </c>
      <c r="J338" s="7" t="str">
        <f t="shared" si="246"/>
        <v/>
      </c>
      <c r="K338" s="7" t="str">
        <f t="shared" si="246"/>
        <v/>
      </c>
      <c r="L338" s="7" t="str">
        <f t="shared" si="246"/>
        <v/>
      </c>
      <c r="M338" s="7" t="str">
        <f t="shared" si="246"/>
        <v/>
      </c>
      <c r="N338" s="7" t="str">
        <f t="shared" si="246"/>
        <v/>
      </c>
      <c r="O338" s="7" t="str">
        <f t="shared" si="246"/>
        <v/>
      </c>
      <c r="P338" s="66">
        <f t="shared" si="215"/>
        <v>0</v>
      </c>
      <c r="R338" s="2"/>
      <c r="S338" s="2"/>
    </row>
    <row r="339" spans="1:19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15"/>
        <v>0</v>
      </c>
      <c r="R339" s="2"/>
      <c r="S339" s="2"/>
    </row>
    <row r="340" spans="1:19" s="17" customFormat="1" ht="16.05" customHeight="1" x14ac:dyDescent="0.2">
      <c r="A340" s="9"/>
      <c r="B340" s="9"/>
      <c r="C340" s="10" t="s">
        <v>22</v>
      </c>
      <c r="D340" s="7" t="str">
        <f t="shared" ref="D340:O340" si="247">IF(D339&lt;=0,"",D339/$P339%)</f>
        <v/>
      </c>
      <c r="E340" s="7" t="str">
        <f t="shared" si="247"/>
        <v/>
      </c>
      <c r="F340" s="7" t="str">
        <f t="shared" si="247"/>
        <v/>
      </c>
      <c r="G340" s="7" t="str">
        <f t="shared" si="247"/>
        <v/>
      </c>
      <c r="H340" s="7" t="str">
        <f t="shared" si="247"/>
        <v/>
      </c>
      <c r="I340" s="7" t="str">
        <f t="shared" si="247"/>
        <v/>
      </c>
      <c r="J340" s="7" t="str">
        <f t="shared" si="247"/>
        <v/>
      </c>
      <c r="K340" s="7" t="str">
        <f t="shared" si="247"/>
        <v/>
      </c>
      <c r="L340" s="7" t="str">
        <f t="shared" si="247"/>
        <v/>
      </c>
      <c r="M340" s="7" t="str">
        <f t="shared" si="247"/>
        <v/>
      </c>
      <c r="N340" s="7" t="str">
        <f t="shared" si="247"/>
        <v/>
      </c>
      <c r="O340" s="7" t="str">
        <f t="shared" si="247"/>
        <v/>
      </c>
      <c r="P340" s="66">
        <f t="shared" si="215"/>
        <v>0</v>
      </c>
      <c r="R340" s="2"/>
      <c r="S340" s="2"/>
    </row>
    <row r="341" spans="1:19" s="17" customFormat="1" ht="16.05" customHeight="1" x14ac:dyDescent="0.2">
      <c r="A341" s="9"/>
      <c r="B341" s="9"/>
      <c r="C341" s="7" t="s">
        <v>24</v>
      </c>
      <c r="D341" s="66">
        <f>SUM(D339,D337)</f>
        <v>0</v>
      </c>
      <c r="E341" s="66">
        <f t="shared" ref="E341:O341" si="248">SUM(E339,E337)</f>
        <v>0</v>
      </c>
      <c r="F341" s="66">
        <f t="shared" si="248"/>
        <v>0</v>
      </c>
      <c r="G341" s="66">
        <f t="shared" si="248"/>
        <v>0</v>
      </c>
      <c r="H341" s="66">
        <f t="shared" si="248"/>
        <v>0</v>
      </c>
      <c r="I341" s="66">
        <f t="shared" si="248"/>
        <v>0</v>
      </c>
      <c r="J341" s="66">
        <f t="shared" si="248"/>
        <v>0</v>
      </c>
      <c r="K341" s="66">
        <f t="shared" si="248"/>
        <v>0</v>
      </c>
      <c r="L341" s="66">
        <f t="shared" si="248"/>
        <v>0</v>
      </c>
      <c r="M341" s="66">
        <f t="shared" si="248"/>
        <v>0</v>
      </c>
      <c r="N341" s="66">
        <f t="shared" si="248"/>
        <v>0</v>
      </c>
      <c r="O341" s="66">
        <f t="shared" si="248"/>
        <v>0</v>
      </c>
      <c r="P341" s="66">
        <f t="shared" si="215"/>
        <v>0</v>
      </c>
      <c r="R341" s="2"/>
      <c r="S341" s="2"/>
    </row>
    <row r="342" spans="1:19" s="17" customFormat="1" ht="16.05" customHeight="1" x14ac:dyDescent="0.2">
      <c r="A342" s="9"/>
      <c r="B342" s="13"/>
      <c r="C342" s="10" t="s">
        <v>22</v>
      </c>
      <c r="D342" s="7" t="str">
        <f t="shared" ref="D342:O342" si="249">IF(D341&lt;=0,"",D341/$P341%)</f>
        <v/>
      </c>
      <c r="E342" s="7" t="str">
        <f t="shared" si="249"/>
        <v/>
      </c>
      <c r="F342" s="7" t="str">
        <f t="shared" si="249"/>
        <v/>
      </c>
      <c r="G342" s="7" t="str">
        <f t="shared" si="249"/>
        <v/>
      </c>
      <c r="H342" s="7" t="str">
        <f t="shared" si="249"/>
        <v/>
      </c>
      <c r="I342" s="7" t="str">
        <f t="shared" si="249"/>
        <v/>
      </c>
      <c r="J342" s="7" t="str">
        <f t="shared" si="249"/>
        <v/>
      </c>
      <c r="K342" s="7" t="str">
        <f t="shared" si="249"/>
        <v/>
      </c>
      <c r="L342" s="7" t="str">
        <f t="shared" si="249"/>
        <v/>
      </c>
      <c r="M342" s="7" t="str">
        <f t="shared" si="249"/>
        <v/>
      </c>
      <c r="N342" s="7" t="str">
        <f t="shared" si="249"/>
        <v/>
      </c>
      <c r="O342" s="7" t="str">
        <f t="shared" si="249"/>
        <v/>
      </c>
      <c r="P342" s="66">
        <f t="shared" si="215"/>
        <v>0</v>
      </c>
      <c r="R342" s="2"/>
      <c r="S342" s="2"/>
    </row>
    <row r="343" spans="1:19" s="17" customFormat="1" ht="16.05" customHeight="1" x14ac:dyDescent="0.2">
      <c r="A343" s="9"/>
      <c r="B343" s="9" t="s">
        <v>80</v>
      </c>
      <c r="C343" s="7" t="s">
        <v>21</v>
      </c>
      <c r="D343" s="67">
        <v>0</v>
      </c>
      <c r="E343" s="67">
        <v>0</v>
      </c>
      <c r="F343" s="67">
        <v>0</v>
      </c>
      <c r="G343" s="67">
        <v>0</v>
      </c>
      <c r="H343" s="67">
        <v>0</v>
      </c>
      <c r="I343" s="67">
        <v>0</v>
      </c>
      <c r="J343" s="67">
        <v>0</v>
      </c>
      <c r="K343" s="67">
        <v>0</v>
      </c>
      <c r="L343" s="67">
        <v>0.1</v>
      </c>
      <c r="M343" s="67">
        <v>0</v>
      </c>
      <c r="N343" s="67">
        <v>0.1</v>
      </c>
      <c r="O343" s="67">
        <v>0</v>
      </c>
      <c r="P343" s="66">
        <f t="shared" si="215"/>
        <v>0.2</v>
      </c>
      <c r="R343" s="2"/>
      <c r="S343" s="2"/>
    </row>
    <row r="344" spans="1:19" s="17" customFormat="1" ht="16.05" customHeight="1" x14ac:dyDescent="0.2">
      <c r="A344" s="9"/>
      <c r="B344" s="9"/>
      <c r="C344" s="10" t="s">
        <v>22</v>
      </c>
      <c r="D344" s="7" t="str">
        <f t="shared" ref="D344:O344" si="250">IF(D343&lt;=0,"",D343/$P343%)</f>
        <v/>
      </c>
      <c r="E344" s="7" t="str">
        <f t="shared" si="250"/>
        <v/>
      </c>
      <c r="F344" s="7" t="str">
        <f t="shared" si="250"/>
        <v/>
      </c>
      <c r="G344" s="7" t="str">
        <f t="shared" si="250"/>
        <v/>
      </c>
      <c r="H344" s="7" t="str">
        <f t="shared" si="250"/>
        <v/>
      </c>
      <c r="I344" s="7" t="str">
        <f t="shared" si="250"/>
        <v/>
      </c>
      <c r="J344" s="7" t="str">
        <f t="shared" si="250"/>
        <v/>
      </c>
      <c r="K344" s="7" t="str">
        <f t="shared" si="250"/>
        <v/>
      </c>
      <c r="L344" s="7">
        <f t="shared" si="250"/>
        <v>50</v>
      </c>
      <c r="M344" s="7" t="str">
        <f t="shared" si="250"/>
        <v/>
      </c>
      <c r="N344" s="7">
        <f t="shared" si="250"/>
        <v>50</v>
      </c>
      <c r="O344" s="7" t="str">
        <f t="shared" si="250"/>
        <v/>
      </c>
      <c r="P344" s="66">
        <f t="shared" si="215"/>
        <v>100</v>
      </c>
      <c r="R344" s="2"/>
      <c r="S344" s="2"/>
    </row>
    <row r="345" spans="1:19" s="17" customFormat="1" ht="16.05" customHeight="1" x14ac:dyDescent="0.2">
      <c r="A345" s="9"/>
      <c r="B345" s="9"/>
      <c r="C345" s="7" t="s">
        <v>23</v>
      </c>
      <c r="D345" s="67">
        <v>2.6</v>
      </c>
      <c r="E345" s="67">
        <v>2.9</v>
      </c>
      <c r="F345" s="67">
        <v>0.8</v>
      </c>
      <c r="G345" s="67">
        <v>0.5</v>
      </c>
      <c r="H345" s="67">
        <v>0.4</v>
      </c>
      <c r="I345" s="67">
        <v>2.9</v>
      </c>
      <c r="J345" s="67">
        <v>1.8</v>
      </c>
      <c r="K345" s="67">
        <v>0.8</v>
      </c>
      <c r="L345" s="67">
        <v>0.5</v>
      </c>
      <c r="M345" s="67">
        <v>0.4</v>
      </c>
      <c r="N345" s="67">
        <v>0.4</v>
      </c>
      <c r="O345" s="67">
        <v>2.1</v>
      </c>
      <c r="P345" s="66">
        <f t="shared" si="215"/>
        <v>16.100000000000001</v>
      </c>
      <c r="R345" s="2"/>
      <c r="S345" s="2"/>
    </row>
    <row r="346" spans="1:19" s="17" customFormat="1" ht="16.05" customHeight="1" x14ac:dyDescent="0.2">
      <c r="A346" s="9"/>
      <c r="B346" s="9"/>
      <c r="C346" s="10" t="s">
        <v>22</v>
      </c>
      <c r="D346" s="7">
        <f t="shared" ref="D346:O346" si="251">IF(D345&lt;=0,"",D345/$P345%)</f>
        <v>16.149068322981368</v>
      </c>
      <c r="E346" s="7">
        <f t="shared" si="251"/>
        <v>18.012422360248447</v>
      </c>
      <c r="F346" s="7">
        <f t="shared" si="251"/>
        <v>4.9689440993788825</v>
      </c>
      <c r="G346" s="7">
        <f t="shared" si="251"/>
        <v>3.1055900621118013</v>
      </c>
      <c r="H346" s="7">
        <f t="shared" si="251"/>
        <v>2.4844720496894412</v>
      </c>
      <c r="I346" s="7">
        <f t="shared" si="251"/>
        <v>18.012422360248447</v>
      </c>
      <c r="J346" s="7">
        <f t="shared" si="251"/>
        <v>11.180124223602485</v>
      </c>
      <c r="K346" s="7">
        <f t="shared" si="251"/>
        <v>4.9689440993788825</v>
      </c>
      <c r="L346" s="7">
        <f t="shared" si="251"/>
        <v>3.1055900621118013</v>
      </c>
      <c r="M346" s="7">
        <f t="shared" si="251"/>
        <v>2.4844720496894412</v>
      </c>
      <c r="N346" s="7">
        <f t="shared" si="251"/>
        <v>2.4844720496894412</v>
      </c>
      <c r="O346" s="7">
        <f t="shared" si="251"/>
        <v>13.043478260869566</v>
      </c>
      <c r="P346" s="66">
        <f t="shared" si="215"/>
        <v>100.00000000000001</v>
      </c>
      <c r="R346" s="2"/>
      <c r="S346" s="2"/>
    </row>
    <row r="347" spans="1:19" s="17" customFormat="1" ht="16.05" customHeight="1" x14ac:dyDescent="0.2">
      <c r="A347" s="9"/>
      <c r="B347" s="9"/>
      <c r="C347" s="7" t="s">
        <v>24</v>
      </c>
      <c r="D347" s="66">
        <f>SUM(D345,D343)</f>
        <v>2.6</v>
      </c>
      <c r="E347" s="66">
        <f t="shared" ref="E347:O347" si="252">SUM(E345,E343)</f>
        <v>2.9</v>
      </c>
      <c r="F347" s="66">
        <f t="shared" si="252"/>
        <v>0.8</v>
      </c>
      <c r="G347" s="66">
        <f t="shared" si="252"/>
        <v>0.5</v>
      </c>
      <c r="H347" s="66">
        <f t="shared" si="252"/>
        <v>0.4</v>
      </c>
      <c r="I347" s="66">
        <f t="shared" si="252"/>
        <v>2.9</v>
      </c>
      <c r="J347" s="66">
        <f t="shared" si="252"/>
        <v>1.8</v>
      </c>
      <c r="K347" s="66">
        <f t="shared" si="252"/>
        <v>0.8</v>
      </c>
      <c r="L347" s="66">
        <f t="shared" si="252"/>
        <v>0.6</v>
      </c>
      <c r="M347" s="66">
        <f t="shared" si="252"/>
        <v>0.4</v>
      </c>
      <c r="N347" s="66">
        <f t="shared" si="252"/>
        <v>0.5</v>
      </c>
      <c r="O347" s="66">
        <f t="shared" si="252"/>
        <v>2.1</v>
      </c>
      <c r="P347" s="66">
        <f t="shared" si="215"/>
        <v>16.3</v>
      </c>
      <c r="R347" s="2"/>
      <c r="S347" s="2"/>
    </row>
    <row r="348" spans="1:19" s="17" customFormat="1" ht="16.05" customHeight="1" x14ac:dyDescent="0.2">
      <c r="A348" s="9"/>
      <c r="B348" s="13"/>
      <c r="C348" s="10" t="s">
        <v>22</v>
      </c>
      <c r="D348" s="7">
        <f t="shared" ref="D348:O348" si="253">IF(D347&lt;=0,"",D347/$P347%)</f>
        <v>15.950920245398773</v>
      </c>
      <c r="E348" s="7">
        <f t="shared" si="253"/>
        <v>17.791411042944784</v>
      </c>
      <c r="F348" s="7">
        <f t="shared" si="253"/>
        <v>4.9079754601226995</v>
      </c>
      <c r="G348" s="7">
        <f t="shared" si="253"/>
        <v>3.0674846625766872</v>
      </c>
      <c r="H348" s="7">
        <f t="shared" si="253"/>
        <v>2.4539877300613497</v>
      </c>
      <c r="I348" s="7">
        <f t="shared" si="253"/>
        <v>17.791411042944784</v>
      </c>
      <c r="J348" s="7">
        <f t="shared" si="253"/>
        <v>11.042944785276074</v>
      </c>
      <c r="K348" s="7">
        <f t="shared" si="253"/>
        <v>4.9079754601226995</v>
      </c>
      <c r="L348" s="7">
        <f t="shared" si="253"/>
        <v>3.6809815950920242</v>
      </c>
      <c r="M348" s="7">
        <f t="shared" si="253"/>
        <v>2.4539877300613497</v>
      </c>
      <c r="N348" s="7">
        <f t="shared" si="253"/>
        <v>3.0674846625766872</v>
      </c>
      <c r="O348" s="7">
        <f t="shared" si="253"/>
        <v>12.883435582822086</v>
      </c>
      <c r="P348" s="66">
        <f t="shared" si="215"/>
        <v>100</v>
      </c>
      <c r="R348" s="2"/>
      <c r="S348" s="2"/>
    </row>
    <row r="349" spans="1:19" s="17" customFormat="1" ht="16.05" customHeight="1" x14ac:dyDescent="0.2">
      <c r="A349" s="9"/>
      <c r="B349" s="9" t="s">
        <v>81</v>
      </c>
      <c r="C349" s="7" t="s">
        <v>21</v>
      </c>
      <c r="D349" s="67">
        <v>0</v>
      </c>
      <c r="E349" s="67">
        <v>0</v>
      </c>
      <c r="F349" s="67">
        <v>0.1</v>
      </c>
      <c r="G349" s="67">
        <v>0</v>
      </c>
      <c r="H349" s="67">
        <v>0.1</v>
      </c>
      <c r="I349" s="67">
        <v>0</v>
      </c>
      <c r="J349" s="67">
        <v>0</v>
      </c>
      <c r="K349" s="67">
        <v>0</v>
      </c>
      <c r="L349" s="67">
        <v>0</v>
      </c>
      <c r="M349" s="67">
        <v>0.1</v>
      </c>
      <c r="N349" s="67">
        <v>0.1</v>
      </c>
      <c r="O349" s="67">
        <v>0</v>
      </c>
      <c r="P349" s="66">
        <f t="shared" si="215"/>
        <v>0.4</v>
      </c>
      <c r="R349" s="2"/>
      <c r="S349" s="2"/>
    </row>
    <row r="350" spans="1:19" s="17" customFormat="1" ht="16.05" customHeight="1" x14ac:dyDescent="0.2">
      <c r="A350" s="9"/>
      <c r="B350" s="9"/>
      <c r="C350" s="10" t="s">
        <v>22</v>
      </c>
      <c r="D350" s="7" t="str">
        <f t="shared" ref="D350:O350" si="254">IF(D349&lt;=0,"",D349/$P349%)</f>
        <v/>
      </c>
      <c r="E350" s="7" t="str">
        <f t="shared" si="254"/>
        <v/>
      </c>
      <c r="F350" s="7">
        <f t="shared" si="254"/>
        <v>25</v>
      </c>
      <c r="G350" s="7" t="str">
        <f t="shared" si="254"/>
        <v/>
      </c>
      <c r="H350" s="7">
        <f t="shared" si="254"/>
        <v>25</v>
      </c>
      <c r="I350" s="7" t="str">
        <f t="shared" si="254"/>
        <v/>
      </c>
      <c r="J350" s="7" t="str">
        <f t="shared" si="254"/>
        <v/>
      </c>
      <c r="K350" s="7" t="str">
        <f t="shared" si="254"/>
        <v/>
      </c>
      <c r="L350" s="7" t="str">
        <f t="shared" si="254"/>
        <v/>
      </c>
      <c r="M350" s="7">
        <f t="shared" si="254"/>
        <v>25</v>
      </c>
      <c r="N350" s="7">
        <f t="shared" si="254"/>
        <v>25</v>
      </c>
      <c r="O350" s="7" t="str">
        <f t="shared" si="254"/>
        <v/>
      </c>
      <c r="P350" s="66">
        <f t="shared" si="215"/>
        <v>100</v>
      </c>
      <c r="R350" s="2"/>
      <c r="S350" s="2"/>
    </row>
    <row r="351" spans="1:19" s="17" customFormat="1" ht="16.05" customHeight="1" x14ac:dyDescent="0.2">
      <c r="A351" s="9"/>
      <c r="B351" s="9"/>
      <c r="C351" s="7" t="s">
        <v>23</v>
      </c>
      <c r="D351" s="67">
        <v>3.9</v>
      </c>
      <c r="E351" s="67">
        <v>4.0999999999999996</v>
      </c>
      <c r="F351" s="67">
        <v>4.0999999999999996</v>
      </c>
      <c r="G351" s="67">
        <v>4.2</v>
      </c>
      <c r="H351" s="67">
        <v>4.3</v>
      </c>
      <c r="I351" s="67">
        <v>2.4</v>
      </c>
      <c r="J351" s="67">
        <v>3.2</v>
      </c>
      <c r="K351" s="67">
        <v>3.2</v>
      </c>
      <c r="L351" s="67">
        <v>3.2</v>
      </c>
      <c r="M351" s="67">
        <v>3.3</v>
      </c>
      <c r="N351" s="67">
        <v>2.7</v>
      </c>
      <c r="O351" s="67">
        <v>3.2</v>
      </c>
      <c r="P351" s="66">
        <f t="shared" si="215"/>
        <v>41.800000000000004</v>
      </c>
      <c r="R351" s="2"/>
      <c r="S351" s="2"/>
    </row>
    <row r="352" spans="1:19" s="17" customFormat="1" ht="16.05" customHeight="1" x14ac:dyDescent="0.2">
      <c r="A352" s="9"/>
      <c r="B352" s="9"/>
      <c r="C352" s="10" t="s">
        <v>22</v>
      </c>
      <c r="D352" s="7">
        <f t="shared" ref="D352:O352" si="255">IF(D351&lt;=0,"",D351/$P351%)</f>
        <v>9.3301435406698552</v>
      </c>
      <c r="E352" s="7">
        <f t="shared" si="255"/>
        <v>9.8086124401913857</v>
      </c>
      <c r="F352" s="7">
        <f t="shared" si="255"/>
        <v>9.8086124401913857</v>
      </c>
      <c r="G352" s="7">
        <f t="shared" si="255"/>
        <v>10.047846889952153</v>
      </c>
      <c r="H352" s="7">
        <f t="shared" si="255"/>
        <v>10.287081339712918</v>
      </c>
      <c r="I352" s="7">
        <f t="shared" si="255"/>
        <v>5.7416267942583721</v>
      </c>
      <c r="J352" s="7">
        <f t="shared" si="255"/>
        <v>7.6555023923444976</v>
      </c>
      <c r="K352" s="7">
        <f t="shared" si="255"/>
        <v>7.6555023923444976</v>
      </c>
      <c r="L352" s="7">
        <f t="shared" si="255"/>
        <v>7.6555023923444976</v>
      </c>
      <c r="M352" s="7">
        <f t="shared" si="255"/>
        <v>7.8947368421052619</v>
      </c>
      <c r="N352" s="7">
        <f t="shared" si="255"/>
        <v>6.4593301435406696</v>
      </c>
      <c r="O352" s="7">
        <f t="shared" si="255"/>
        <v>7.6555023923444976</v>
      </c>
      <c r="P352" s="66">
        <f t="shared" si="215"/>
        <v>100</v>
      </c>
      <c r="R352" s="2"/>
      <c r="S352" s="2"/>
    </row>
    <row r="353" spans="1:19" s="17" customFormat="1" ht="16.05" customHeight="1" x14ac:dyDescent="0.2">
      <c r="A353" s="9"/>
      <c r="B353" s="9"/>
      <c r="C353" s="7" t="s">
        <v>24</v>
      </c>
      <c r="D353" s="66">
        <f>SUM(D351,D349)</f>
        <v>3.9</v>
      </c>
      <c r="E353" s="66">
        <f t="shared" ref="E353:O353" si="256">SUM(E351,E349)</f>
        <v>4.0999999999999996</v>
      </c>
      <c r="F353" s="66">
        <f t="shared" si="256"/>
        <v>4.1999999999999993</v>
      </c>
      <c r="G353" s="66">
        <f t="shared" si="256"/>
        <v>4.2</v>
      </c>
      <c r="H353" s="66">
        <f t="shared" si="256"/>
        <v>4.3999999999999995</v>
      </c>
      <c r="I353" s="66">
        <f t="shared" si="256"/>
        <v>2.4</v>
      </c>
      <c r="J353" s="66">
        <f t="shared" si="256"/>
        <v>3.2</v>
      </c>
      <c r="K353" s="66">
        <f t="shared" si="256"/>
        <v>3.2</v>
      </c>
      <c r="L353" s="66">
        <f t="shared" si="256"/>
        <v>3.2</v>
      </c>
      <c r="M353" s="66">
        <f t="shared" si="256"/>
        <v>3.4</v>
      </c>
      <c r="N353" s="66">
        <f t="shared" si="256"/>
        <v>2.8000000000000003</v>
      </c>
      <c r="O353" s="66">
        <f t="shared" si="256"/>
        <v>3.2</v>
      </c>
      <c r="P353" s="66">
        <f t="shared" si="215"/>
        <v>42.199999999999996</v>
      </c>
      <c r="R353" s="2"/>
      <c r="S353" s="2"/>
    </row>
    <row r="354" spans="1:19" s="17" customFormat="1" ht="16.05" customHeight="1" x14ac:dyDescent="0.2">
      <c r="A354" s="9"/>
      <c r="B354" s="13"/>
      <c r="C354" s="10" t="s">
        <v>22</v>
      </c>
      <c r="D354" s="7">
        <f t="shared" ref="D354:O354" si="257">IF(D353&lt;=0,"",D353/$P353%)</f>
        <v>9.2417061611374418</v>
      </c>
      <c r="E354" s="7">
        <f t="shared" si="257"/>
        <v>9.7156398104265413</v>
      </c>
      <c r="F354" s="7">
        <f t="shared" si="257"/>
        <v>9.9526066350710902</v>
      </c>
      <c r="G354" s="7">
        <f t="shared" si="257"/>
        <v>9.952606635071092</v>
      </c>
      <c r="H354" s="7">
        <f t="shared" si="257"/>
        <v>10.42654028436019</v>
      </c>
      <c r="I354" s="7">
        <f t="shared" si="257"/>
        <v>5.6872037914691953</v>
      </c>
      <c r="J354" s="7">
        <f t="shared" si="257"/>
        <v>7.5829383886255943</v>
      </c>
      <c r="K354" s="7">
        <f t="shared" si="257"/>
        <v>7.5829383886255943</v>
      </c>
      <c r="L354" s="7">
        <f t="shared" si="257"/>
        <v>7.5829383886255943</v>
      </c>
      <c r="M354" s="7">
        <f t="shared" si="257"/>
        <v>8.0568720379146939</v>
      </c>
      <c r="N354" s="7">
        <f t="shared" si="257"/>
        <v>6.6350710900473953</v>
      </c>
      <c r="O354" s="7">
        <f t="shared" si="257"/>
        <v>7.5829383886255943</v>
      </c>
      <c r="P354" s="66">
        <f t="shared" si="215"/>
        <v>100.00000000000001</v>
      </c>
      <c r="R354" s="2"/>
      <c r="S354" s="2"/>
    </row>
    <row r="355" spans="1:19" s="17" customFormat="1" ht="16.05" customHeight="1" x14ac:dyDescent="0.2">
      <c r="A355" s="9"/>
      <c r="B355" s="9" t="s">
        <v>82</v>
      </c>
      <c r="C355" s="7" t="s">
        <v>21</v>
      </c>
      <c r="D355" s="67">
        <v>3.2</v>
      </c>
      <c r="E355" s="67">
        <v>1.8</v>
      </c>
      <c r="F355" s="67">
        <v>2.5</v>
      </c>
      <c r="G355" s="67">
        <v>2.5</v>
      </c>
      <c r="H355" s="67">
        <v>3.3</v>
      </c>
      <c r="I355" s="67">
        <v>2.7</v>
      </c>
      <c r="J355" s="67">
        <v>2.9</v>
      </c>
      <c r="K355" s="67">
        <v>2.9</v>
      </c>
      <c r="L355" s="67">
        <v>3.2</v>
      </c>
      <c r="M355" s="67">
        <v>4.2</v>
      </c>
      <c r="N355" s="67">
        <v>3.7</v>
      </c>
      <c r="O355" s="67">
        <v>4.2</v>
      </c>
      <c r="P355" s="66">
        <f t="shared" si="215"/>
        <v>37.1</v>
      </c>
      <c r="R355" s="2"/>
      <c r="S355" s="2"/>
    </row>
    <row r="356" spans="1:19" s="17" customFormat="1" ht="16.05" customHeight="1" x14ac:dyDescent="0.2">
      <c r="A356" s="9"/>
      <c r="B356" s="9"/>
      <c r="C356" s="10" t="s">
        <v>22</v>
      </c>
      <c r="D356" s="7">
        <f t="shared" ref="D356:O356" si="258">IF(D355&lt;=0,"",D355/$P355%)</f>
        <v>8.6253369272237208</v>
      </c>
      <c r="E356" s="7">
        <f t="shared" si="258"/>
        <v>4.8517520215633425</v>
      </c>
      <c r="F356" s="7">
        <f t="shared" si="258"/>
        <v>6.7385444743935308</v>
      </c>
      <c r="G356" s="7">
        <f t="shared" si="258"/>
        <v>6.7385444743935308</v>
      </c>
      <c r="H356" s="7">
        <f t="shared" si="258"/>
        <v>8.8948787061994601</v>
      </c>
      <c r="I356" s="7">
        <f t="shared" si="258"/>
        <v>7.2776280323450138</v>
      </c>
      <c r="J356" s="7">
        <f t="shared" si="258"/>
        <v>7.8167115902964959</v>
      </c>
      <c r="K356" s="7">
        <f t="shared" si="258"/>
        <v>7.8167115902964959</v>
      </c>
      <c r="L356" s="7">
        <f t="shared" si="258"/>
        <v>8.6253369272237208</v>
      </c>
      <c r="M356" s="7">
        <f t="shared" si="258"/>
        <v>11.320754716981133</v>
      </c>
      <c r="N356" s="7">
        <f t="shared" si="258"/>
        <v>9.9730458221024261</v>
      </c>
      <c r="O356" s="7">
        <f t="shared" si="258"/>
        <v>11.320754716981133</v>
      </c>
      <c r="P356" s="66">
        <f t="shared" si="215"/>
        <v>100</v>
      </c>
      <c r="R356" s="2"/>
      <c r="S356" s="2"/>
    </row>
    <row r="357" spans="1:19" s="17" customFormat="1" ht="16.05" customHeight="1" x14ac:dyDescent="0.2">
      <c r="A357" s="9"/>
      <c r="B357" s="9"/>
      <c r="C357" s="7" t="s">
        <v>23</v>
      </c>
      <c r="D357" s="67">
        <v>102.7</v>
      </c>
      <c r="E357" s="67">
        <v>87.100000000000009</v>
      </c>
      <c r="F357" s="67">
        <v>109.4</v>
      </c>
      <c r="G357" s="67">
        <v>107.5</v>
      </c>
      <c r="H357" s="67">
        <v>104.10000000000001</v>
      </c>
      <c r="I357" s="67">
        <v>94.6</v>
      </c>
      <c r="J357" s="67">
        <v>97.5</v>
      </c>
      <c r="K357" s="67">
        <v>106.39999999999999</v>
      </c>
      <c r="L357" s="67">
        <v>96.2</v>
      </c>
      <c r="M357" s="67">
        <v>109.1</v>
      </c>
      <c r="N357" s="67">
        <v>96.899999999999991</v>
      </c>
      <c r="O357" s="67">
        <v>96.399999999999991</v>
      </c>
      <c r="P357" s="66">
        <f t="shared" ref="P357:P366" si="259">SUM(D357:O357)</f>
        <v>1207.9000000000003</v>
      </c>
      <c r="R357" s="2"/>
      <c r="S357" s="2"/>
    </row>
    <row r="358" spans="1:19" s="17" customFormat="1" ht="16.05" customHeight="1" x14ac:dyDescent="0.2">
      <c r="A358" s="9"/>
      <c r="B358" s="9"/>
      <c r="C358" s="10" t="s">
        <v>22</v>
      </c>
      <c r="D358" s="7">
        <f t="shared" ref="D358:O358" si="260">IF(D357&lt;=0,"",D357/$P357%)</f>
        <v>8.5023594668432807</v>
      </c>
      <c r="E358" s="7">
        <f t="shared" si="260"/>
        <v>7.2108618263101238</v>
      </c>
      <c r="F358" s="7">
        <f t="shared" si="260"/>
        <v>9.0570411457902136</v>
      </c>
      <c r="G358" s="7">
        <f t="shared" si="260"/>
        <v>8.8997433562380976</v>
      </c>
      <c r="H358" s="7">
        <f t="shared" si="260"/>
        <v>8.6182631012501023</v>
      </c>
      <c r="I358" s="7">
        <f t="shared" si="260"/>
        <v>7.8317741534895253</v>
      </c>
      <c r="J358" s="7">
        <f t="shared" si="260"/>
        <v>8.0718602533322272</v>
      </c>
      <c r="K358" s="7">
        <f t="shared" si="260"/>
        <v>8.8086762149184512</v>
      </c>
      <c r="L358" s="7">
        <f t="shared" si="260"/>
        <v>7.9642354499544652</v>
      </c>
      <c r="M358" s="7">
        <f t="shared" si="260"/>
        <v>9.0322046527030366</v>
      </c>
      <c r="N358" s="7">
        <f t="shared" si="260"/>
        <v>8.0221872671578751</v>
      </c>
      <c r="O358" s="7">
        <f t="shared" si="260"/>
        <v>7.9807931120125817</v>
      </c>
      <c r="P358" s="66">
        <f t="shared" si="259"/>
        <v>99.999999999999972</v>
      </c>
      <c r="R358" s="2"/>
      <c r="S358" s="2"/>
    </row>
    <row r="359" spans="1:19" s="17" customFormat="1" ht="16.05" customHeight="1" x14ac:dyDescent="0.2">
      <c r="A359" s="9"/>
      <c r="B359" s="9"/>
      <c r="C359" s="7" t="s">
        <v>24</v>
      </c>
      <c r="D359" s="66">
        <f>SUM(D357,D355)</f>
        <v>105.9</v>
      </c>
      <c r="E359" s="66">
        <f t="shared" ref="E359:O359" si="261">SUM(E357,E355)</f>
        <v>88.9</v>
      </c>
      <c r="F359" s="66">
        <f t="shared" si="261"/>
        <v>111.9</v>
      </c>
      <c r="G359" s="66">
        <f t="shared" si="261"/>
        <v>110</v>
      </c>
      <c r="H359" s="66">
        <f t="shared" si="261"/>
        <v>107.4</v>
      </c>
      <c r="I359" s="66">
        <f t="shared" si="261"/>
        <v>97.3</v>
      </c>
      <c r="J359" s="66">
        <f t="shared" si="261"/>
        <v>100.4</v>
      </c>
      <c r="K359" s="66">
        <f t="shared" si="261"/>
        <v>109.3</v>
      </c>
      <c r="L359" s="66">
        <f t="shared" si="261"/>
        <v>99.4</v>
      </c>
      <c r="M359" s="66">
        <f t="shared" si="261"/>
        <v>113.3</v>
      </c>
      <c r="N359" s="66">
        <f t="shared" si="261"/>
        <v>100.6</v>
      </c>
      <c r="O359" s="66">
        <f t="shared" si="261"/>
        <v>100.6</v>
      </c>
      <c r="P359" s="66">
        <f t="shared" si="259"/>
        <v>1244.9999999999998</v>
      </c>
      <c r="R359" s="2"/>
      <c r="S359" s="2"/>
    </row>
    <row r="360" spans="1:19" s="17" customFormat="1" ht="16.05" customHeight="1" x14ac:dyDescent="0.2">
      <c r="A360" s="14"/>
      <c r="B360" s="13"/>
      <c r="C360" s="10" t="s">
        <v>22</v>
      </c>
      <c r="D360" s="7">
        <f t="shared" ref="D360:O360" si="262">IF(D359&lt;=0,"",D359/$P359%)</f>
        <v>8.5060240963855449</v>
      </c>
      <c r="E360" s="7">
        <f t="shared" si="262"/>
        <v>7.1405622489959857</v>
      </c>
      <c r="F360" s="7">
        <f t="shared" si="262"/>
        <v>8.9879518072289173</v>
      </c>
      <c r="G360" s="7">
        <f t="shared" si="262"/>
        <v>8.8353413654618489</v>
      </c>
      <c r="H360" s="7">
        <f t="shared" si="262"/>
        <v>8.626506024096388</v>
      </c>
      <c r="I360" s="7">
        <f t="shared" si="262"/>
        <v>7.8152610441767081</v>
      </c>
      <c r="J360" s="7">
        <f t="shared" si="262"/>
        <v>8.0642570281124524</v>
      </c>
      <c r="K360" s="7">
        <f t="shared" si="262"/>
        <v>8.7791164658634546</v>
      </c>
      <c r="L360" s="7">
        <f t="shared" si="262"/>
        <v>7.98393574297189</v>
      </c>
      <c r="M360" s="7">
        <f t="shared" si="262"/>
        <v>9.1004016064257041</v>
      </c>
      <c r="N360" s="7">
        <f t="shared" si="262"/>
        <v>8.0803212851405632</v>
      </c>
      <c r="O360" s="7">
        <f t="shared" si="262"/>
        <v>8.0803212851405632</v>
      </c>
      <c r="P360" s="66">
        <f t="shared" si="259"/>
        <v>100.00000000000003</v>
      </c>
      <c r="R360" s="2"/>
      <c r="S360" s="2"/>
    </row>
    <row r="361" spans="1:19" s="17" customFormat="1" ht="16.05" customHeight="1" x14ac:dyDescent="0.2">
      <c r="A361" s="9" t="s">
        <v>83</v>
      </c>
      <c r="B361" s="1"/>
      <c r="C361" s="7" t="s">
        <v>21</v>
      </c>
      <c r="D361" s="67">
        <v>565</v>
      </c>
      <c r="E361" s="67">
        <v>687</v>
      </c>
      <c r="F361" s="67">
        <v>534.5</v>
      </c>
      <c r="G361" s="67">
        <v>686.89999999999986</v>
      </c>
      <c r="H361" s="67">
        <v>570.29999999999995</v>
      </c>
      <c r="I361" s="67">
        <v>485.3</v>
      </c>
      <c r="J361" s="67">
        <v>250.5</v>
      </c>
      <c r="K361" s="67">
        <v>692</v>
      </c>
      <c r="L361" s="67">
        <v>1292</v>
      </c>
      <c r="M361" s="67">
        <v>270.8</v>
      </c>
      <c r="N361" s="67">
        <v>285.60000000000002</v>
      </c>
      <c r="O361" s="67">
        <v>687.8</v>
      </c>
      <c r="P361" s="66">
        <f t="shared" si="259"/>
        <v>7007.7000000000007</v>
      </c>
      <c r="R361" s="2"/>
      <c r="S361" s="2"/>
    </row>
    <row r="362" spans="1:19" s="17" customFormat="1" ht="16.05" customHeight="1" x14ac:dyDescent="0.2">
      <c r="A362" s="9"/>
      <c r="B362" s="1"/>
      <c r="C362" s="10" t="s">
        <v>22</v>
      </c>
      <c r="D362" s="7">
        <f t="shared" ref="D362:O362" si="263">IF(D361&lt;=0,"",D361/$P361%)</f>
        <v>8.0625597556973023</v>
      </c>
      <c r="E362" s="7">
        <f t="shared" si="263"/>
        <v>9.8035018622372512</v>
      </c>
      <c r="F362" s="7">
        <f t="shared" si="263"/>
        <v>7.6273242290623156</v>
      </c>
      <c r="G362" s="7">
        <f t="shared" si="263"/>
        <v>9.8020748605105776</v>
      </c>
      <c r="H362" s="7">
        <f t="shared" si="263"/>
        <v>8.1381908472109235</v>
      </c>
      <c r="I362" s="7">
        <f t="shared" si="263"/>
        <v>6.9252393795396481</v>
      </c>
      <c r="J362" s="7">
        <f t="shared" si="263"/>
        <v>3.5746393253135831</v>
      </c>
      <c r="K362" s="7">
        <f t="shared" si="263"/>
        <v>9.8748519485708552</v>
      </c>
      <c r="L362" s="7">
        <f t="shared" si="263"/>
        <v>18.436862308603391</v>
      </c>
      <c r="M362" s="7">
        <f t="shared" si="263"/>
        <v>3.8643206758280173</v>
      </c>
      <c r="N362" s="7">
        <f t="shared" si="263"/>
        <v>4.0755169313754864</v>
      </c>
      <c r="O362" s="7">
        <f t="shared" si="263"/>
        <v>9.814917876050627</v>
      </c>
      <c r="P362" s="66">
        <f t="shared" si="259"/>
        <v>99.999999999999986</v>
      </c>
      <c r="R362" s="2"/>
      <c r="S362" s="2"/>
    </row>
    <row r="363" spans="1:19" s="17" customFormat="1" ht="16.05" customHeight="1" x14ac:dyDescent="0.2">
      <c r="A363" s="9"/>
      <c r="B363" s="1"/>
      <c r="C363" s="7" t="s">
        <v>23</v>
      </c>
      <c r="D363" s="67">
        <v>199.4</v>
      </c>
      <c r="E363" s="67">
        <v>172.4</v>
      </c>
      <c r="F363" s="67">
        <v>332</v>
      </c>
      <c r="G363" s="67">
        <v>279</v>
      </c>
      <c r="H363" s="67">
        <v>177</v>
      </c>
      <c r="I363" s="67">
        <v>189</v>
      </c>
      <c r="J363" s="67">
        <v>139</v>
      </c>
      <c r="K363" s="67">
        <v>322</v>
      </c>
      <c r="L363" s="67">
        <v>452</v>
      </c>
      <c r="M363" s="67">
        <v>202.7</v>
      </c>
      <c r="N363" s="67">
        <v>227</v>
      </c>
      <c r="O363" s="67">
        <v>285</v>
      </c>
      <c r="P363" s="66">
        <f t="shared" si="259"/>
        <v>2976.5</v>
      </c>
      <c r="R363" s="2"/>
      <c r="S363" s="2"/>
    </row>
    <row r="364" spans="1:19" s="17" customFormat="1" ht="16.05" customHeight="1" x14ac:dyDescent="0.2">
      <c r="A364" s="9"/>
      <c r="B364" s="1"/>
      <c r="C364" s="10" t="s">
        <v>22</v>
      </c>
      <c r="D364" s="7">
        <f t="shared" ref="D364:O364" si="264">IF(D363&lt;=0,"",D363/$P363%)</f>
        <v>6.6991432890979334</v>
      </c>
      <c r="E364" s="7">
        <f t="shared" si="264"/>
        <v>5.7920376280866792</v>
      </c>
      <c r="F364" s="7">
        <f t="shared" si="264"/>
        <v>11.154039979842096</v>
      </c>
      <c r="G364" s="7">
        <f t="shared" si="264"/>
        <v>9.3734251637829669</v>
      </c>
      <c r="H364" s="7">
        <f t="shared" si="264"/>
        <v>5.9465815555182262</v>
      </c>
      <c r="I364" s="7">
        <f t="shared" si="264"/>
        <v>6.349739627078784</v>
      </c>
      <c r="J364" s="7">
        <f t="shared" si="264"/>
        <v>4.6699143289097931</v>
      </c>
      <c r="K364" s="7">
        <f t="shared" si="264"/>
        <v>10.818074920208298</v>
      </c>
      <c r="L364" s="7">
        <f t="shared" si="264"/>
        <v>15.185620695447673</v>
      </c>
      <c r="M364" s="7">
        <f t="shared" si="264"/>
        <v>6.8100117587770868</v>
      </c>
      <c r="N364" s="7">
        <f t="shared" si="264"/>
        <v>7.6264068536872163</v>
      </c>
      <c r="O364" s="7">
        <f t="shared" si="264"/>
        <v>9.5750041995632458</v>
      </c>
      <c r="P364" s="66">
        <f t="shared" si="259"/>
        <v>100</v>
      </c>
      <c r="R364" s="2"/>
      <c r="S364" s="2"/>
    </row>
    <row r="365" spans="1:19" s="17" customFormat="1" ht="16.05" customHeight="1" x14ac:dyDescent="0.2">
      <c r="A365" s="9"/>
      <c r="B365" s="1"/>
      <c r="C365" s="7" t="s">
        <v>24</v>
      </c>
      <c r="D365" s="66">
        <f>SUM(D363,D361)</f>
        <v>764.4</v>
      </c>
      <c r="E365" s="66">
        <f t="shared" ref="E365:O365" si="265">SUM(E363,E361)</f>
        <v>859.4</v>
      </c>
      <c r="F365" s="66">
        <f t="shared" si="265"/>
        <v>866.5</v>
      </c>
      <c r="G365" s="66">
        <f t="shared" si="265"/>
        <v>965.89999999999986</v>
      </c>
      <c r="H365" s="66">
        <f t="shared" si="265"/>
        <v>747.3</v>
      </c>
      <c r="I365" s="66">
        <f t="shared" si="265"/>
        <v>674.3</v>
      </c>
      <c r="J365" s="66">
        <f t="shared" si="265"/>
        <v>389.5</v>
      </c>
      <c r="K365" s="66">
        <f t="shared" si="265"/>
        <v>1014</v>
      </c>
      <c r="L365" s="66">
        <f t="shared" si="265"/>
        <v>1744</v>
      </c>
      <c r="M365" s="66">
        <f t="shared" si="265"/>
        <v>473.5</v>
      </c>
      <c r="N365" s="66">
        <f t="shared" si="265"/>
        <v>512.6</v>
      </c>
      <c r="O365" s="66">
        <f t="shared" si="265"/>
        <v>972.8</v>
      </c>
      <c r="P365" s="66">
        <f t="shared" si="259"/>
        <v>9984.1999999999989</v>
      </c>
      <c r="R365" s="2"/>
      <c r="S365" s="2"/>
    </row>
    <row r="366" spans="1:19" s="17" customFormat="1" ht="16.05" customHeight="1" x14ac:dyDescent="0.2">
      <c r="A366" s="13"/>
      <c r="B366" s="12"/>
      <c r="C366" s="10" t="s">
        <v>22</v>
      </c>
      <c r="D366" s="7">
        <f t="shared" ref="D366:O366" si="266">IF(D365&lt;=0,"",D365/$P365%)</f>
        <v>7.6560966326796347</v>
      </c>
      <c r="E366" s="7">
        <f t="shared" si="266"/>
        <v>8.6076000080126605</v>
      </c>
      <c r="F366" s="7">
        <f t="shared" si="266"/>
        <v>8.6787123655375513</v>
      </c>
      <c r="G366" s="7">
        <f t="shared" si="266"/>
        <v>9.6742853708860004</v>
      </c>
      <c r="H366" s="7">
        <f t="shared" si="266"/>
        <v>7.4848260251196894</v>
      </c>
      <c r="I366" s="7">
        <f t="shared" si="266"/>
        <v>6.7536707998637855</v>
      </c>
      <c r="J366" s="7">
        <f t="shared" si="266"/>
        <v>3.9011638388654077</v>
      </c>
      <c r="K366" s="7">
        <f t="shared" si="266"/>
        <v>10.156046553554617</v>
      </c>
      <c r="L366" s="7">
        <f t="shared" si="266"/>
        <v>17.467598806113664</v>
      </c>
      <c r="M366" s="7">
        <f t="shared" si="266"/>
        <v>4.7424931391598735</v>
      </c>
      <c r="N366" s="7">
        <f t="shared" si="266"/>
        <v>5.1341118967969406</v>
      </c>
      <c r="O366" s="7">
        <f t="shared" si="266"/>
        <v>9.7433945634101899</v>
      </c>
      <c r="P366" s="66">
        <f t="shared" si="259"/>
        <v>100.00000000000001</v>
      </c>
      <c r="R366" s="2"/>
      <c r="S366" s="2"/>
    </row>
    <row r="367" spans="1:19" ht="16.05" customHeight="1" x14ac:dyDescent="0.2">
      <c r="A367" s="18" t="s">
        <v>84</v>
      </c>
      <c r="B367" s="19"/>
      <c r="C367" s="7" t="s">
        <v>21</v>
      </c>
      <c r="D367" s="7">
        <f>SUM(D361,D301,D295,D229,D37,D7)</f>
        <v>165939.90000000002</v>
      </c>
      <c r="E367" s="7">
        <f t="shared" ref="E367:O367" si="267">SUM(E361,E301,E295,E229,E37,E7)</f>
        <v>148607.69999999995</v>
      </c>
      <c r="F367" s="7">
        <f t="shared" si="267"/>
        <v>175017.19999999995</v>
      </c>
      <c r="G367" s="7">
        <f t="shared" si="267"/>
        <v>168794.6</v>
      </c>
      <c r="H367" s="71">
        <f t="shared" si="267"/>
        <v>171400.19999999998</v>
      </c>
      <c r="I367" s="7">
        <f t="shared" si="267"/>
        <v>156938.50000000006</v>
      </c>
      <c r="J367" s="7">
        <f t="shared" si="267"/>
        <v>154657.9</v>
      </c>
      <c r="K367" s="7">
        <f t="shared" si="267"/>
        <v>149320.20000000004</v>
      </c>
      <c r="L367" s="7">
        <f t="shared" si="267"/>
        <v>131798.69999999998</v>
      </c>
      <c r="M367" s="7">
        <f t="shared" si="267"/>
        <v>145988.10000000003</v>
      </c>
      <c r="N367" s="7">
        <f t="shared" si="267"/>
        <v>147933.70000000001</v>
      </c>
      <c r="O367" s="7">
        <f t="shared" si="267"/>
        <v>161436.80000000002</v>
      </c>
      <c r="P367" s="66">
        <f>SUM(D367:O367)</f>
        <v>1877833.4999999998</v>
      </c>
      <c r="Q367" s="35"/>
    </row>
    <row r="368" spans="1:19" ht="16.05" customHeight="1" x14ac:dyDescent="0.2">
      <c r="A368" s="18"/>
      <c r="B368" s="19"/>
      <c r="C368" s="10" t="s">
        <v>22</v>
      </c>
      <c r="D368" s="7">
        <f t="shared" ref="D368:O368" si="268">IF(D367&lt;=0,"",D367/$P367%)</f>
        <v>8.83677386733169</v>
      </c>
      <c r="E368" s="7">
        <f t="shared" si="268"/>
        <v>7.9137846885786178</v>
      </c>
      <c r="F368" s="7">
        <f t="shared" si="268"/>
        <v>9.3201660317594701</v>
      </c>
      <c r="G368" s="7">
        <f t="shared" si="268"/>
        <v>8.9887947999649604</v>
      </c>
      <c r="H368" s="7">
        <f t="shared" si="268"/>
        <v>9.1275504457663565</v>
      </c>
      <c r="I368" s="7">
        <f t="shared" si="268"/>
        <v>8.3574235947968791</v>
      </c>
      <c r="J368" s="7">
        <f t="shared" si="268"/>
        <v>8.235975127720323</v>
      </c>
      <c r="K368" s="7">
        <f t="shared" si="268"/>
        <v>7.9517273496292429</v>
      </c>
      <c r="L368" s="7">
        <f t="shared" si="268"/>
        <v>7.0186574049296695</v>
      </c>
      <c r="M368" s="7">
        <f t="shared" si="268"/>
        <v>7.774283502770615</v>
      </c>
      <c r="N368" s="7">
        <f t="shared" si="268"/>
        <v>7.8778922625461743</v>
      </c>
      <c r="O368" s="7">
        <f t="shared" si="268"/>
        <v>8.5969709242060084</v>
      </c>
      <c r="P368" s="66">
        <f t="shared" ref="P368:P377" si="269">SUM(D368:O368)</f>
        <v>100</v>
      </c>
      <c r="Q368" s="35"/>
    </row>
    <row r="369" spans="1:17" ht="16.05" customHeight="1" x14ac:dyDescent="0.2">
      <c r="A369" s="18"/>
      <c r="B369" s="19"/>
      <c r="C369" s="7" t="s">
        <v>23</v>
      </c>
      <c r="D369" s="7">
        <f t="shared" ref="D369:O369" si="270">SUM(D363,D303,D297,D231,D39,D9)</f>
        <v>32986.1</v>
      </c>
      <c r="E369" s="7">
        <f t="shared" si="270"/>
        <v>31495</v>
      </c>
      <c r="F369" s="7">
        <f t="shared" si="270"/>
        <v>31375.799999999996</v>
      </c>
      <c r="G369" s="7">
        <f t="shared" si="270"/>
        <v>29991.199999999997</v>
      </c>
      <c r="H369" s="7">
        <f t="shared" si="270"/>
        <v>34958.199999999997</v>
      </c>
      <c r="I369" s="7">
        <f t="shared" si="270"/>
        <v>45393.5</v>
      </c>
      <c r="J369" s="7">
        <f t="shared" si="270"/>
        <v>50672.099999999991</v>
      </c>
      <c r="K369" s="7">
        <f t="shared" si="270"/>
        <v>48873.200000000012</v>
      </c>
      <c r="L369" s="7">
        <f t="shared" si="270"/>
        <v>62167.6</v>
      </c>
      <c r="M369" s="7">
        <f t="shared" si="270"/>
        <v>52901.5</v>
      </c>
      <c r="N369" s="7">
        <f t="shared" si="270"/>
        <v>39390.5</v>
      </c>
      <c r="O369" s="7">
        <f t="shared" si="270"/>
        <v>35248</v>
      </c>
      <c r="P369" s="66">
        <f>SUM(D369:O369)</f>
        <v>495452.69999999995</v>
      </c>
      <c r="Q369" s="35"/>
    </row>
    <row r="370" spans="1:17" ht="16.05" customHeight="1" x14ac:dyDescent="0.2">
      <c r="A370" s="18"/>
      <c r="B370" s="19"/>
      <c r="C370" s="10" t="s">
        <v>22</v>
      </c>
      <c r="D370" s="7">
        <f t="shared" ref="D370:O370" si="271">IF(D369&lt;=0,"",D369/$P369%)</f>
        <v>6.6577697527937589</v>
      </c>
      <c r="E370" s="7">
        <f t="shared" si="271"/>
        <v>6.3568126684948947</v>
      </c>
      <c r="F370" s="7">
        <f t="shared" si="271"/>
        <v>6.3327538632850322</v>
      </c>
      <c r="G370" s="7">
        <f t="shared" si="271"/>
        <v>6.0532922718959856</v>
      </c>
      <c r="H370" s="7">
        <f t="shared" si="271"/>
        <v>7.0558097675116116</v>
      </c>
      <c r="I370" s="7">
        <f t="shared" si="271"/>
        <v>9.1620249521296397</v>
      </c>
      <c r="J370" s="7">
        <f t="shared" si="271"/>
        <v>10.227434425122722</v>
      </c>
      <c r="K370" s="7">
        <f t="shared" si="271"/>
        <v>9.8643523387802752</v>
      </c>
      <c r="L370" s="7">
        <f t="shared" si="271"/>
        <v>12.547635727890878</v>
      </c>
      <c r="M370" s="7">
        <f t="shared" si="271"/>
        <v>10.677406743368239</v>
      </c>
      <c r="N370" s="7">
        <f t="shared" si="271"/>
        <v>7.9504057602269613</v>
      </c>
      <c r="O370" s="7">
        <f t="shared" si="271"/>
        <v>7.1143017285000179</v>
      </c>
      <c r="P370" s="66">
        <f t="shared" si="269"/>
        <v>100.00000000000001</v>
      </c>
      <c r="Q370" s="35"/>
    </row>
    <row r="371" spans="1:17" ht="16.05" customHeight="1" x14ac:dyDescent="0.2">
      <c r="A371" s="18"/>
      <c r="B371" s="19"/>
      <c r="C371" s="7" t="s">
        <v>24</v>
      </c>
      <c r="D371" s="7">
        <f t="shared" ref="D371:O371" si="272">SUM(D365,D305,D299,D233,D41,D11)</f>
        <v>198926.00000000003</v>
      </c>
      <c r="E371" s="7">
        <f t="shared" si="272"/>
        <v>180102.69999999998</v>
      </c>
      <c r="F371" s="7">
        <f t="shared" si="272"/>
        <v>206392.99999999997</v>
      </c>
      <c r="G371" s="7">
        <f t="shared" si="272"/>
        <v>198785.8</v>
      </c>
      <c r="H371" s="7">
        <f t="shared" si="272"/>
        <v>206358.39999999997</v>
      </c>
      <c r="I371" s="7">
        <f t="shared" si="272"/>
        <v>202332.00000000006</v>
      </c>
      <c r="J371" s="7">
        <f t="shared" si="272"/>
        <v>205329.99999999997</v>
      </c>
      <c r="K371" s="7">
        <f t="shared" si="272"/>
        <v>198193.4</v>
      </c>
      <c r="L371" s="7">
        <f t="shared" si="272"/>
        <v>193966.3</v>
      </c>
      <c r="M371" s="7">
        <f t="shared" si="272"/>
        <v>198889.60000000003</v>
      </c>
      <c r="N371" s="7">
        <f t="shared" si="272"/>
        <v>187324.2</v>
      </c>
      <c r="O371" s="7">
        <f t="shared" si="272"/>
        <v>196684.80000000005</v>
      </c>
      <c r="P371" s="66">
        <f>SUM(D371:O371)</f>
        <v>2373286.2000000002</v>
      </c>
      <c r="Q371" s="35"/>
    </row>
    <row r="372" spans="1:17" ht="16.05" customHeight="1" x14ac:dyDescent="0.2">
      <c r="A372" s="20"/>
      <c r="B372" s="21"/>
      <c r="C372" s="10" t="s">
        <v>22</v>
      </c>
      <c r="D372" s="7">
        <f t="shared" ref="D372:O372" si="273">IF(D371&lt;=0,"",D371/$P371%)</f>
        <v>8.3818799435146101</v>
      </c>
      <c r="E372" s="7">
        <f t="shared" si="273"/>
        <v>7.5887476192294034</v>
      </c>
      <c r="F372" s="7">
        <f t="shared" si="273"/>
        <v>8.6965069783829687</v>
      </c>
      <c r="G372" s="7">
        <f t="shared" si="273"/>
        <v>8.3759725228251014</v>
      </c>
      <c r="H372" s="7">
        <f t="shared" si="273"/>
        <v>8.6950490842613064</v>
      </c>
      <c r="I372" s="7">
        <f t="shared" si="273"/>
        <v>8.5253940295949153</v>
      </c>
      <c r="J372" s="7">
        <f t="shared" si="273"/>
        <v>8.6517167630267249</v>
      </c>
      <c r="K372" s="7">
        <f t="shared" si="273"/>
        <v>8.3510113529501826</v>
      </c>
      <c r="L372" s="7">
        <f t="shared" si="273"/>
        <v>8.1728996696647869</v>
      </c>
      <c r="M372" s="7">
        <f t="shared" si="273"/>
        <v>8.3803462051900866</v>
      </c>
      <c r="N372" s="7">
        <f t="shared" si="273"/>
        <v>7.8930303475408907</v>
      </c>
      <c r="O372" s="7">
        <f t="shared" si="273"/>
        <v>8.2874454838190204</v>
      </c>
      <c r="P372" s="66">
        <f t="shared" si="269"/>
        <v>100</v>
      </c>
      <c r="Q372" s="35"/>
    </row>
    <row r="373" spans="1:17" ht="16.05" customHeight="1" x14ac:dyDescent="0.2">
      <c r="A373" s="22" t="s">
        <v>85</v>
      </c>
      <c r="B373" s="23"/>
      <c r="C373" s="7" t="s">
        <v>21</v>
      </c>
      <c r="D373" s="67">
        <v>0</v>
      </c>
      <c r="E373" s="67">
        <v>40.700000000000003</v>
      </c>
      <c r="F373" s="67">
        <v>156.6</v>
      </c>
      <c r="G373" s="67">
        <v>54.20000000000001</v>
      </c>
      <c r="H373" s="67">
        <v>201.1</v>
      </c>
      <c r="I373" s="67">
        <v>338.9</v>
      </c>
      <c r="J373" s="67">
        <v>572.50000000000011</v>
      </c>
      <c r="K373" s="67">
        <v>643</v>
      </c>
      <c r="L373" s="67">
        <v>340.9</v>
      </c>
      <c r="M373" s="67">
        <v>232.7</v>
      </c>
      <c r="N373" s="67">
        <v>95</v>
      </c>
      <c r="O373" s="67">
        <v>1.2999999999999998</v>
      </c>
      <c r="P373" s="66">
        <f t="shared" si="269"/>
        <v>2676.9</v>
      </c>
    </row>
    <row r="374" spans="1:17" ht="16.05" customHeight="1" x14ac:dyDescent="0.2">
      <c r="A374" s="24" t="s">
        <v>86</v>
      </c>
      <c r="B374" s="25"/>
      <c r="C374" s="10" t="s">
        <v>22</v>
      </c>
      <c r="D374" s="7" t="str">
        <f t="shared" ref="D374:O374" si="274">IF(D373&lt;=0,"",D373/$P373%)</f>
        <v/>
      </c>
      <c r="E374" s="7">
        <f t="shared" si="274"/>
        <v>1.5204154058799357</v>
      </c>
      <c r="F374" s="7">
        <f t="shared" si="274"/>
        <v>5.8500504314692359</v>
      </c>
      <c r="G374" s="7">
        <f t="shared" si="274"/>
        <v>2.0247300982479737</v>
      </c>
      <c r="H374" s="7">
        <f t="shared" si="274"/>
        <v>7.5124210840898042</v>
      </c>
      <c r="I374" s="7">
        <f t="shared" si="274"/>
        <v>12.660166610631698</v>
      </c>
      <c r="J374" s="7">
        <f t="shared" si="274"/>
        <v>21.386678620792711</v>
      </c>
      <c r="K374" s="7">
        <f t="shared" si="274"/>
        <v>24.020322014270235</v>
      </c>
      <c r="L374" s="7">
        <f t="shared" si="274"/>
        <v>12.734879898389927</v>
      </c>
      <c r="M374" s="7">
        <f t="shared" si="274"/>
        <v>8.692891030669804</v>
      </c>
      <c r="N374" s="7">
        <f t="shared" si="274"/>
        <v>3.5488811685158201</v>
      </c>
      <c r="O374" s="7">
        <f t="shared" si="274"/>
        <v>4.8563637042848058E-2</v>
      </c>
      <c r="P374" s="66">
        <f t="shared" si="269"/>
        <v>99.999999999999986</v>
      </c>
    </row>
    <row r="375" spans="1:17" ht="16.05" customHeight="1" x14ac:dyDescent="0.2">
      <c r="A375" s="9"/>
      <c r="B375" s="26"/>
      <c r="C375" s="7" t="s">
        <v>23</v>
      </c>
      <c r="D375" s="67">
        <v>0</v>
      </c>
      <c r="E375" s="67">
        <v>0</v>
      </c>
      <c r="F375" s="67">
        <v>48.9</v>
      </c>
      <c r="G375" s="67">
        <v>72.7</v>
      </c>
      <c r="H375" s="67">
        <v>99.699999999999989</v>
      </c>
      <c r="I375" s="67">
        <v>280.60000000000002</v>
      </c>
      <c r="J375" s="67">
        <v>1169.5</v>
      </c>
      <c r="K375" s="67">
        <v>1439.1</v>
      </c>
      <c r="L375" s="67">
        <v>1103.2</v>
      </c>
      <c r="M375" s="67">
        <v>704.8</v>
      </c>
      <c r="N375" s="67">
        <v>153.9</v>
      </c>
      <c r="O375" s="67">
        <v>0</v>
      </c>
      <c r="P375" s="66">
        <f t="shared" si="269"/>
        <v>5072.3999999999996</v>
      </c>
    </row>
    <row r="376" spans="1:17" ht="16.05" customHeight="1" x14ac:dyDescent="0.2">
      <c r="A376" s="9"/>
      <c r="B376" s="26"/>
      <c r="C376" s="10" t="s">
        <v>22</v>
      </c>
      <c r="D376" s="7" t="str">
        <f t="shared" ref="D376:O376" si="275">IF(D375&lt;=0,"",D375/$P375%)</f>
        <v/>
      </c>
      <c r="E376" s="7" t="str">
        <f t="shared" si="275"/>
        <v/>
      </c>
      <c r="F376" s="7">
        <f t="shared" si="275"/>
        <v>0.96404069079725574</v>
      </c>
      <c r="G376" s="7">
        <f t="shared" si="275"/>
        <v>1.4332465893856954</v>
      </c>
      <c r="H376" s="7">
        <f t="shared" si="275"/>
        <v>1.9655389953473701</v>
      </c>
      <c r="I376" s="7">
        <f t="shared" si="275"/>
        <v>5.5318981152905931</v>
      </c>
      <c r="J376" s="7">
        <f t="shared" si="275"/>
        <v>23.05614699156218</v>
      </c>
      <c r="K376" s="7">
        <f t="shared" si="275"/>
        <v>28.371185237757274</v>
      </c>
      <c r="L376" s="7">
        <f t="shared" si="275"/>
        <v>21.749073416922958</v>
      </c>
      <c r="M376" s="7">
        <f t="shared" si="275"/>
        <v>13.89480324895513</v>
      </c>
      <c r="N376" s="7">
        <f t="shared" si="275"/>
        <v>3.0340667139815474</v>
      </c>
      <c r="O376" s="7" t="str">
        <f t="shared" si="275"/>
        <v/>
      </c>
      <c r="P376" s="66">
        <f t="shared" si="269"/>
        <v>100</v>
      </c>
    </row>
    <row r="377" spans="1:17" ht="16.05" customHeight="1" x14ac:dyDescent="0.2">
      <c r="A377" s="9"/>
      <c r="B377" s="26"/>
      <c r="C377" s="7" t="s">
        <v>24</v>
      </c>
      <c r="D377" s="66">
        <f>SUM(D375,D373)</f>
        <v>0</v>
      </c>
      <c r="E377" s="66">
        <f t="shared" ref="E377:O377" si="276">SUM(E375,E373)</f>
        <v>40.700000000000003</v>
      </c>
      <c r="F377" s="66">
        <f t="shared" si="276"/>
        <v>205.5</v>
      </c>
      <c r="G377" s="66">
        <f t="shared" si="276"/>
        <v>126.9</v>
      </c>
      <c r="H377" s="66">
        <f t="shared" si="276"/>
        <v>300.79999999999995</v>
      </c>
      <c r="I377" s="66">
        <f t="shared" si="276"/>
        <v>619.5</v>
      </c>
      <c r="J377" s="66">
        <f t="shared" si="276"/>
        <v>1742</v>
      </c>
      <c r="K377" s="66">
        <f t="shared" si="276"/>
        <v>2082.1</v>
      </c>
      <c r="L377" s="66">
        <f t="shared" si="276"/>
        <v>1444.1</v>
      </c>
      <c r="M377" s="66">
        <f t="shared" si="276"/>
        <v>937.5</v>
      </c>
      <c r="N377" s="66">
        <f t="shared" si="276"/>
        <v>248.9</v>
      </c>
      <c r="O377" s="66">
        <f t="shared" si="276"/>
        <v>1.2999999999999998</v>
      </c>
      <c r="P377" s="66">
        <f t="shared" si="269"/>
        <v>7749.3</v>
      </c>
    </row>
    <row r="378" spans="1:17" ht="16.05" customHeight="1" x14ac:dyDescent="0.2">
      <c r="A378" s="13"/>
      <c r="B378" s="27"/>
      <c r="C378" s="10" t="s">
        <v>22</v>
      </c>
      <c r="D378" s="7" t="str">
        <f t="shared" ref="D378:O378" si="277">IF(D377&lt;=0,"",D377/$P377%)</f>
        <v/>
      </c>
      <c r="E378" s="7">
        <f t="shared" si="277"/>
        <v>0.52520872853031897</v>
      </c>
      <c r="F378" s="7">
        <f t="shared" si="277"/>
        <v>2.651852425380357</v>
      </c>
      <c r="G378" s="7">
        <f t="shared" si="277"/>
        <v>1.637567264139987</v>
      </c>
      <c r="H378" s="7">
        <f t="shared" si="277"/>
        <v>3.8816409224058943</v>
      </c>
      <c r="I378" s="7">
        <f t="shared" si="277"/>
        <v>7.9942704502342155</v>
      </c>
      <c r="J378" s="7">
        <f t="shared" si="277"/>
        <v>22.479449756752224</v>
      </c>
      <c r="K378" s="7">
        <f t="shared" si="277"/>
        <v>26.868233259778304</v>
      </c>
      <c r="L378" s="7">
        <f t="shared" si="277"/>
        <v>18.635231569303034</v>
      </c>
      <c r="M378" s="7">
        <f t="shared" si="277"/>
        <v>12.097866904107468</v>
      </c>
      <c r="N378" s="7">
        <f t="shared" si="277"/>
        <v>3.2119030105945057</v>
      </c>
      <c r="O378" s="7">
        <f t="shared" si="277"/>
        <v>1.6775708773695688E-2</v>
      </c>
      <c r="P378" s="66">
        <f>SUM(D378:O378)</f>
        <v>100</v>
      </c>
    </row>
    <row r="379" spans="1:17" ht="16.05" customHeight="1" x14ac:dyDescent="0.2">
      <c r="P379" s="2"/>
    </row>
    <row r="380" spans="1:17" ht="16.05" customHeight="1" x14ac:dyDescent="0.2">
      <c r="P380" s="2"/>
    </row>
    <row r="381" spans="1:17" ht="16.05" customHeight="1" x14ac:dyDescent="0.2">
      <c r="P381" s="2"/>
    </row>
    <row r="382" spans="1:17" ht="16.05" customHeight="1" x14ac:dyDescent="0.2">
      <c r="P382" s="2"/>
    </row>
    <row r="383" spans="1:17" ht="16.05" customHeight="1" x14ac:dyDescent="0.2">
      <c r="P383" s="2"/>
    </row>
    <row r="384" spans="1:17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S445"/>
  <sheetViews>
    <sheetView showGridLines="0" showZeros="0" view="pageBreakPreview" zoomScale="80" zoomScaleNormal="89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9" style="2"/>
    <col min="18" max="18" width="9.77734375" style="2" bestFit="1" customWidth="1"/>
    <col min="19" max="16384" width="9" style="2"/>
  </cols>
  <sheetData>
    <row r="1" spans="1:16" ht="16.05" customHeight="1" x14ac:dyDescent="0.2">
      <c r="A1" s="2" t="s">
        <v>120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88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0</v>
      </c>
      <c r="E7" s="8">
        <f t="shared" ref="E7:O11" si="0">SUM(E13,E19,E25,E31)</f>
        <v>38.9</v>
      </c>
      <c r="F7" s="8">
        <f t="shared" si="0"/>
        <v>117.8</v>
      </c>
      <c r="G7" s="8">
        <f t="shared" si="0"/>
        <v>21.3</v>
      </c>
      <c r="H7" s="8">
        <f t="shared" si="0"/>
        <v>150.69999999999999</v>
      </c>
      <c r="I7" s="8">
        <f t="shared" si="0"/>
        <v>294.89999999999998</v>
      </c>
      <c r="J7" s="8">
        <f t="shared" si="0"/>
        <v>132.30000000000001</v>
      </c>
      <c r="K7" s="8">
        <f t="shared" si="0"/>
        <v>4.2</v>
      </c>
      <c r="L7" s="8">
        <f t="shared" si="0"/>
        <v>111.8</v>
      </c>
      <c r="M7" s="8">
        <f t="shared" si="0"/>
        <v>1123.5</v>
      </c>
      <c r="N7" s="8">
        <f t="shared" si="0"/>
        <v>665.5</v>
      </c>
      <c r="O7" s="8">
        <f t="shared" si="0"/>
        <v>0.7</v>
      </c>
      <c r="P7" s="45">
        <f>SUM(D7:O7)</f>
        <v>2661.5999999999995</v>
      </c>
    </row>
    <row r="8" spans="1:16" ht="16.05" customHeight="1" x14ac:dyDescent="0.2">
      <c r="A8" s="9"/>
      <c r="C8" s="10" t="s">
        <v>22</v>
      </c>
      <c r="D8" s="7" t="str">
        <f>IF(D7&lt;=0,"",D7/$P7%)</f>
        <v/>
      </c>
      <c r="E8" s="7">
        <f t="shared" ref="E8:O8" si="1">IF(E7&lt;=0,"",E7/$P7%)</f>
        <v>1.4615269011121133</v>
      </c>
      <c r="F8" s="7">
        <f t="shared" si="1"/>
        <v>4.425909227532312</v>
      </c>
      <c r="G8" s="7">
        <f t="shared" si="1"/>
        <v>0.80027051397655558</v>
      </c>
      <c r="H8" s="7">
        <f t="shared" si="1"/>
        <v>5.662007814848212</v>
      </c>
      <c r="I8" s="7">
        <f t="shared" si="1"/>
        <v>11.07980162308386</v>
      </c>
      <c r="J8" s="7">
        <f t="shared" si="1"/>
        <v>4.9706943192064932</v>
      </c>
      <c r="K8" s="7">
        <f t="shared" si="1"/>
        <v>0.15779981965734899</v>
      </c>
      <c r="L8" s="7">
        <f t="shared" si="1"/>
        <v>4.200480913736099</v>
      </c>
      <c r="M8" s="7">
        <f t="shared" si="1"/>
        <v>42.211451758340857</v>
      </c>
      <c r="N8" s="7">
        <f t="shared" si="1"/>
        <v>25.003757138563273</v>
      </c>
      <c r="O8" s="7">
        <f t="shared" si="1"/>
        <v>2.6299969942891497E-2</v>
      </c>
      <c r="P8" s="66">
        <f>SUM(D8:O8)</f>
        <v>100.00000000000001</v>
      </c>
    </row>
    <row r="9" spans="1:16" ht="16.05" customHeight="1" x14ac:dyDescent="0.2">
      <c r="A9" s="9"/>
      <c r="C9" s="7" t="s">
        <v>23</v>
      </c>
      <c r="D9" s="67">
        <f>SUM(D15,D21,D27,D33)</f>
        <v>59.7</v>
      </c>
      <c r="E9" s="67">
        <f t="shared" si="0"/>
        <v>94.1</v>
      </c>
      <c r="F9" s="67">
        <f t="shared" si="0"/>
        <v>79.2</v>
      </c>
      <c r="G9" s="67">
        <f t="shared" si="0"/>
        <v>233.6</v>
      </c>
      <c r="H9" s="67">
        <f t="shared" si="0"/>
        <v>120</v>
      </c>
      <c r="I9" s="67">
        <f t="shared" si="0"/>
        <v>322.8</v>
      </c>
      <c r="J9" s="67">
        <f t="shared" si="0"/>
        <v>262.5</v>
      </c>
      <c r="K9" s="67">
        <f t="shared" si="0"/>
        <v>79.2</v>
      </c>
      <c r="L9" s="67">
        <f t="shared" si="0"/>
        <v>48.6</v>
      </c>
      <c r="M9" s="67">
        <f t="shared" si="0"/>
        <v>24.8</v>
      </c>
      <c r="N9" s="67">
        <f t="shared" si="0"/>
        <v>78.5</v>
      </c>
      <c r="O9" s="67">
        <f t="shared" si="0"/>
        <v>97.2</v>
      </c>
      <c r="P9" s="66">
        <f>SUM(D9:O9)</f>
        <v>1500.2</v>
      </c>
    </row>
    <row r="10" spans="1:16" ht="16.05" customHeight="1" x14ac:dyDescent="0.2">
      <c r="A10" s="9"/>
      <c r="C10" s="10" t="s">
        <v>22</v>
      </c>
      <c r="D10" s="7">
        <f t="shared" ref="D10:O10" si="2">IF(D9&lt;=0,"",D9/$P9%)</f>
        <v>3.979469404079456</v>
      </c>
      <c r="E10" s="7">
        <f t="shared" si="2"/>
        <v>6.2724970003999463</v>
      </c>
      <c r="F10" s="7">
        <f t="shared" si="2"/>
        <v>5.2792960938541524</v>
      </c>
      <c r="G10" s="7">
        <f t="shared" si="2"/>
        <v>15.571257165711238</v>
      </c>
      <c r="H10" s="7">
        <f t="shared" si="2"/>
        <v>7.9989334755365951</v>
      </c>
      <c r="I10" s="7">
        <f t="shared" si="2"/>
        <v>21.517131049193441</v>
      </c>
      <c r="J10" s="7">
        <f t="shared" si="2"/>
        <v>17.497666977736301</v>
      </c>
      <c r="K10" s="7">
        <f t="shared" si="2"/>
        <v>5.2792960938541524</v>
      </c>
      <c r="L10" s="7">
        <f t="shared" si="2"/>
        <v>3.2395680575923209</v>
      </c>
      <c r="M10" s="7">
        <f t="shared" si="2"/>
        <v>1.653112918277563</v>
      </c>
      <c r="N10" s="7">
        <f t="shared" si="2"/>
        <v>5.2326356485801888</v>
      </c>
      <c r="O10" s="7">
        <f t="shared" si="2"/>
        <v>6.4791361151846418</v>
      </c>
      <c r="P10" s="66">
        <f>SUM(D10:O10)</f>
        <v>100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59.7</v>
      </c>
      <c r="E11" s="67">
        <f t="shared" si="0"/>
        <v>133</v>
      </c>
      <c r="F11" s="67">
        <f t="shared" si="0"/>
        <v>197</v>
      </c>
      <c r="G11" s="67">
        <f t="shared" si="0"/>
        <v>254.9</v>
      </c>
      <c r="H11" s="67">
        <f t="shared" si="0"/>
        <v>270.7</v>
      </c>
      <c r="I11" s="67">
        <f t="shared" si="0"/>
        <v>617.70000000000005</v>
      </c>
      <c r="J11" s="67">
        <f t="shared" si="0"/>
        <v>394.8</v>
      </c>
      <c r="K11" s="67">
        <f t="shared" si="0"/>
        <v>83.4</v>
      </c>
      <c r="L11" s="67">
        <f t="shared" si="0"/>
        <v>160.4</v>
      </c>
      <c r="M11" s="67">
        <f t="shared" si="0"/>
        <v>1148.3</v>
      </c>
      <c r="N11" s="67">
        <f t="shared" si="0"/>
        <v>744</v>
      </c>
      <c r="O11" s="67">
        <f t="shared" si="0"/>
        <v>97.9</v>
      </c>
      <c r="P11" s="66">
        <f>SUM(D11:O11)</f>
        <v>4161.7999999999993</v>
      </c>
    </row>
    <row r="12" spans="1:16" ht="16.05" customHeight="1" x14ac:dyDescent="0.2">
      <c r="A12" s="9"/>
      <c r="B12" s="12"/>
      <c r="C12" s="10" t="s">
        <v>22</v>
      </c>
      <c r="D12" s="7">
        <f t="shared" ref="D12:O12" si="3">IF(D11&lt;=0,"",D11/$P11%)</f>
        <v>1.4344754673458602</v>
      </c>
      <c r="E12" s="7">
        <f t="shared" si="3"/>
        <v>3.1957326156951322</v>
      </c>
      <c r="F12" s="7">
        <f t="shared" si="3"/>
        <v>4.7335287615935417</v>
      </c>
      <c r="G12" s="7">
        <f t="shared" si="3"/>
        <v>6.124753712336009</v>
      </c>
      <c r="H12" s="7">
        <f t="shared" si="3"/>
        <v>6.5043971358546786</v>
      </c>
      <c r="I12" s="7">
        <f t="shared" si="3"/>
        <v>14.84213561439762</v>
      </c>
      <c r="J12" s="7">
        <f t="shared" si="3"/>
        <v>9.4862799750108149</v>
      </c>
      <c r="K12" s="7">
        <f t="shared" si="3"/>
        <v>2.0039406026238651</v>
      </c>
      <c r="L12" s="7">
        <f t="shared" si="3"/>
        <v>3.8541015906578888</v>
      </c>
      <c r="M12" s="7">
        <f t="shared" si="3"/>
        <v>27.591426786486618</v>
      </c>
      <c r="N12" s="7">
        <f t="shared" si="3"/>
        <v>17.87688019606901</v>
      </c>
      <c r="O12" s="7">
        <f t="shared" si="3"/>
        <v>2.3523475419289737</v>
      </c>
      <c r="P12" s="66">
        <f t="shared" ref="P12:P89" si="4">SUM(D12:O12)</f>
        <v>100.00000000000001</v>
      </c>
    </row>
    <row r="13" spans="1:16" ht="16.05" customHeight="1" x14ac:dyDescent="0.2">
      <c r="A13" s="9"/>
      <c r="B13" s="9" t="s">
        <v>25</v>
      </c>
      <c r="C13" s="7" t="s">
        <v>21</v>
      </c>
      <c r="D13" s="67">
        <v>0</v>
      </c>
      <c r="E13" s="67">
        <v>38.9</v>
      </c>
      <c r="F13" s="67">
        <v>117.8</v>
      </c>
      <c r="G13" s="67">
        <v>21.3</v>
      </c>
      <c r="H13" s="67">
        <v>150.69999999999999</v>
      </c>
      <c r="I13" s="67">
        <v>294.89999999999998</v>
      </c>
      <c r="J13" s="67">
        <v>132.30000000000001</v>
      </c>
      <c r="K13" s="67">
        <v>0</v>
      </c>
      <c r="L13" s="67">
        <v>19.8</v>
      </c>
      <c r="M13" s="67">
        <v>252.9</v>
      </c>
      <c r="N13" s="67">
        <v>144.30000000000001</v>
      </c>
      <c r="O13" s="67">
        <v>0</v>
      </c>
      <c r="P13" s="66">
        <f t="shared" si="4"/>
        <v>1172.8999999999999</v>
      </c>
    </row>
    <row r="14" spans="1:16" ht="16.05" customHeight="1" x14ac:dyDescent="0.2">
      <c r="A14" s="9"/>
      <c r="B14" s="9"/>
      <c r="C14" s="10" t="s">
        <v>22</v>
      </c>
      <c r="D14" s="7" t="str">
        <f t="shared" ref="D14:O14" si="5">IF(D13&lt;=0,"",D13/$P13%)</f>
        <v/>
      </c>
      <c r="E14" s="7">
        <f t="shared" si="5"/>
        <v>3.3165657771336008</v>
      </c>
      <c r="F14" s="7">
        <f t="shared" si="5"/>
        <v>10.043481967772189</v>
      </c>
      <c r="G14" s="7">
        <f t="shared" si="5"/>
        <v>1.8160115951914062</v>
      </c>
      <c r="H14" s="7">
        <f t="shared" si="5"/>
        <v>12.848495182880042</v>
      </c>
      <c r="I14" s="7">
        <f t="shared" si="5"/>
        <v>25.142808423565523</v>
      </c>
      <c r="J14" s="7">
        <f t="shared" si="5"/>
        <v>11.279733992667749</v>
      </c>
      <c r="K14" s="7" t="str">
        <f t="shared" si="5"/>
        <v/>
      </c>
      <c r="L14" s="7">
        <f t="shared" si="5"/>
        <v>1.688123454684969</v>
      </c>
      <c r="M14" s="7">
        <f t="shared" si="5"/>
        <v>21.561940489385286</v>
      </c>
      <c r="N14" s="7">
        <f t="shared" si="5"/>
        <v>12.302839116719245</v>
      </c>
      <c r="O14" s="7" t="str">
        <f t="shared" si="5"/>
        <v/>
      </c>
      <c r="P14" s="66">
        <f t="shared" si="4"/>
        <v>100</v>
      </c>
    </row>
    <row r="15" spans="1:16" ht="16.05" customHeight="1" x14ac:dyDescent="0.2">
      <c r="A15" s="9"/>
      <c r="B15" s="9"/>
      <c r="C15" s="7" t="s">
        <v>23</v>
      </c>
      <c r="D15" s="67">
        <v>59.7</v>
      </c>
      <c r="E15" s="67">
        <v>94.1</v>
      </c>
      <c r="F15" s="67">
        <v>79.2</v>
      </c>
      <c r="G15" s="67">
        <v>233.6</v>
      </c>
      <c r="H15" s="67">
        <v>120</v>
      </c>
      <c r="I15" s="67">
        <v>322.8</v>
      </c>
      <c r="J15" s="67">
        <v>262.5</v>
      </c>
      <c r="K15" s="67">
        <v>79.2</v>
      </c>
      <c r="L15" s="67">
        <v>48.6</v>
      </c>
      <c r="M15" s="67">
        <v>24.8</v>
      </c>
      <c r="N15" s="67">
        <v>78.5</v>
      </c>
      <c r="O15" s="67">
        <v>97.2</v>
      </c>
      <c r="P15" s="66">
        <f t="shared" si="4"/>
        <v>1500.2</v>
      </c>
    </row>
    <row r="16" spans="1:16" ht="16.05" customHeight="1" x14ac:dyDescent="0.2">
      <c r="A16" s="9"/>
      <c r="B16" s="9"/>
      <c r="C16" s="10" t="s">
        <v>22</v>
      </c>
      <c r="D16" s="7">
        <f t="shared" ref="D16:O18" si="6">IF(D15&lt;=0,"",D15/$P15%)</f>
        <v>3.979469404079456</v>
      </c>
      <c r="E16" s="7">
        <f t="shared" si="6"/>
        <v>6.2724970003999463</v>
      </c>
      <c r="F16" s="7">
        <f t="shared" si="6"/>
        <v>5.2792960938541524</v>
      </c>
      <c r="G16" s="7">
        <f t="shared" si="6"/>
        <v>15.571257165711238</v>
      </c>
      <c r="H16" s="7">
        <f t="shared" si="6"/>
        <v>7.9989334755365951</v>
      </c>
      <c r="I16" s="7">
        <f t="shared" si="6"/>
        <v>21.517131049193441</v>
      </c>
      <c r="J16" s="7">
        <f t="shared" si="6"/>
        <v>17.497666977736301</v>
      </c>
      <c r="K16" s="7">
        <f t="shared" si="6"/>
        <v>5.2792960938541524</v>
      </c>
      <c r="L16" s="7">
        <f t="shared" si="6"/>
        <v>3.2395680575923209</v>
      </c>
      <c r="M16" s="7">
        <f t="shared" si="6"/>
        <v>1.653112918277563</v>
      </c>
      <c r="N16" s="7">
        <f t="shared" si="6"/>
        <v>5.2326356485801888</v>
      </c>
      <c r="O16" s="7">
        <f t="shared" si="6"/>
        <v>6.4791361151846418</v>
      </c>
      <c r="P16" s="66">
        <f t="shared" si="4"/>
        <v>100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59.7</v>
      </c>
      <c r="E17" s="66">
        <f t="shared" ref="E17:O17" si="7">SUM(E15,E13)</f>
        <v>133</v>
      </c>
      <c r="F17" s="66">
        <f t="shared" si="7"/>
        <v>197</v>
      </c>
      <c r="G17" s="66">
        <f t="shared" si="7"/>
        <v>254.9</v>
      </c>
      <c r="H17" s="66">
        <f t="shared" si="7"/>
        <v>270.7</v>
      </c>
      <c r="I17" s="66">
        <f t="shared" si="7"/>
        <v>617.70000000000005</v>
      </c>
      <c r="J17" s="66">
        <f t="shared" si="7"/>
        <v>394.8</v>
      </c>
      <c r="K17" s="66">
        <f t="shared" si="7"/>
        <v>79.2</v>
      </c>
      <c r="L17" s="66">
        <f t="shared" si="7"/>
        <v>68.400000000000006</v>
      </c>
      <c r="M17" s="66">
        <f t="shared" si="7"/>
        <v>277.7</v>
      </c>
      <c r="N17" s="66">
        <f t="shared" si="7"/>
        <v>222.8</v>
      </c>
      <c r="O17" s="66">
        <f t="shared" si="7"/>
        <v>97.2</v>
      </c>
      <c r="P17" s="66">
        <f t="shared" si="4"/>
        <v>2673.1</v>
      </c>
    </row>
    <row r="18" spans="1:16" ht="16.05" customHeight="1" x14ac:dyDescent="0.2">
      <c r="A18" s="9"/>
      <c r="B18" s="13"/>
      <c r="C18" s="10" t="s">
        <v>22</v>
      </c>
      <c r="D18" s="7">
        <f t="shared" si="6"/>
        <v>2.2333620141408854</v>
      </c>
      <c r="E18" s="7">
        <f t="shared" si="6"/>
        <v>4.9754966144177173</v>
      </c>
      <c r="F18" s="7">
        <f t="shared" si="6"/>
        <v>7.3697205491751152</v>
      </c>
      <c r="G18" s="7">
        <f t="shared" si="6"/>
        <v>9.5357450151509493</v>
      </c>
      <c r="H18" s="7">
        <f t="shared" si="6"/>
        <v>10.126819049044181</v>
      </c>
      <c r="I18" s="7">
        <f t="shared" si="6"/>
        <v>23.108001945306949</v>
      </c>
      <c r="J18" s="7">
        <f t="shared" si="6"/>
        <v>14.769368897534699</v>
      </c>
      <c r="K18" s="7">
        <f t="shared" si="6"/>
        <v>2.9628521192622799</v>
      </c>
      <c r="L18" s="7">
        <f t="shared" si="6"/>
        <v>2.5588268302719692</v>
      </c>
      <c r="M18" s="7">
        <f t="shared" si="6"/>
        <v>10.388687291908271</v>
      </c>
      <c r="N18" s="7">
        <f t="shared" si="6"/>
        <v>8.334892072874192</v>
      </c>
      <c r="O18" s="7">
        <f t="shared" si="6"/>
        <v>3.6362276009127981</v>
      </c>
      <c r="P18" s="66">
        <f t="shared" si="4"/>
        <v>100.00000000000001</v>
      </c>
    </row>
    <row r="19" spans="1:16" ht="16.05" customHeight="1" x14ac:dyDescent="0.2">
      <c r="A19" s="9"/>
      <c r="B19" s="9" t="s">
        <v>26</v>
      </c>
      <c r="C19" s="7" t="s">
        <v>21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4.2</v>
      </c>
      <c r="L19" s="67">
        <v>92</v>
      </c>
      <c r="M19" s="67">
        <v>870.6</v>
      </c>
      <c r="N19" s="67">
        <v>521.20000000000005</v>
      </c>
      <c r="O19" s="67">
        <v>0.7</v>
      </c>
      <c r="P19" s="66">
        <f t="shared" ref="P19:P24" si="8">SUM(D19:O19)</f>
        <v>1488.7</v>
      </c>
    </row>
    <row r="20" spans="1:16" ht="16.05" customHeight="1" x14ac:dyDescent="0.2">
      <c r="A20" s="9"/>
      <c r="B20" s="9"/>
      <c r="C20" s="10" t="s">
        <v>22</v>
      </c>
      <c r="D20" s="7" t="str">
        <f t="shared" ref="D20:O20" si="9">IF(D19&lt;=0,"",D19/$P19%)</f>
        <v/>
      </c>
      <c r="E20" s="7" t="str">
        <f t="shared" si="9"/>
        <v/>
      </c>
      <c r="F20" s="7" t="str">
        <f t="shared" si="9"/>
        <v/>
      </c>
      <c r="G20" s="7" t="str">
        <f t="shared" si="9"/>
        <v/>
      </c>
      <c r="H20" s="7" t="str">
        <f t="shared" si="9"/>
        <v/>
      </c>
      <c r="I20" s="7" t="str">
        <f t="shared" si="9"/>
        <v/>
      </c>
      <c r="J20" s="7" t="str">
        <f t="shared" si="9"/>
        <v/>
      </c>
      <c r="K20" s="7">
        <f t="shared" si="9"/>
        <v>0.28212534426009273</v>
      </c>
      <c r="L20" s="7">
        <f t="shared" si="9"/>
        <v>6.1798884933163158</v>
      </c>
      <c r="M20" s="7">
        <f t="shared" si="9"/>
        <v>58.480553503056356</v>
      </c>
      <c r="N20" s="7">
        <f t="shared" si="9"/>
        <v>35.010411768657221</v>
      </c>
      <c r="O20" s="7">
        <f t="shared" si="9"/>
        <v>4.7020890710015445E-2</v>
      </c>
      <c r="P20" s="66">
        <f t="shared" si="8"/>
        <v>100</v>
      </c>
    </row>
    <row r="21" spans="1:16" ht="16.05" customHeight="1" x14ac:dyDescent="0.2">
      <c r="A21" s="9"/>
      <c r="B21" s="9"/>
      <c r="C21" s="7" t="s">
        <v>23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6">
        <f t="shared" si="8"/>
        <v>0</v>
      </c>
    </row>
    <row r="22" spans="1:16" ht="16.05" customHeight="1" x14ac:dyDescent="0.2">
      <c r="A22" s="9"/>
      <c r="B22" s="9"/>
      <c r="C22" s="10" t="s">
        <v>22</v>
      </c>
      <c r="D22" s="7" t="str">
        <f t="shared" ref="D22:O22" si="10">IF(D21&lt;=0,"",D21/$P21%)</f>
        <v/>
      </c>
      <c r="E22" s="7" t="str">
        <f t="shared" si="10"/>
        <v/>
      </c>
      <c r="F22" s="7" t="str">
        <f t="shared" si="10"/>
        <v/>
      </c>
      <c r="G22" s="7" t="str">
        <f t="shared" si="10"/>
        <v/>
      </c>
      <c r="H22" s="7" t="str">
        <f t="shared" si="10"/>
        <v/>
      </c>
      <c r="I22" s="7" t="str">
        <f t="shared" si="10"/>
        <v/>
      </c>
      <c r="J22" s="7" t="str">
        <f t="shared" si="10"/>
        <v/>
      </c>
      <c r="K22" s="7" t="str">
        <f t="shared" si="10"/>
        <v/>
      </c>
      <c r="L22" s="7" t="str">
        <f t="shared" si="10"/>
        <v/>
      </c>
      <c r="M22" s="7" t="str">
        <f t="shared" si="10"/>
        <v/>
      </c>
      <c r="N22" s="7" t="str">
        <f t="shared" si="10"/>
        <v/>
      </c>
      <c r="O22" s="7" t="str">
        <f t="shared" si="10"/>
        <v/>
      </c>
      <c r="P22" s="66">
        <f t="shared" si="8"/>
        <v>0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0</v>
      </c>
      <c r="E23" s="66">
        <f t="shared" ref="E23:O23" si="11">SUM(E21,E19)</f>
        <v>0</v>
      </c>
      <c r="F23" s="66">
        <f t="shared" si="11"/>
        <v>0</v>
      </c>
      <c r="G23" s="66">
        <f t="shared" si="11"/>
        <v>0</v>
      </c>
      <c r="H23" s="66">
        <f t="shared" si="11"/>
        <v>0</v>
      </c>
      <c r="I23" s="66">
        <f t="shared" si="11"/>
        <v>0</v>
      </c>
      <c r="J23" s="66">
        <f t="shared" si="11"/>
        <v>0</v>
      </c>
      <c r="K23" s="66">
        <f t="shared" si="11"/>
        <v>4.2</v>
      </c>
      <c r="L23" s="66">
        <f t="shared" si="11"/>
        <v>92</v>
      </c>
      <c r="M23" s="66">
        <f t="shared" si="11"/>
        <v>870.6</v>
      </c>
      <c r="N23" s="66">
        <f t="shared" si="11"/>
        <v>521.20000000000005</v>
      </c>
      <c r="O23" s="66">
        <f t="shared" si="11"/>
        <v>0.7</v>
      </c>
      <c r="P23" s="66">
        <f t="shared" si="8"/>
        <v>1488.7</v>
      </c>
    </row>
    <row r="24" spans="1:16" ht="16.05" customHeight="1" x14ac:dyDescent="0.2">
      <c r="A24" s="9"/>
      <c r="B24" s="13"/>
      <c r="C24" s="10" t="s">
        <v>22</v>
      </c>
      <c r="D24" s="7" t="str">
        <f t="shared" ref="D24:O24" si="12">IF(D23&lt;=0,"",D23/$P23%)</f>
        <v/>
      </c>
      <c r="E24" s="7" t="str">
        <f t="shared" si="12"/>
        <v/>
      </c>
      <c r="F24" s="7" t="str">
        <f t="shared" si="12"/>
        <v/>
      </c>
      <c r="G24" s="7" t="str">
        <f t="shared" si="12"/>
        <v/>
      </c>
      <c r="H24" s="7" t="str">
        <f t="shared" si="12"/>
        <v/>
      </c>
      <c r="I24" s="7" t="str">
        <f t="shared" si="12"/>
        <v/>
      </c>
      <c r="J24" s="7" t="str">
        <f t="shared" si="12"/>
        <v/>
      </c>
      <c r="K24" s="7">
        <f t="shared" si="12"/>
        <v>0.28212534426009273</v>
      </c>
      <c r="L24" s="7">
        <f t="shared" si="12"/>
        <v>6.1798884933163158</v>
      </c>
      <c r="M24" s="7">
        <f t="shared" si="12"/>
        <v>58.480553503056356</v>
      </c>
      <c r="N24" s="7">
        <f t="shared" si="12"/>
        <v>35.010411768657221</v>
      </c>
      <c r="O24" s="7">
        <f t="shared" si="12"/>
        <v>4.7020890710015445E-2</v>
      </c>
      <c r="P24" s="66">
        <f t="shared" si="8"/>
        <v>100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3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 t="shared" ref="D26:O26" si="14">IF(D25&lt;=0,"",D25/$P25%)</f>
        <v/>
      </c>
      <c r="E26" s="7" t="str">
        <f t="shared" si="14"/>
        <v/>
      </c>
      <c r="F26" s="7" t="str">
        <f t="shared" si="14"/>
        <v/>
      </c>
      <c r="G26" s="7" t="str">
        <f t="shared" si="14"/>
        <v/>
      </c>
      <c r="H26" s="7" t="str">
        <f t="shared" si="14"/>
        <v/>
      </c>
      <c r="I26" s="7" t="str">
        <f t="shared" si="14"/>
        <v/>
      </c>
      <c r="J26" s="7" t="str">
        <f t="shared" si="14"/>
        <v/>
      </c>
      <c r="K26" s="7" t="str">
        <f t="shared" si="14"/>
        <v/>
      </c>
      <c r="L26" s="7" t="str">
        <f t="shared" si="14"/>
        <v/>
      </c>
      <c r="M26" s="7" t="str">
        <f t="shared" si="14"/>
        <v/>
      </c>
      <c r="N26" s="7" t="str">
        <f t="shared" si="14"/>
        <v/>
      </c>
      <c r="O26" s="7" t="str">
        <f t="shared" si="14"/>
        <v/>
      </c>
      <c r="P26" s="66">
        <f t="shared" si="13"/>
        <v>0</v>
      </c>
    </row>
    <row r="27" spans="1:16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3"/>
        <v>0</v>
      </c>
    </row>
    <row r="28" spans="1:16" ht="16.05" customHeight="1" x14ac:dyDescent="0.2">
      <c r="A28" s="9"/>
      <c r="B28" s="9"/>
      <c r="C28" s="10" t="s">
        <v>22</v>
      </c>
      <c r="D28" s="7" t="str">
        <f t="shared" ref="D28:O28" si="15">IF(D27&lt;=0,"",D27/$P27%)</f>
        <v/>
      </c>
      <c r="E28" s="7" t="str">
        <f t="shared" si="15"/>
        <v/>
      </c>
      <c r="F28" s="7" t="str">
        <f t="shared" si="15"/>
        <v/>
      </c>
      <c r="G28" s="7" t="str">
        <f t="shared" si="15"/>
        <v/>
      </c>
      <c r="H28" s="7" t="str">
        <f t="shared" si="15"/>
        <v/>
      </c>
      <c r="I28" s="7" t="str">
        <f t="shared" si="15"/>
        <v/>
      </c>
      <c r="J28" s="7" t="str">
        <f t="shared" si="15"/>
        <v/>
      </c>
      <c r="K28" s="7" t="str">
        <f t="shared" si="15"/>
        <v/>
      </c>
      <c r="L28" s="7" t="str">
        <f t="shared" si="15"/>
        <v/>
      </c>
      <c r="M28" s="7" t="str">
        <f t="shared" si="15"/>
        <v/>
      </c>
      <c r="N28" s="7" t="str">
        <f t="shared" si="15"/>
        <v/>
      </c>
      <c r="O28" s="7" t="str">
        <f t="shared" si="15"/>
        <v/>
      </c>
      <c r="P28" s="66">
        <f t="shared" si="13"/>
        <v>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6">SUM(E27,E25)</f>
        <v>0</v>
      </c>
      <c r="F29" s="66">
        <f t="shared" si="16"/>
        <v>0</v>
      </c>
      <c r="G29" s="66">
        <f t="shared" si="16"/>
        <v>0</v>
      </c>
      <c r="H29" s="66">
        <f t="shared" si="16"/>
        <v>0</v>
      </c>
      <c r="I29" s="66">
        <f t="shared" si="16"/>
        <v>0</v>
      </c>
      <c r="J29" s="66">
        <f t="shared" si="16"/>
        <v>0</v>
      </c>
      <c r="K29" s="66">
        <f t="shared" si="16"/>
        <v>0</v>
      </c>
      <c r="L29" s="66">
        <f t="shared" si="16"/>
        <v>0</v>
      </c>
      <c r="M29" s="66">
        <f t="shared" si="16"/>
        <v>0</v>
      </c>
      <c r="N29" s="66">
        <f t="shared" si="16"/>
        <v>0</v>
      </c>
      <c r="O29" s="66">
        <f t="shared" si="16"/>
        <v>0</v>
      </c>
      <c r="P29" s="66">
        <f t="shared" si="13"/>
        <v>0</v>
      </c>
    </row>
    <row r="30" spans="1:16" ht="16.05" customHeight="1" x14ac:dyDescent="0.2">
      <c r="A30" s="9"/>
      <c r="B30" s="13"/>
      <c r="C30" s="10" t="s">
        <v>22</v>
      </c>
      <c r="D30" s="7" t="str">
        <f t="shared" ref="D30:O30" si="17">IF(D29&lt;=0,"",D29/$P29%)</f>
        <v/>
      </c>
      <c r="E30" s="7" t="str">
        <f t="shared" si="17"/>
        <v/>
      </c>
      <c r="F30" s="7" t="str">
        <f t="shared" si="17"/>
        <v/>
      </c>
      <c r="G30" s="7" t="str">
        <f t="shared" si="17"/>
        <v/>
      </c>
      <c r="H30" s="7" t="str">
        <f t="shared" si="17"/>
        <v/>
      </c>
      <c r="I30" s="7" t="str">
        <f t="shared" si="17"/>
        <v/>
      </c>
      <c r="J30" s="7" t="str">
        <f t="shared" si="17"/>
        <v/>
      </c>
      <c r="K30" s="7" t="str">
        <f t="shared" si="17"/>
        <v/>
      </c>
      <c r="L30" s="7" t="str">
        <f t="shared" si="17"/>
        <v/>
      </c>
      <c r="M30" s="7" t="str">
        <f t="shared" si="17"/>
        <v/>
      </c>
      <c r="N30" s="7" t="str">
        <f t="shared" si="17"/>
        <v/>
      </c>
      <c r="O30" s="7" t="str">
        <f t="shared" si="17"/>
        <v/>
      </c>
      <c r="P30" s="66">
        <f t="shared" si="13"/>
        <v>0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 t="shared" ref="D32:O32" si="18">IF(D31&lt;=0,"",D31/$P31%)</f>
        <v/>
      </c>
      <c r="E32" s="7" t="str">
        <f t="shared" si="18"/>
        <v/>
      </c>
      <c r="F32" s="7" t="str">
        <f t="shared" si="18"/>
        <v/>
      </c>
      <c r="G32" s="7" t="str">
        <f t="shared" si="18"/>
        <v/>
      </c>
      <c r="H32" s="7" t="str">
        <f t="shared" si="18"/>
        <v/>
      </c>
      <c r="I32" s="7" t="str">
        <f t="shared" si="18"/>
        <v/>
      </c>
      <c r="J32" s="7" t="str">
        <f t="shared" si="18"/>
        <v/>
      </c>
      <c r="K32" s="7" t="str">
        <f t="shared" si="18"/>
        <v/>
      </c>
      <c r="L32" s="7" t="str">
        <f t="shared" si="18"/>
        <v/>
      </c>
      <c r="M32" s="7" t="str">
        <f t="shared" si="18"/>
        <v/>
      </c>
      <c r="N32" s="7" t="str">
        <f t="shared" si="18"/>
        <v/>
      </c>
      <c r="O32" s="7" t="str">
        <f t="shared" si="18"/>
        <v/>
      </c>
      <c r="P32" s="66">
        <f t="shared" si="13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3"/>
        <v>0</v>
      </c>
    </row>
    <row r="34" spans="1:16" ht="16.05" customHeight="1" x14ac:dyDescent="0.2">
      <c r="A34" s="9"/>
      <c r="B34" s="9"/>
      <c r="C34" s="10" t="s">
        <v>22</v>
      </c>
      <c r="D34" s="7" t="str">
        <f t="shared" ref="D34:O34" si="19">IF(D33&lt;=0,"",D33/$P33%)</f>
        <v/>
      </c>
      <c r="E34" s="7" t="str">
        <f t="shared" si="19"/>
        <v/>
      </c>
      <c r="F34" s="7" t="str">
        <f t="shared" si="19"/>
        <v/>
      </c>
      <c r="G34" s="7" t="str">
        <f t="shared" si="19"/>
        <v/>
      </c>
      <c r="H34" s="7" t="str">
        <f t="shared" si="19"/>
        <v/>
      </c>
      <c r="I34" s="7" t="str">
        <f t="shared" si="19"/>
        <v/>
      </c>
      <c r="J34" s="7" t="str">
        <f t="shared" si="19"/>
        <v/>
      </c>
      <c r="K34" s="7" t="str">
        <f t="shared" si="19"/>
        <v/>
      </c>
      <c r="L34" s="7" t="str">
        <f t="shared" si="19"/>
        <v/>
      </c>
      <c r="M34" s="7" t="str">
        <f t="shared" si="19"/>
        <v/>
      </c>
      <c r="N34" s="7" t="str">
        <f t="shared" si="19"/>
        <v/>
      </c>
      <c r="O34" s="7" t="str">
        <f t="shared" si="19"/>
        <v/>
      </c>
      <c r="P34" s="66">
        <f t="shared" si="13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0">SUM(E33,E31)</f>
        <v>0</v>
      </c>
      <c r="F35" s="66">
        <f t="shared" si="20"/>
        <v>0</v>
      </c>
      <c r="G35" s="66">
        <f t="shared" si="20"/>
        <v>0</v>
      </c>
      <c r="H35" s="66">
        <f t="shared" si="20"/>
        <v>0</v>
      </c>
      <c r="I35" s="66">
        <f t="shared" si="20"/>
        <v>0</v>
      </c>
      <c r="J35" s="66">
        <f t="shared" si="20"/>
        <v>0</v>
      </c>
      <c r="K35" s="66">
        <f t="shared" si="20"/>
        <v>0</v>
      </c>
      <c r="L35" s="66">
        <f t="shared" si="20"/>
        <v>0</v>
      </c>
      <c r="M35" s="66">
        <f t="shared" si="20"/>
        <v>0</v>
      </c>
      <c r="N35" s="66">
        <f t="shared" si="20"/>
        <v>0</v>
      </c>
      <c r="O35" s="66">
        <f t="shared" si="20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 t="shared" ref="D36:O36" si="21">IF(D35&lt;=0,"",D35/$P35%)</f>
        <v/>
      </c>
      <c r="E36" s="7" t="str">
        <f t="shared" si="21"/>
        <v/>
      </c>
      <c r="F36" s="7" t="str">
        <f t="shared" si="21"/>
        <v/>
      </c>
      <c r="G36" s="7" t="str">
        <f t="shared" si="21"/>
        <v/>
      </c>
      <c r="H36" s="7" t="str">
        <f t="shared" si="21"/>
        <v/>
      </c>
      <c r="I36" s="7" t="str">
        <f t="shared" si="21"/>
        <v/>
      </c>
      <c r="J36" s="7" t="str">
        <f t="shared" si="21"/>
        <v/>
      </c>
      <c r="K36" s="7" t="str">
        <f t="shared" si="21"/>
        <v/>
      </c>
      <c r="L36" s="7" t="str">
        <f t="shared" si="21"/>
        <v/>
      </c>
      <c r="M36" s="7" t="str">
        <f t="shared" si="21"/>
        <v/>
      </c>
      <c r="N36" s="7" t="str">
        <f t="shared" si="21"/>
        <v/>
      </c>
      <c r="O36" s="7" t="str">
        <f t="shared" si="21"/>
        <v/>
      </c>
      <c r="P36" s="66">
        <f t="shared" si="13"/>
        <v>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1250.5999999999999</v>
      </c>
      <c r="E37" s="66">
        <f t="shared" ref="E37:N37" si="22">E$43+E$49+E$55+E$61+E$67+E$73+E$79+E$85+E$91+E$97+E$103+E$109+E$115+E$121+E$127+E$133+E$139+E$145+E$151+E$157+E$163+E$169+E$175+E$181+E$187+E$193+E$199+E$205+E$211+E$217+E$223</f>
        <v>1328.9</v>
      </c>
      <c r="F37" s="66">
        <f t="shared" si="22"/>
        <v>1884.3999999999999</v>
      </c>
      <c r="G37" s="66">
        <f t="shared" si="22"/>
        <v>2604.3999999999996</v>
      </c>
      <c r="H37" s="68">
        <f t="shared" si="22"/>
        <v>1878.3</v>
      </c>
      <c r="I37" s="66">
        <f t="shared" si="22"/>
        <v>3591.2000000000003</v>
      </c>
      <c r="J37" s="66">
        <f t="shared" si="22"/>
        <v>4936.2000000000007</v>
      </c>
      <c r="K37" s="66">
        <f t="shared" si="22"/>
        <v>4943.2999999999984</v>
      </c>
      <c r="L37" s="66">
        <f t="shared" si="22"/>
        <v>3539.7</v>
      </c>
      <c r="M37" s="66">
        <f t="shared" si="22"/>
        <v>4188.8</v>
      </c>
      <c r="N37" s="66">
        <f t="shared" si="22"/>
        <v>3210.4</v>
      </c>
      <c r="O37" s="66">
        <f>O$43+O$49+O$55+O$61+O$67+O$73+O$79+O$85+O$91+O$97+O$103+O$109+O$115+O$121+O$127+O$133+O$139+O$145+O$151+O$157+O$163+O$169+O$175+O$181+O$187+O$193+O$199+O$205+O$211+O$217+O$223</f>
        <v>2065.9</v>
      </c>
      <c r="P37" s="66">
        <f t="shared" ref="P37:P42" si="23">SUM(D37:O37)</f>
        <v>35422.1</v>
      </c>
    </row>
    <row r="38" spans="1:16" ht="16.05" customHeight="1" x14ac:dyDescent="0.2">
      <c r="A38" s="9"/>
      <c r="C38" s="10" t="s">
        <v>22</v>
      </c>
      <c r="D38" s="7">
        <f>IF(D37&lt;=0,"",D37/$P37%)</f>
        <v>3.5305642522605942</v>
      </c>
      <c r="E38" s="7">
        <f t="shared" ref="E38:O38" si="24">IF(E37&lt;=0,"",E37/$P37%)</f>
        <v>3.7516126937702734</v>
      </c>
      <c r="F38" s="7">
        <f t="shared" si="24"/>
        <v>5.3198426970732955</v>
      </c>
      <c r="G38" s="7">
        <f t="shared" si="24"/>
        <v>7.3524720442887341</v>
      </c>
      <c r="H38" s="7">
        <f t="shared" si="24"/>
        <v>5.3026218095482758</v>
      </c>
      <c r="I38" s="7">
        <f t="shared" si="24"/>
        <v>10.138303488500117</v>
      </c>
      <c r="J38" s="7">
        <f t="shared" si="24"/>
        <v>13.935368032951182</v>
      </c>
      <c r="K38" s="7">
        <f t="shared" si="24"/>
        <v>13.955412016791772</v>
      </c>
      <c r="L38" s="7">
        <f t="shared" si="24"/>
        <v>9.9929140282479008</v>
      </c>
      <c r="M38" s="7">
        <f t="shared" si="24"/>
        <v>11.825385846688931</v>
      </c>
      <c r="N38" s="7">
        <f t="shared" si="24"/>
        <v>9.0632684115283961</v>
      </c>
      <c r="O38" s="7">
        <f t="shared" si="24"/>
        <v>5.8322346783505212</v>
      </c>
      <c r="P38" s="66">
        <f t="shared" si="23"/>
        <v>99.999999999999986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4349.5999999999995</v>
      </c>
      <c r="E39" s="66">
        <f t="shared" ref="E39:N39" si="25">E$45+E$51+E$57+E$63+E$69+E$75+E$81+E$87+E$93+E$99+E$105+E$111+E$117+E$123+E$129+E$135+E$141+E$147+E$153+E$159+E$165+E$171+E$177+E$183+E$189+E$195+E$201+E$207+E$213+E$219+E$225</f>
        <v>3367.2000000000003</v>
      </c>
      <c r="F39" s="66">
        <f t="shared" si="25"/>
        <v>3794.7</v>
      </c>
      <c r="G39" s="66">
        <f t="shared" si="25"/>
        <v>3499.3999999999996</v>
      </c>
      <c r="H39" s="66">
        <f t="shared" si="25"/>
        <v>1274.1000000000004</v>
      </c>
      <c r="I39" s="66">
        <f t="shared" si="25"/>
        <v>2219.7000000000003</v>
      </c>
      <c r="J39" s="66">
        <f t="shared" si="25"/>
        <v>11096.899999999998</v>
      </c>
      <c r="K39" s="66">
        <f t="shared" si="25"/>
        <v>19581.600000000002</v>
      </c>
      <c r="L39" s="66">
        <f t="shared" si="25"/>
        <v>17228.400000000001</v>
      </c>
      <c r="M39" s="66">
        <f t="shared" si="25"/>
        <v>16555.900000000005</v>
      </c>
      <c r="N39" s="66">
        <f t="shared" si="25"/>
        <v>7938.9000000000005</v>
      </c>
      <c r="O39" s="66">
        <f>O$45+O$51+O$57+O$63+O$69+O$75+O$81+O$87+O$93+O$99+O$105+O$111+O$117+O$123+O$129+O$135+O$141+O$147+O$153+O$159+O$165+O$171+O$177+O$183+O$189+O$195+O$201+O$207+O$213+O$219+O$225</f>
        <v>5507.0000000000009</v>
      </c>
      <c r="P39" s="66">
        <f t="shared" si="23"/>
        <v>96413.400000000009</v>
      </c>
    </row>
    <row r="40" spans="1:16" ht="16.05" customHeight="1" x14ac:dyDescent="0.2">
      <c r="A40" s="9"/>
      <c r="C40" s="10" t="s">
        <v>22</v>
      </c>
      <c r="D40" s="7">
        <f t="shared" ref="D40:O40" si="26">IF(D39&lt;=0,"",D39/$P39%)</f>
        <v>4.5114060908545897</v>
      </c>
      <c r="E40" s="7">
        <f t="shared" si="26"/>
        <v>3.4924605915775193</v>
      </c>
      <c r="F40" s="7">
        <f t="shared" si="26"/>
        <v>3.9358636869978647</v>
      </c>
      <c r="G40" s="7">
        <f t="shared" si="26"/>
        <v>3.6295784610852841</v>
      </c>
      <c r="H40" s="7">
        <f t="shared" si="26"/>
        <v>1.3214968043861126</v>
      </c>
      <c r="I40" s="7">
        <f t="shared" si="26"/>
        <v>2.3022733354492217</v>
      </c>
      <c r="J40" s="7">
        <f t="shared" si="26"/>
        <v>11.509707156888977</v>
      </c>
      <c r="K40" s="7">
        <f t="shared" si="26"/>
        <v>20.310039890720585</v>
      </c>
      <c r="L40" s="7">
        <f t="shared" si="26"/>
        <v>17.869300325473429</v>
      </c>
      <c r="M40" s="7">
        <f t="shared" si="26"/>
        <v>17.171783175367743</v>
      </c>
      <c r="N40" s="7">
        <f t="shared" si="26"/>
        <v>8.2342288520060478</v>
      </c>
      <c r="O40" s="7">
        <f t="shared" si="26"/>
        <v>5.7118616291926232</v>
      </c>
      <c r="P40" s="66">
        <f t="shared" si="23"/>
        <v>100.00000000000001</v>
      </c>
    </row>
    <row r="41" spans="1:16" ht="16.05" customHeight="1" x14ac:dyDescent="0.2">
      <c r="A41" s="9"/>
      <c r="C41" s="7" t="s">
        <v>117</v>
      </c>
      <c r="D41" s="66">
        <f>SUM(D39,D37)</f>
        <v>5600.1999999999989</v>
      </c>
      <c r="E41" s="66">
        <f t="shared" ref="E41:O41" si="27">SUM(E39,E37)</f>
        <v>4696.1000000000004</v>
      </c>
      <c r="F41" s="66">
        <f t="shared" si="27"/>
        <v>5679.0999999999995</v>
      </c>
      <c r="G41" s="66">
        <f t="shared" si="27"/>
        <v>6103.7999999999993</v>
      </c>
      <c r="H41" s="66">
        <f t="shared" si="27"/>
        <v>3152.4000000000005</v>
      </c>
      <c r="I41" s="66">
        <f t="shared" si="27"/>
        <v>5810.9000000000005</v>
      </c>
      <c r="J41" s="66">
        <f t="shared" si="27"/>
        <v>16033.099999999999</v>
      </c>
      <c r="K41" s="66">
        <f t="shared" si="27"/>
        <v>24524.9</v>
      </c>
      <c r="L41" s="66">
        <f t="shared" si="27"/>
        <v>20768.100000000002</v>
      </c>
      <c r="M41" s="66">
        <f t="shared" si="27"/>
        <v>20744.700000000004</v>
      </c>
      <c r="N41" s="66">
        <f t="shared" si="27"/>
        <v>11149.300000000001</v>
      </c>
      <c r="O41" s="66">
        <f t="shared" si="27"/>
        <v>7572.9000000000015</v>
      </c>
      <c r="P41" s="66">
        <f t="shared" si="23"/>
        <v>131835.50000000003</v>
      </c>
    </row>
    <row r="42" spans="1:16" ht="16.05" customHeight="1" x14ac:dyDescent="0.2">
      <c r="A42" s="9"/>
      <c r="B42" s="12"/>
      <c r="C42" s="10" t="s">
        <v>22</v>
      </c>
      <c r="D42" s="7">
        <f>IF(D41&lt;=0,"",D41/$P41%)</f>
        <v>4.2478695040410193</v>
      </c>
      <c r="E42" s="7">
        <f t="shared" ref="E42:O42" si="28">IF(E41&lt;=0,"",E41/$P41%)</f>
        <v>3.5620906356785538</v>
      </c>
      <c r="F42" s="7">
        <f t="shared" si="28"/>
        <v>4.307716813756536</v>
      </c>
      <c r="G42" s="7">
        <f t="shared" si="28"/>
        <v>4.6298606976117949</v>
      </c>
      <c r="H42" s="7">
        <f t="shared" si="28"/>
        <v>2.3911617128922029</v>
      </c>
      <c r="I42" s="7">
        <f t="shared" si="28"/>
        <v>4.40768988625977</v>
      </c>
      <c r="J42" s="7">
        <f t="shared" si="28"/>
        <v>12.161443617235111</v>
      </c>
      <c r="K42" s="7">
        <f t="shared" si="28"/>
        <v>18.602652548061787</v>
      </c>
      <c r="L42" s="7">
        <f t="shared" si="28"/>
        <v>15.753040721201799</v>
      </c>
      <c r="M42" s="7">
        <f t="shared" si="28"/>
        <v>15.735291328966781</v>
      </c>
      <c r="N42" s="7">
        <f t="shared" si="28"/>
        <v>8.4569785831585573</v>
      </c>
      <c r="O42" s="7">
        <f t="shared" si="28"/>
        <v>5.7442039511360745</v>
      </c>
      <c r="P42" s="66">
        <f t="shared" si="23"/>
        <v>99.999999999999986</v>
      </c>
    </row>
    <row r="43" spans="1:16" ht="16.05" customHeight="1" x14ac:dyDescent="0.2">
      <c r="A43" s="9"/>
      <c r="B43" s="9" t="s">
        <v>30</v>
      </c>
      <c r="C43" s="7" t="s">
        <v>21</v>
      </c>
      <c r="D43" s="66">
        <v>1159.0999999999999</v>
      </c>
      <c r="E43" s="66">
        <v>1295.9000000000001</v>
      </c>
      <c r="F43" s="66">
        <v>1437.1</v>
      </c>
      <c r="G43" s="66">
        <v>1716.8</v>
      </c>
      <c r="H43" s="66">
        <v>1676.1</v>
      </c>
      <c r="I43" s="66">
        <v>2570.4</v>
      </c>
      <c r="J43" s="66">
        <v>1297</v>
      </c>
      <c r="K43" s="66">
        <v>2346.2999999999997</v>
      </c>
      <c r="L43" s="66">
        <v>1815.3</v>
      </c>
      <c r="M43" s="66">
        <v>2583.8000000000002</v>
      </c>
      <c r="N43" s="66">
        <v>2403.4</v>
      </c>
      <c r="O43" s="66">
        <v>1858</v>
      </c>
      <c r="P43" s="66">
        <f t="shared" si="4"/>
        <v>22159.200000000001</v>
      </c>
    </row>
    <row r="44" spans="1:16" ht="16.05" customHeight="1" x14ac:dyDescent="0.2">
      <c r="A44" s="9"/>
      <c r="B44" s="9"/>
      <c r="C44" s="10" t="s">
        <v>22</v>
      </c>
      <c r="D44" s="7">
        <f t="shared" ref="D44:O44" si="29">IF(D43&lt;=0,"",D43/$P43%)</f>
        <v>5.2307845048557704</v>
      </c>
      <c r="E44" s="7">
        <f t="shared" si="29"/>
        <v>5.8481353117441062</v>
      </c>
      <c r="F44" s="7">
        <f t="shared" si="29"/>
        <v>6.485342431134697</v>
      </c>
      <c r="G44" s="7">
        <f t="shared" si="29"/>
        <v>7.7475721145167693</v>
      </c>
      <c r="H44" s="7">
        <f t="shared" si="29"/>
        <v>7.5639012238708974</v>
      </c>
      <c r="I44" s="7">
        <f t="shared" si="29"/>
        <v>11.59969673995451</v>
      </c>
      <c r="J44" s="7">
        <f t="shared" si="29"/>
        <v>5.8530993898696702</v>
      </c>
      <c r="K44" s="7">
        <f t="shared" si="29"/>
        <v>10.588378641828223</v>
      </c>
      <c r="L44" s="7">
        <f t="shared" si="29"/>
        <v>8.1920827466695538</v>
      </c>
      <c r="M44" s="7">
        <f t="shared" si="29"/>
        <v>11.660168237120473</v>
      </c>
      <c r="N44" s="7">
        <f t="shared" si="29"/>
        <v>10.846059424527962</v>
      </c>
      <c r="O44" s="7">
        <f t="shared" si="29"/>
        <v>8.384779233907361</v>
      </c>
      <c r="P44" s="66">
        <f t="shared" si="4"/>
        <v>100</v>
      </c>
    </row>
    <row r="45" spans="1:16" ht="16.05" customHeight="1" x14ac:dyDescent="0.2">
      <c r="A45" s="9"/>
      <c r="B45" s="9"/>
      <c r="C45" s="7" t="s">
        <v>23</v>
      </c>
      <c r="D45" s="66">
        <v>3790.6</v>
      </c>
      <c r="E45" s="66">
        <v>3207.7000000000003</v>
      </c>
      <c r="F45" s="66">
        <v>3502.6</v>
      </c>
      <c r="G45" s="66">
        <v>2809.2</v>
      </c>
      <c r="H45" s="66">
        <v>1128.7000000000003</v>
      </c>
      <c r="I45" s="66">
        <v>1973.2999999999997</v>
      </c>
      <c r="J45" s="66">
        <v>2527.9000000000005</v>
      </c>
      <c r="K45" s="66">
        <v>6941.6</v>
      </c>
      <c r="L45" s="66">
        <v>6296.5</v>
      </c>
      <c r="M45" s="66">
        <v>7610.1999999999989</v>
      </c>
      <c r="N45" s="66">
        <v>6424.6</v>
      </c>
      <c r="O45" s="66">
        <v>4883.6000000000004</v>
      </c>
      <c r="P45" s="66">
        <f t="shared" si="4"/>
        <v>51096.499999999993</v>
      </c>
    </row>
    <row r="46" spans="1:16" ht="16.05" customHeight="1" x14ac:dyDescent="0.2">
      <c r="A46" s="9"/>
      <c r="B46" s="9"/>
      <c r="C46" s="10" t="s">
        <v>22</v>
      </c>
      <c r="D46" s="7">
        <f t="shared" ref="D46:O46" si="30">IF(D45&lt;=0,"",D45/$P45%)</f>
        <v>7.4185120311567339</v>
      </c>
      <c r="E46" s="7">
        <f t="shared" si="30"/>
        <v>6.2777293943812218</v>
      </c>
      <c r="F46" s="7">
        <f t="shared" si="30"/>
        <v>6.8548726429403199</v>
      </c>
      <c r="G46" s="7">
        <f t="shared" si="30"/>
        <v>5.4978325325609392</v>
      </c>
      <c r="H46" s="7">
        <f t="shared" si="30"/>
        <v>2.2089575606939817</v>
      </c>
      <c r="I46" s="7">
        <f t="shared" si="30"/>
        <v>3.8619083498869786</v>
      </c>
      <c r="J46" s="7">
        <f t="shared" si="30"/>
        <v>4.9473055884453947</v>
      </c>
      <c r="K46" s="7">
        <f t="shared" si="30"/>
        <v>13.585274920982849</v>
      </c>
      <c r="L46" s="7">
        <f t="shared" si="30"/>
        <v>12.322761833002263</v>
      </c>
      <c r="M46" s="7">
        <f t="shared" si="30"/>
        <v>14.893779417376924</v>
      </c>
      <c r="N46" s="7">
        <f t="shared" si="30"/>
        <v>12.573463935886023</v>
      </c>
      <c r="O46" s="7">
        <f t="shared" si="30"/>
        <v>9.5576017926863894</v>
      </c>
      <c r="P46" s="66">
        <f t="shared" si="4"/>
        <v>100.00000000000001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4949.7</v>
      </c>
      <c r="E47" s="66">
        <f t="shared" ref="E47:O47" si="31">SUM(E45,E43)</f>
        <v>4503.6000000000004</v>
      </c>
      <c r="F47" s="66">
        <f t="shared" si="31"/>
        <v>4939.7</v>
      </c>
      <c r="G47" s="66">
        <f t="shared" si="31"/>
        <v>4526</v>
      </c>
      <c r="H47" s="66">
        <f t="shared" si="31"/>
        <v>2804.8</v>
      </c>
      <c r="I47" s="66">
        <f t="shared" si="31"/>
        <v>4543.7</v>
      </c>
      <c r="J47" s="66">
        <f t="shared" si="31"/>
        <v>3824.9000000000005</v>
      </c>
      <c r="K47" s="66">
        <f t="shared" si="31"/>
        <v>9287.9</v>
      </c>
      <c r="L47" s="66">
        <f t="shared" si="31"/>
        <v>8111.8</v>
      </c>
      <c r="M47" s="66">
        <f t="shared" si="31"/>
        <v>10194</v>
      </c>
      <c r="N47" s="66">
        <f t="shared" si="31"/>
        <v>8828</v>
      </c>
      <c r="O47" s="66">
        <f t="shared" si="31"/>
        <v>6741.6</v>
      </c>
      <c r="P47" s="66">
        <f t="shared" si="4"/>
        <v>73255.700000000012</v>
      </c>
    </row>
    <row r="48" spans="1:16" ht="16.05" customHeight="1" x14ac:dyDescent="0.2">
      <c r="A48" s="9"/>
      <c r="B48" s="13"/>
      <c r="C48" s="10" t="s">
        <v>22</v>
      </c>
      <c r="D48" s="7">
        <f t="shared" ref="D48:O48" si="32">IF(D47&lt;=0,"",D47/$P47%)</f>
        <v>6.7567438438237559</v>
      </c>
      <c r="E48" s="7">
        <f t="shared" si="32"/>
        <v>6.1477809917863038</v>
      </c>
      <c r="F48" s="7">
        <f t="shared" si="32"/>
        <v>6.743093028938361</v>
      </c>
      <c r="G48" s="7">
        <f t="shared" si="32"/>
        <v>6.1783588171295873</v>
      </c>
      <c r="H48" s="7">
        <f t="shared" si="32"/>
        <v>3.8287805590554722</v>
      </c>
      <c r="I48" s="7">
        <f t="shared" si="32"/>
        <v>6.2025207594767355</v>
      </c>
      <c r="J48" s="7">
        <f t="shared" si="32"/>
        <v>5.2213001855145738</v>
      </c>
      <c r="K48" s="7">
        <f t="shared" si="32"/>
        <v>12.678740357405633</v>
      </c>
      <c r="L48" s="7">
        <f t="shared" si="32"/>
        <v>11.073268018734376</v>
      </c>
      <c r="M48" s="7">
        <f t="shared" si="32"/>
        <v>13.915640694171236</v>
      </c>
      <c r="N48" s="7">
        <f t="shared" si="32"/>
        <v>12.050939380826335</v>
      </c>
      <c r="O48" s="7">
        <f t="shared" si="32"/>
        <v>9.2028333631376107</v>
      </c>
      <c r="P48" s="66">
        <f t="shared" si="4"/>
        <v>99.999999999999986</v>
      </c>
    </row>
    <row r="49" spans="1:16" ht="16.05" customHeight="1" x14ac:dyDescent="0.2">
      <c r="A49" s="9"/>
      <c r="B49" s="9" t="s">
        <v>31</v>
      </c>
      <c r="C49" s="7" t="s">
        <v>21</v>
      </c>
      <c r="D49" s="67">
        <v>85.3</v>
      </c>
      <c r="E49" s="67">
        <v>26.4</v>
      </c>
      <c r="F49" s="67">
        <v>48.1</v>
      </c>
      <c r="G49" s="67">
        <v>8.4</v>
      </c>
      <c r="H49" s="67">
        <v>0.2</v>
      </c>
      <c r="I49" s="67">
        <v>0.7</v>
      </c>
      <c r="J49" s="67">
        <v>0</v>
      </c>
      <c r="K49" s="67">
        <v>0</v>
      </c>
      <c r="L49" s="67">
        <v>15.3</v>
      </c>
      <c r="M49" s="67">
        <v>80.2</v>
      </c>
      <c r="N49" s="67">
        <v>166.8</v>
      </c>
      <c r="O49" s="67">
        <v>87.1</v>
      </c>
      <c r="P49" s="66">
        <f t="shared" si="4"/>
        <v>518.5</v>
      </c>
    </row>
    <row r="50" spans="1:16" ht="16.05" customHeight="1" x14ac:dyDescent="0.2">
      <c r="A50" s="9"/>
      <c r="B50" s="9"/>
      <c r="C50" s="10" t="s">
        <v>22</v>
      </c>
      <c r="D50" s="7">
        <f t="shared" ref="D50:O50" si="33">IF(D49&lt;=0,"",D49/$P49%)</f>
        <v>16.451301832208294</v>
      </c>
      <c r="E50" s="7">
        <f t="shared" si="33"/>
        <v>5.0916104146576666</v>
      </c>
      <c r="F50" s="7">
        <f t="shared" si="33"/>
        <v>9.2767598842815833</v>
      </c>
      <c r="G50" s="7">
        <f t="shared" si="33"/>
        <v>1.6200578592092576</v>
      </c>
      <c r="H50" s="7">
        <f t="shared" si="33"/>
        <v>3.8572806171648995E-2</v>
      </c>
      <c r="I50" s="7">
        <f t="shared" si="33"/>
        <v>0.13500482160077146</v>
      </c>
      <c r="J50" s="7" t="str">
        <f t="shared" si="33"/>
        <v/>
      </c>
      <c r="K50" s="7" t="str">
        <f t="shared" si="33"/>
        <v/>
      </c>
      <c r="L50" s="7">
        <f t="shared" si="33"/>
        <v>2.9508196721311477</v>
      </c>
      <c r="M50" s="7">
        <f t="shared" si="33"/>
        <v>15.467695274831245</v>
      </c>
      <c r="N50" s="7">
        <f t="shared" si="33"/>
        <v>32.169720347155263</v>
      </c>
      <c r="O50" s="7">
        <f t="shared" si="33"/>
        <v>16.798457087753135</v>
      </c>
      <c r="P50" s="66">
        <f t="shared" si="4"/>
        <v>100.00000000000001</v>
      </c>
    </row>
    <row r="51" spans="1:16" ht="16.05" customHeight="1" x14ac:dyDescent="0.2">
      <c r="A51" s="9"/>
      <c r="B51" s="9"/>
      <c r="C51" s="7" t="s">
        <v>23</v>
      </c>
      <c r="D51" s="67">
        <v>363.09999999999997</v>
      </c>
      <c r="E51" s="67">
        <v>159.5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61.899999999999977</v>
      </c>
      <c r="O51" s="67">
        <v>183.70000000000002</v>
      </c>
      <c r="P51" s="66">
        <f t="shared" si="4"/>
        <v>768.19999999999993</v>
      </c>
    </row>
    <row r="52" spans="1:16" ht="16.05" customHeight="1" x14ac:dyDescent="0.2">
      <c r="A52" s="9"/>
      <c r="B52" s="9"/>
      <c r="C52" s="10" t="s">
        <v>22</v>
      </c>
      <c r="D52" s="7">
        <f t="shared" ref="D52:O52" si="34">IF(D51&lt;=0,"",D51/$P51%)</f>
        <v>47.26633689143452</v>
      </c>
      <c r="E52" s="7">
        <f t="shared" si="34"/>
        <v>20.762822181723511</v>
      </c>
      <c r="F52" s="7" t="str">
        <f t="shared" si="34"/>
        <v/>
      </c>
      <c r="G52" s="7" t="str">
        <f t="shared" si="34"/>
        <v/>
      </c>
      <c r="H52" s="7" t="str">
        <f t="shared" si="34"/>
        <v/>
      </c>
      <c r="I52" s="7" t="str">
        <f t="shared" si="34"/>
        <v/>
      </c>
      <c r="J52" s="7" t="str">
        <f t="shared" si="34"/>
        <v/>
      </c>
      <c r="K52" s="7" t="str">
        <f t="shared" si="34"/>
        <v/>
      </c>
      <c r="L52" s="7" t="str">
        <f t="shared" si="34"/>
        <v/>
      </c>
      <c r="M52" s="7" t="str">
        <f t="shared" si="34"/>
        <v/>
      </c>
      <c r="N52" s="7">
        <f t="shared" si="34"/>
        <v>8.0577974485810966</v>
      </c>
      <c r="O52" s="7">
        <f t="shared" si="34"/>
        <v>23.913043478260875</v>
      </c>
      <c r="P52" s="66">
        <f t="shared" si="4"/>
        <v>100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448.4</v>
      </c>
      <c r="E53" s="66">
        <f t="shared" ref="E53:O53" si="35">SUM(E51,E49)</f>
        <v>185.9</v>
      </c>
      <c r="F53" s="66">
        <f t="shared" si="35"/>
        <v>48.1</v>
      </c>
      <c r="G53" s="66">
        <f t="shared" si="35"/>
        <v>8.4</v>
      </c>
      <c r="H53" s="66">
        <f t="shared" si="35"/>
        <v>0.2</v>
      </c>
      <c r="I53" s="66">
        <f t="shared" si="35"/>
        <v>0.7</v>
      </c>
      <c r="J53" s="66">
        <f t="shared" si="35"/>
        <v>0</v>
      </c>
      <c r="K53" s="66">
        <f t="shared" si="35"/>
        <v>0</v>
      </c>
      <c r="L53" s="66">
        <f t="shared" si="35"/>
        <v>15.3</v>
      </c>
      <c r="M53" s="66">
        <f t="shared" si="35"/>
        <v>80.2</v>
      </c>
      <c r="N53" s="66">
        <f t="shared" si="35"/>
        <v>228.7</v>
      </c>
      <c r="O53" s="66">
        <f t="shared" si="35"/>
        <v>270.8</v>
      </c>
      <c r="P53" s="66">
        <f t="shared" si="4"/>
        <v>1286.7</v>
      </c>
    </row>
    <row r="54" spans="1:16" ht="16.05" customHeight="1" x14ac:dyDescent="0.2">
      <c r="A54" s="9"/>
      <c r="B54" s="13"/>
      <c r="C54" s="10" t="s">
        <v>22</v>
      </c>
      <c r="D54" s="7">
        <f t="shared" ref="D54:O54" si="36">IF(D53&lt;=0,"",D53/$P53%)</f>
        <v>34.848838113002252</v>
      </c>
      <c r="E54" s="7">
        <f t="shared" si="36"/>
        <v>14.447812232843708</v>
      </c>
      <c r="F54" s="7">
        <f t="shared" si="36"/>
        <v>3.7382451231833369</v>
      </c>
      <c r="G54" s="7">
        <f t="shared" si="36"/>
        <v>0.65283282816507338</v>
      </c>
      <c r="H54" s="7">
        <f t="shared" si="36"/>
        <v>1.5543638765835081E-2</v>
      </c>
      <c r="I54" s="7">
        <f t="shared" si="36"/>
        <v>5.4402735680422781E-2</v>
      </c>
      <c r="J54" s="7" t="str">
        <f t="shared" si="36"/>
        <v/>
      </c>
      <c r="K54" s="7" t="str">
        <f t="shared" si="36"/>
        <v/>
      </c>
      <c r="L54" s="7">
        <f t="shared" si="36"/>
        <v>1.1890883655863838</v>
      </c>
      <c r="M54" s="7">
        <f t="shared" si="36"/>
        <v>6.2329991450998676</v>
      </c>
      <c r="N54" s="7">
        <f t="shared" si="36"/>
        <v>17.774150928732414</v>
      </c>
      <c r="O54" s="7">
        <f t="shared" si="36"/>
        <v>21.0460868889407</v>
      </c>
      <c r="P54" s="66">
        <f t="shared" si="4"/>
        <v>100</v>
      </c>
    </row>
    <row r="55" spans="1:16" ht="16.05" customHeight="1" x14ac:dyDescent="0.2">
      <c r="A55" s="9"/>
      <c r="B55" s="9" t="s">
        <v>32</v>
      </c>
      <c r="C55" s="7" t="s">
        <v>21</v>
      </c>
      <c r="D55" s="67">
        <v>0</v>
      </c>
      <c r="E55" s="67">
        <v>0</v>
      </c>
      <c r="F55" s="67">
        <v>390.8</v>
      </c>
      <c r="G55" s="67">
        <v>771</v>
      </c>
      <c r="H55" s="67">
        <v>7.1</v>
      </c>
      <c r="I55" s="67">
        <v>0</v>
      </c>
      <c r="J55" s="67">
        <v>0</v>
      </c>
      <c r="K55" s="67">
        <v>577.20000000000005</v>
      </c>
      <c r="L55" s="67">
        <v>855.8</v>
      </c>
      <c r="M55" s="67">
        <v>1037.5999999999999</v>
      </c>
      <c r="N55" s="67">
        <v>233</v>
      </c>
      <c r="O55" s="67">
        <v>0</v>
      </c>
      <c r="P55" s="66">
        <f t="shared" si="4"/>
        <v>3872.4999999999995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7">IF(D55&lt;=0,"",D55/$P55%)</f>
        <v/>
      </c>
      <c r="E56" s="7" t="str">
        <f t="shared" si="37"/>
        <v/>
      </c>
      <c r="F56" s="7">
        <f t="shared" si="37"/>
        <v>10.091672046481603</v>
      </c>
      <c r="G56" s="7">
        <f t="shared" si="37"/>
        <v>19.90961910910265</v>
      </c>
      <c r="H56" s="7">
        <f t="shared" si="37"/>
        <v>0.18334409296320209</v>
      </c>
      <c r="I56" s="7" t="str">
        <f t="shared" si="37"/>
        <v/>
      </c>
      <c r="J56" s="7" t="str">
        <f t="shared" si="37"/>
        <v/>
      </c>
      <c r="K56" s="7">
        <f t="shared" si="37"/>
        <v>14.905100064557782</v>
      </c>
      <c r="L56" s="7">
        <f t="shared" si="37"/>
        <v>22.099418979987089</v>
      </c>
      <c r="M56" s="7">
        <f t="shared" si="37"/>
        <v>26.794060684312463</v>
      </c>
      <c r="N56" s="7">
        <f t="shared" si="37"/>
        <v>6.016785022595224</v>
      </c>
      <c r="O56" s="7" t="str">
        <f t="shared" si="37"/>
        <v/>
      </c>
      <c r="P56" s="66">
        <f t="shared" si="4"/>
        <v>100.00000000000003</v>
      </c>
    </row>
    <row r="57" spans="1:16" ht="16.05" customHeight="1" x14ac:dyDescent="0.2">
      <c r="A57" s="9"/>
      <c r="B57" s="9"/>
      <c r="C57" s="7" t="s">
        <v>23</v>
      </c>
      <c r="D57" s="67">
        <v>0</v>
      </c>
      <c r="E57" s="67">
        <v>0</v>
      </c>
      <c r="F57" s="67">
        <v>292.09999999999997</v>
      </c>
      <c r="G57" s="67">
        <v>651.70000000000005</v>
      </c>
      <c r="H57" s="67">
        <v>0</v>
      </c>
      <c r="I57" s="67">
        <v>0</v>
      </c>
      <c r="J57" s="67">
        <v>0</v>
      </c>
      <c r="K57" s="67">
        <v>2310.1999999999998</v>
      </c>
      <c r="L57" s="67">
        <v>3412</v>
      </c>
      <c r="M57" s="67">
        <v>5331.5</v>
      </c>
      <c r="N57" s="67">
        <v>630</v>
      </c>
      <c r="O57" s="67">
        <v>0</v>
      </c>
      <c r="P57" s="66">
        <f t="shared" si="4"/>
        <v>12627.5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8">IF(D57&lt;=0,"",D57/$P57%)</f>
        <v/>
      </c>
      <c r="E58" s="7" t="str">
        <f t="shared" si="38"/>
        <v/>
      </c>
      <c r="F58" s="7">
        <f t="shared" si="38"/>
        <v>2.3132053058800235</v>
      </c>
      <c r="G58" s="7">
        <f t="shared" si="38"/>
        <v>5.1609582260938431</v>
      </c>
      <c r="H58" s="7" t="str">
        <f t="shared" si="38"/>
        <v/>
      </c>
      <c r="I58" s="7" t="str">
        <f t="shared" si="38"/>
        <v/>
      </c>
      <c r="J58" s="7" t="str">
        <f t="shared" si="38"/>
        <v/>
      </c>
      <c r="K58" s="7">
        <f t="shared" si="38"/>
        <v>18.294991090873093</v>
      </c>
      <c r="L58" s="7">
        <f t="shared" si="38"/>
        <v>27.020392001583843</v>
      </c>
      <c r="M58" s="7">
        <f t="shared" si="38"/>
        <v>42.221342308453771</v>
      </c>
      <c r="N58" s="7">
        <f t="shared" si="38"/>
        <v>4.9891110671154228</v>
      </c>
      <c r="O58" s="7" t="str">
        <f t="shared" si="38"/>
        <v/>
      </c>
      <c r="P58" s="66">
        <f t="shared" si="4"/>
        <v>99.999999999999986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39">SUM(E57,E55)</f>
        <v>0</v>
      </c>
      <c r="F59" s="66">
        <f t="shared" si="39"/>
        <v>682.9</v>
      </c>
      <c r="G59" s="66">
        <f t="shared" si="39"/>
        <v>1422.7</v>
      </c>
      <c r="H59" s="66">
        <f t="shared" si="39"/>
        <v>7.1</v>
      </c>
      <c r="I59" s="66">
        <f t="shared" si="39"/>
        <v>0</v>
      </c>
      <c r="J59" s="66">
        <f t="shared" si="39"/>
        <v>0</v>
      </c>
      <c r="K59" s="66">
        <f t="shared" si="39"/>
        <v>2887.3999999999996</v>
      </c>
      <c r="L59" s="66">
        <f t="shared" si="39"/>
        <v>4267.8</v>
      </c>
      <c r="M59" s="66">
        <f t="shared" si="39"/>
        <v>6369.1</v>
      </c>
      <c r="N59" s="66">
        <f t="shared" si="39"/>
        <v>863</v>
      </c>
      <c r="O59" s="66">
        <f t="shared" si="39"/>
        <v>0</v>
      </c>
      <c r="P59" s="66">
        <f t="shared" si="4"/>
        <v>16500</v>
      </c>
    </row>
    <row r="60" spans="1:16" ht="16.05" customHeight="1" x14ac:dyDescent="0.2">
      <c r="A60" s="9"/>
      <c r="B60" s="13"/>
      <c r="C60" s="10" t="s">
        <v>22</v>
      </c>
      <c r="D60" s="7" t="str">
        <f t="shared" ref="D60:O60" si="40">IF(D59&lt;=0,"",D59/$P59%)</f>
        <v/>
      </c>
      <c r="E60" s="7" t="str">
        <f t="shared" si="40"/>
        <v/>
      </c>
      <c r="F60" s="7">
        <f t="shared" si="40"/>
        <v>4.1387878787878787</v>
      </c>
      <c r="G60" s="7">
        <f t="shared" si="40"/>
        <v>8.622424242424243</v>
      </c>
      <c r="H60" s="7">
        <f t="shared" si="40"/>
        <v>4.303030303030303E-2</v>
      </c>
      <c r="I60" s="7" t="str">
        <f t="shared" si="40"/>
        <v/>
      </c>
      <c r="J60" s="7" t="str">
        <f t="shared" si="40"/>
        <v/>
      </c>
      <c r="K60" s="7">
        <f t="shared" si="40"/>
        <v>17.499393939393936</v>
      </c>
      <c r="L60" s="7">
        <f t="shared" si="40"/>
        <v>25.865454545454547</v>
      </c>
      <c r="M60" s="7">
        <f t="shared" si="40"/>
        <v>38.600606060606061</v>
      </c>
      <c r="N60" s="7">
        <f t="shared" si="40"/>
        <v>5.2303030303030305</v>
      </c>
      <c r="O60" s="7" t="str">
        <f t="shared" si="40"/>
        <v/>
      </c>
      <c r="P60" s="66">
        <f t="shared" si="4"/>
        <v>100.00000000000001</v>
      </c>
    </row>
    <row r="61" spans="1:16" ht="16.05" customHeight="1" x14ac:dyDescent="0.2">
      <c r="A61" s="9"/>
      <c r="B61" s="9" t="s">
        <v>33</v>
      </c>
      <c r="C61" s="7" t="s">
        <v>21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3.2</v>
      </c>
      <c r="K61" s="67">
        <v>21.1</v>
      </c>
      <c r="L61" s="67">
        <v>59</v>
      </c>
      <c r="M61" s="67">
        <v>59.1</v>
      </c>
      <c r="N61" s="67">
        <v>104.7</v>
      </c>
      <c r="O61" s="67">
        <v>91.5</v>
      </c>
      <c r="P61" s="66">
        <f t="shared" si="4"/>
        <v>338.6</v>
      </c>
    </row>
    <row r="62" spans="1:16" ht="16.05" customHeight="1" x14ac:dyDescent="0.2">
      <c r="A62" s="9"/>
      <c r="B62" s="9"/>
      <c r="C62" s="10" t="s">
        <v>22</v>
      </c>
      <c r="D62" s="7" t="str">
        <f t="shared" ref="D62:O62" si="41">IF(D61&lt;=0,"",D61/$P61%)</f>
        <v/>
      </c>
      <c r="E62" s="7" t="str">
        <f t="shared" si="41"/>
        <v/>
      </c>
      <c r="F62" s="7" t="str">
        <f t="shared" si="41"/>
        <v/>
      </c>
      <c r="G62" s="7" t="str">
        <f t="shared" si="41"/>
        <v/>
      </c>
      <c r="H62" s="7" t="str">
        <f t="shared" si="41"/>
        <v/>
      </c>
      <c r="I62" s="7" t="str">
        <f t="shared" si="41"/>
        <v/>
      </c>
      <c r="J62" s="7">
        <f t="shared" si="41"/>
        <v>0.94506792675723572</v>
      </c>
      <c r="K62" s="7">
        <f t="shared" si="41"/>
        <v>6.2315416420555225</v>
      </c>
      <c r="L62" s="7">
        <f t="shared" si="41"/>
        <v>17.424689899586532</v>
      </c>
      <c r="M62" s="7">
        <f t="shared" si="41"/>
        <v>17.454223272297696</v>
      </c>
      <c r="N62" s="7">
        <f t="shared" si="41"/>
        <v>30.921441228588304</v>
      </c>
      <c r="O62" s="7">
        <f t="shared" si="41"/>
        <v>27.023036030714707</v>
      </c>
      <c r="P62" s="66">
        <f t="shared" si="4"/>
        <v>100</v>
      </c>
    </row>
    <row r="63" spans="1:16" ht="16.05" customHeight="1" x14ac:dyDescent="0.2">
      <c r="A63" s="9"/>
      <c r="B63" s="9"/>
      <c r="C63" s="7" t="s">
        <v>23</v>
      </c>
      <c r="D63" s="67">
        <v>144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219.9</v>
      </c>
      <c r="L63" s="67">
        <v>300.7</v>
      </c>
      <c r="M63" s="67">
        <v>155.6</v>
      </c>
      <c r="N63" s="67">
        <v>500.59999999999997</v>
      </c>
      <c r="O63" s="67">
        <v>352.1</v>
      </c>
      <c r="P63" s="66">
        <f t="shared" si="4"/>
        <v>1672.9</v>
      </c>
    </row>
    <row r="64" spans="1:16" ht="16.05" customHeight="1" x14ac:dyDescent="0.2">
      <c r="A64" s="9"/>
      <c r="B64" s="9"/>
      <c r="C64" s="10" t="s">
        <v>22</v>
      </c>
      <c r="D64" s="7">
        <f t="shared" ref="D64:O64" si="42">IF(D63&lt;=0,"",D63/$P63%)</f>
        <v>8.6078068025584322</v>
      </c>
      <c r="E64" s="7" t="str">
        <f t="shared" si="42"/>
        <v/>
      </c>
      <c r="F64" s="7" t="str">
        <f t="shared" si="42"/>
        <v/>
      </c>
      <c r="G64" s="7" t="str">
        <f t="shared" si="42"/>
        <v/>
      </c>
      <c r="H64" s="7" t="str">
        <f t="shared" si="42"/>
        <v/>
      </c>
      <c r="I64" s="7" t="str">
        <f t="shared" si="42"/>
        <v/>
      </c>
      <c r="J64" s="7" t="str">
        <f t="shared" si="42"/>
        <v/>
      </c>
      <c r="K64" s="7">
        <f t="shared" si="42"/>
        <v>13.144838304740272</v>
      </c>
      <c r="L64" s="7">
        <f t="shared" si="42"/>
        <v>17.974774343953612</v>
      </c>
      <c r="M64" s="7">
        <f t="shared" si="42"/>
        <v>9.3012134616534166</v>
      </c>
      <c r="N64" s="7">
        <f t="shared" si="42"/>
        <v>29.924083926116325</v>
      </c>
      <c r="O64" s="7">
        <f t="shared" si="42"/>
        <v>21.047283160977944</v>
      </c>
      <c r="P64" s="66">
        <f t="shared" si="4"/>
        <v>100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144</v>
      </c>
      <c r="E65" s="66">
        <f t="shared" ref="E65:O65" si="43">SUM(E63,E61)</f>
        <v>0</v>
      </c>
      <c r="F65" s="66">
        <f t="shared" si="43"/>
        <v>0</v>
      </c>
      <c r="G65" s="66">
        <f t="shared" si="43"/>
        <v>0</v>
      </c>
      <c r="H65" s="66">
        <f t="shared" si="43"/>
        <v>0</v>
      </c>
      <c r="I65" s="66">
        <f t="shared" si="43"/>
        <v>0</v>
      </c>
      <c r="J65" s="66">
        <f t="shared" si="43"/>
        <v>3.2</v>
      </c>
      <c r="K65" s="66">
        <f t="shared" si="43"/>
        <v>241</v>
      </c>
      <c r="L65" s="66">
        <f t="shared" si="43"/>
        <v>359.7</v>
      </c>
      <c r="M65" s="66">
        <f t="shared" si="43"/>
        <v>214.7</v>
      </c>
      <c r="N65" s="66">
        <f t="shared" si="43"/>
        <v>605.29999999999995</v>
      </c>
      <c r="O65" s="66">
        <f t="shared" si="43"/>
        <v>443.6</v>
      </c>
      <c r="P65" s="66">
        <f t="shared" si="4"/>
        <v>2011.5</v>
      </c>
    </row>
    <row r="66" spans="1:16" ht="16.05" customHeight="1" x14ac:dyDescent="0.2">
      <c r="A66" s="9"/>
      <c r="B66" s="13"/>
      <c r="C66" s="10" t="s">
        <v>22</v>
      </c>
      <c r="D66" s="7">
        <f t="shared" ref="D66:O66" si="44">IF(D65&lt;=0,"",D65/$P65%)</f>
        <v>7.1588366890380319</v>
      </c>
      <c r="E66" s="7" t="str">
        <f t="shared" si="44"/>
        <v/>
      </c>
      <c r="F66" s="7" t="str">
        <f t="shared" si="44"/>
        <v/>
      </c>
      <c r="G66" s="7" t="str">
        <f t="shared" si="44"/>
        <v/>
      </c>
      <c r="H66" s="7" t="str">
        <f t="shared" si="44"/>
        <v/>
      </c>
      <c r="I66" s="7" t="str">
        <f t="shared" si="44"/>
        <v/>
      </c>
      <c r="J66" s="7">
        <f t="shared" si="44"/>
        <v>0.15908525975640073</v>
      </c>
      <c r="K66" s="7">
        <f t="shared" si="44"/>
        <v>11.981108625403929</v>
      </c>
      <c r="L66" s="7">
        <f t="shared" si="44"/>
        <v>17.882177479492917</v>
      </c>
      <c r="M66" s="7">
        <f t="shared" si="44"/>
        <v>10.67362664678101</v>
      </c>
      <c r="N66" s="7">
        <f t="shared" si="44"/>
        <v>30.091971165796668</v>
      </c>
      <c r="O66" s="7">
        <f t="shared" si="44"/>
        <v>22.053194133731051</v>
      </c>
      <c r="P66" s="66">
        <f t="shared" si="4"/>
        <v>100.00000000000001</v>
      </c>
    </row>
    <row r="67" spans="1:16" ht="16.05" customHeight="1" x14ac:dyDescent="0.2">
      <c r="A67" s="9"/>
      <c r="B67" s="9" t="s">
        <v>34</v>
      </c>
      <c r="C67" s="7" t="s">
        <v>21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135.1</v>
      </c>
      <c r="K67" s="67">
        <v>108.1</v>
      </c>
      <c r="L67" s="67">
        <v>109.5</v>
      </c>
      <c r="M67" s="67">
        <v>35.700000000000003</v>
      </c>
      <c r="N67" s="67">
        <v>0</v>
      </c>
      <c r="O67" s="67">
        <v>0</v>
      </c>
      <c r="P67" s="66">
        <f t="shared" si="4"/>
        <v>388.4</v>
      </c>
    </row>
    <row r="68" spans="1:16" ht="16.05" customHeight="1" x14ac:dyDescent="0.2">
      <c r="A68" s="9"/>
      <c r="B68" s="9"/>
      <c r="C68" s="10" t="s">
        <v>22</v>
      </c>
      <c r="D68" s="7" t="str">
        <f t="shared" ref="D68:O68" si="45">IF(D67&lt;=0,"",D67/$P67%)</f>
        <v/>
      </c>
      <c r="E68" s="7" t="str">
        <f t="shared" si="45"/>
        <v/>
      </c>
      <c r="F68" s="7" t="str">
        <f t="shared" si="45"/>
        <v/>
      </c>
      <c r="G68" s="7" t="str">
        <f t="shared" si="45"/>
        <v/>
      </c>
      <c r="H68" s="7" t="str">
        <f t="shared" si="45"/>
        <v/>
      </c>
      <c r="I68" s="7" t="str">
        <f t="shared" si="45"/>
        <v/>
      </c>
      <c r="J68" s="7">
        <f t="shared" si="45"/>
        <v>34.783728115345006</v>
      </c>
      <c r="K68" s="7">
        <f t="shared" si="45"/>
        <v>27.832131822863026</v>
      </c>
      <c r="L68" s="7">
        <f t="shared" si="45"/>
        <v>28.192584963954687</v>
      </c>
      <c r="M68" s="7">
        <f t="shared" si="45"/>
        <v>9.1915550978372824</v>
      </c>
      <c r="N68" s="7" t="str">
        <f t="shared" si="45"/>
        <v/>
      </c>
      <c r="O68" s="7" t="str">
        <f t="shared" si="45"/>
        <v/>
      </c>
      <c r="P68" s="66">
        <f t="shared" si="4"/>
        <v>100</v>
      </c>
    </row>
    <row r="69" spans="1:16" ht="16.05" customHeight="1" x14ac:dyDescent="0.2">
      <c r="A69" s="9"/>
      <c r="B69" s="9"/>
      <c r="C69" s="7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17.2</v>
      </c>
      <c r="J69" s="67">
        <v>5141.5999999999995</v>
      </c>
      <c r="K69" s="67">
        <v>4386.0999999999995</v>
      </c>
      <c r="L69" s="67">
        <v>4297.3</v>
      </c>
      <c r="M69" s="67">
        <v>1933</v>
      </c>
      <c r="N69" s="67">
        <v>0</v>
      </c>
      <c r="O69" s="67">
        <v>0</v>
      </c>
      <c r="P69" s="66">
        <f t="shared" si="4"/>
        <v>15775.199999999997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6">IF(D69&lt;=0,"",D69/$P69%)</f>
        <v/>
      </c>
      <c r="E70" s="7" t="str">
        <f t="shared" si="46"/>
        <v/>
      </c>
      <c r="F70" s="7" t="str">
        <f t="shared" si="46"/>
        <v/>
      </c>
      <c r="G70" s="7" t="str">
        <f t="shared" si="46"/>
        <v/>
      </c>
      <c r="H70" s="7" t="str">
        <f t="shared" si="46"/>
        <v/>
      </c>
      <c r="I70" s="7">
        <f t="shared" si="46"/>
        <v>0.10903189816927837</v>
      </c>
      <c r="J70" s="7">
        <f t="shared" si="46"/>
        <v>32.592930675997771</v>
      </c>
      <c r="K70" s="7">
        <f t="shared" si="46"/>
        <v>27.803767939550688</v>
      </c>
      <c r="L70" s="7">
        <f t="shared" si="46"/>
        <v>27.240859069932558</v>
      </c>
      <c r="M70" s="7">
        <f t="shared" si="46"/>
        <v>12.253410416349714</v>
      </c>
      <c r="N70" s="7" t="str">
        <f t="shared" si="46"/>
        <v/>
      </c>
      <c r="O70" s="7" t="str">
        <f t="shared" si="46"/>
        <v/>
      </c>
      <c r="P70" s="66">
        <f t="shared" si="4"/>
        <v>100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7">SUM(E69,E67)</f>
        <v>0</v>
      </c>
      <c r="F71" s="66">
        <f t="shared" si="47"/>
        <v>0</v>
      </c>
      <c r="G71" s="66">
        <f t="shared" si="47"/>
        <v>0</v>
      </c>
      <c r="H71" s="66">
        <f t="shared" si="47"/>
        <v>0</v>
      </c>
      <c r="I71" s="66">
        <f t="shared" si="47"/>
        <v>17.2</v>
      </c>
      <c r="J71" s="66">
        <f t="shared" si="47"/>
        <v>5276.7</v>
      </c>
      <c r="K71" s="66">
        <f t="shared" si="47"/>
        <v>4494.2</v>
      </c>
      <c r="L71" s="66">
        <f t="shared" si="47"/>
        <v>4406.8</v>
      </c>
      <c r="M71" s="66">
        <f t="shared" si="47"/>
        <v>1968.7</v>
      </c>
      <c r="N71" s="66">
        <f t="shared" si="47"/>
        <v>0</v>
      </c>
      <c r="O71" s="66">
        <f t="shared" si="47"/>
        <v>0</v>
      </c>
      <c r="P71" s="66">
        <f t="shared" si="4"/>
        <v>16163.599999999999</v>
      </c>
    </row>
    <row r="72" spans="1:16" ht="16.05" customHeight="1" x14ac:dyDescent="0.2">
      <c r="A72" s="9"/>
      <c r="B72" s="13"/>
      <c r="C72" s="10" t="s">
        <v>22</v>
      </c>
      <c r="D72" s="7" t="str">
        <f t="shared" ref="D72:O72" si="48">IF(D71&lt;=0,"",D71/$P71%)</f>
        <v/>
      </c>
      <c r="E72" s="7" t="str">
        <f t="shared" si="48"/>
        <v/>
      </c>
      <c r="F72" s="7" t="str">
        <f t="shared" si="48"/>
        <v/>
      </c>
      <c r="G72" s="7" t="str">
        <f t="shared" si="48"/>
        <v/>
      </c>
      <c r="H72" s="7" t="str">
        <f t="shared" si="48"/>
        <v/>
      </c>
      <c r="I72" s="7">
        <f t="shared" si="48"/>
        <v>0.10641193793461852</v>
      </c>
      <c r="J72" s="7">
        <f t="shared" si="48"/>
        <v>32.645574005790792</v>
      </c>
      <c r="K72" s="7">
        <f t="shared" si="48"/>
        <v>27.804449503823406</v>
      </c>
      <c r="L72" s="7">
        <f t="shared" si="48"/>
        <v>27.263728377341682</v>
      </c>
      <c r="M72" s="7">
        <f t="shared" si="48"/>
        <v>12.179836175109505</v>
      </c>
      <c r="N72" s="7" t="str">
        <f t="shared" si="48"/>
        <v/>
      </c>
      <c r="O72" s="7" t="str">
        <f t="shared" si="48"/>
        <v/>
      </c>
      <c r="P72" s="66">
        <f t="shared" si="4"/>
        <v>100</v>
      </c>
    </row>
    <row r="73" spans="1:16" ht="16.05" customHeight="1" x14ac:dyDescent="0.2">
      <c r="A73" s="9"/>
      <c r="B73" s="9" t="s">
        <v>35</v>
      </c>
      <c r="C73" s="7" t="s">
        <v>21</v>
      </c>
      <c r="D73" s="67">
        <v>0</v>
      </c>
      <c r="E73" s="67">
        <v>0</v>
      </c>
      <c r="F73" s="67">
        <v>0</v>
      </c>
      <c r="G73" s="67">
        <v>97.1</v>
      </c>
      <c r="H73" s="67">
        <v>110.9</v>
      </c>
      <c r="I73" s="67">
        <v>121.2</v>
      </c>
      <c r="J73" s="67">
        <v>94.4</v>
      </c>
      <c r="K73" s="67">
        <v>102.1</v>
      </c>
      <c r="L73" s="67">
        <v>73.3</v>
      </c>
      <c r="M73" s="67">
        <v>51.1</v>
      </c>
      <c r="N73" s="67">
        <v>1.7</v>
      </c>
      <c r="O73" s="67">
        <v>0</v>
      </c>
      <c r="P73" s="66">
        <f t="shared" si="4"/>
        <v>651.80000000000007</v>
      </c>
    </row>
    <row r="74" spans="1:16" ht="16.05" customHeight="1" x14ac:dyDescent="0.2">
      <c r="A74" s="9"/>
      <c r="B74" s="9"/>
      <c r="C74" s="10" t="s">
        <v>22</v>
      </c>
      <c r="D74" s="7" t="str">
        <f t="shared" ref="D74:O74" si="49">IF(D73&lt;=0,"",D73/$P73%)</f>
        <v/>
      </c>
      <c r="E74" s="7" t="str">
        <f t="shared" si="49"/>
        <v/>
      </c>
      <c r="F74" s="7" t="str">
        <f t="shared" si="49"/>
        <v/>
      </c>
      <c r="G74" s="7">
        <f t="shared" si="49"/>
        <v>14.897207732433259</v>
      </c>
      <c r="H74" s="7">
        <f t="shared" si="49"/>
        <v>17.014421601718318</v>
      </c>
      <c r="I74" s="7">
        <f t="shared" si="49"/>
        <v>18.594660938938322</v>
      </c>
      <c r="J74" s="7">
        <f t="shared" si="49"/>
        <v>14.482970236268793</v>
      </c>
      <c r="K74" s="7">
        <f t="shared" si="49"/>
        <v>15.664314206811904</v>
      </c>
      <c r="L74" s="7">
        <f t="shared" si="49"/>
        <v>11.245780914390917</v>
      </c>
      <c r="M74" s="7">
        <f t="shared" si="49"/>
        <v>7.8398281681497384</v>
      </c>
      <c r="N74" s="7">
        <f t="shared" si="49"/>
        <v>0.26081620128873884</v>
      </c>
      <c r="O74" s="7" t="str">
        <f t="shared" si="49"/>
        <v/>
      </c>
      <c r="P74" s="66">
        <f t="shared" si="4"/>
        <v>100</v>
      </c>
    </row>
    <row r="75" spans="1:16" ht="16.05" customHeight="1" x14ac:dyDescent="0.2">
      <c r="A75" s="9"/>
      <c r="B75" s="9"/>
      <c r="C75" s="7" t="s">
        <v>23</v>
      </c>
      <c r="D75" s="67">
        <v>0</v>
      </c>
      <c r="E75" s="67">
        <v>0</v>
      </c>
      <c r="F75" s="67">
        <v>0</v>
      </c>
      <c r="G75" s="67">
        <v>38.5</v>
      </c>
      <c r="H75" s="67">
        <v>122.5</v>
      </c>
      <c r="I75" s="67">
        <v>143.5</v>
      </c>
      <c r="J75" s="67">
        <v>210.29999999999998</v>
      </c>
      <c r="K75" s="67">
        <v>200.79999999999998</v>
      </c>
      <c r="L75" s="67">
        <v>206.59999999999997</v>
      </c>
      <c r="M75" s="67">
        <v>0</v>
      </c>
      <c r="N75" s="67">
        <v>0</v>
      </c>
      <c r="O75" s="67">
        <v>0</v>
      </c>
      <c r="P75" s="66">
        <f t="shared" si="4"/>
        <v>922.19999999999982</v>
      </c>
    </row>
    <row r="76" spans="1:16" ht="16.05" customHeight="1" x14ac:dyDescent="0.2">
      <c r="A76" s="9"/>
      <c r="B76" s="9"/>
      <c r="C76" s="10" t="s">
        <v>22</v>
      </c>
      <c r="D76" s="7" t="str">
        <f t="shared" ref="D76:O76" si="50">IF(D75&lt;=0,"",D75/$P75%)</f>
        <v/>
      </c>
      <c r="E76" s="7" t="str">
        <f t="shared" si="50"/>
        <v/>
      </c>
      <c r="F76" s="7" t="str">
        <f t="shared" si="50"/>
        <v/>
      </c>
      <c r="G76" s="7">
        <f t="shared" si="50"/>
        <v>4.1747993927564533</v>
      </c>
      <c r="H76" s="7">
        <f t="shared" si="50"/>
        <v>13.283452613315987</v>
      </c>
      <c r="I76" s="7">
        <f t="shared" si="50"/>
        <v>15.56061591845587</v>
      </c>
      <c r="J76" s="7">
        <f t="shared" si="50"/>
        <v>22.804163955757975</v>
      </c>
      <c r="K76" s="7">
        <f t="shared" si="50"/>
        <v>21.774018651051836</v>
      </c>
      <c r="L76" s="7">
        <f t="shared" si="50"/>
        <v>22.402949468661898</v>
      </c>
      <c r="M76" s="7" t="str">
        <f t="shared" si="50"/>
        <v/>
      </c>
      <c r="N76" s="7" t="str">
        <f t="shared" si="50"/>
        <v/>
      </c>
      <c r="O76" s="7" t="str">
        <f t="shared" si="50"/>
        <v/>
      </c>
      <c r="P76" s="66">
        <f t="shared" si="4"/>
        <v>100.00000000000001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0</v>
      </c>
      <c r="E77" s="66">
        <f t="shared" ref="E77:O77" si="51">SUM(E75,E73)</f>
        <v>0</v>
      </c>
      <c r="F77" s="66">
        <f t="shared" si="51"/>
        <v>0</v>
      </c>
      <c r="G77" s="66">
        <f t="shared" si="51"/>
        <v>135.6</v>
      </c>
      <c r="H77" s="66">
        <f t="shared" si="51"/>
        <v>233.4</v>
      </c>
      <c r="I77" s="66">
        <f t="shared" si="51"/>
        <v>264.7</v>
      </c>
      <c r="J77" s="66">
        <f t="shared" si="51"/>
        <v>304.7</v>
      </c>
      <c r="K77" s="66">
        <f t="shared" si="51"/>
        <v>302.89999999999998</v>
      </c>
      <c r="L77" s="66">
        <f t="shared" si="51"/>
        <v>279.89999999999998</v>
      </c>
      <c r="M77" s="66">
        <f t="shared" si="51"/>
        <v>51.1</v>
      </c>
      <c r="N77" s="66">
        <f t="shared" si="51"/>
        <v>1.7</v>
      </c>
      <c r="O77" s="66">
        <f t="shared" si="51"/>
        <v>0</v>
      </c>
      <c r="P77" s="66">
        <f t="shared" si="4"/>
        <v>1574.0000000000002</v>
      </c>
    </row>
    <row r="78" spans="1:16" ht="16.05" customHeight="1" x14ac:dyDescent="0.2">
      <c r="A78" s="9"/>
      <c r="B78" s="13"/>
      <c r="C78" s="10" t="s">
        <v>22</v>
      </c>
      <c r="D78" s="7" t="str">
        <f t="shared" ref="D78:O78" si="52">IF(D77&lt;=0,"",D77/$P77%)</f>
        <v/>
      </c>
      <c r="E78" s="7" t="str">
        <f t="shared" si="52"/>
        <v/>
      </c>
      <c r="F78" s="7" t="str">
        <f t="shared" si="52"/>
        <v/>
      </c>
      <c r="G78" s="7">
        <f t="shared" si="52"/>
        <v>8.6149936467598458</v>
      </c>
      <c r="H78" s="7">
        <f t="shared" si="52"/>
        <v>14.828462515883098</v>
      </c>
      <c r="I78" s="7">
        <f t="shared" si="52"/>
        <v>16.817026683608638</v>
      </c>
      <c r="J78" s="7">
        <f t="shared" si="52"/>
        <v>19.358322744599743</v>
      </c>
      <c r="K78" s="7">
        <f t="shared" si="52"/>
        <v>19.243964421855143</v>
      </c>
      <c r="L78" s="7">
        <f t="shared" si="52"/>
        <v>17.782719186785258</v>
      </c>
      <c r="M78" s="7">
        <f t="shared" si="52"/>
        <v>3.2465057179161367</v>
      </c>
      <c r="N78" s="7">
        <f t="shared" si="52"/>
        <v>0.10800508259212196</v>
      </c>
      <c r="O78" s="7" t="str">
        <f t="shared" si="52"/>
        <v/>
      </c>
      <c r="P78" s="66">
        <f t="shared" si="4"/>
        <v>99.999999999999986</v>
      </c>
    </row>
    <row r="79" spans="1:16" ht="16.05" customHeight="1" x14ac:dyDescent="0.2">
      <c r="A79" s="9"/>
      <c r="B79" s="9" t="s">
        <v>36</v>
      </c>
      <c r="C79" s="7" t="s">
        <v>21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10</v>
      </c>
      <c r="K79" s="67">
        <v>5.5</v>
      </c>
      <c r="L79" s="67">
        <v>12.4</v>
      </c>
      <c r="M79" s="67">
        <v>10.8</v>
      </c>
      <c r="N79" s="67">
        <v>1.5</v>
      </c>
      <c r="O79" s="67">
        <v>0</v>
      </c>
      <c r="P79" s="66">
        <f t="shared" si="4"/>
        <v>40.200000000000003</v>
      </c>
    </row>
    <row r="80" spans="1:16" ht="16.05" customHeight="1" x14ac:dyDescent="0.2">
      <c r="A80" s="9"/>
      <c r="B80" s="9"/>
      <c r="C80" s="10" t="s">
        <v>22</v>
      </c>
      <c r="D80" s="7" t="str">
        <f t="shared" ref="D80:O80" si="53">IF(D79&lt;=0,"",D79/$P79%)</f>
        <v/>
      </c>
      <c r="E80" s="7" t="str">
        <f t="shared" si="53"/>
        <v/>
      </c>
      <c r="F80" s="7" t="str">
        <f t="shared" si="53"/>
        <v/>
      </c>
      <c r="G80" s="7" t="str">
        <f t="shared" si="53"/>
        <v/>
      </c>
      <c r="H80" s="7" t="str">
        <f t="shared" si="53"/>
        <v/>
      </c>
      <c r="I80" s="7" t="str">
        <f t="shared" si="53"/>
        <v/>
      </c>
      <c r="J80" s="7">
        <f t="shared" si="53"/>
        <v>24.875621890547261</v>
      </c>
      <c r="K80" s="7">
        <f t="shared" si="53"/>
        <v>13.681592039800995</v>
      </c>
      <c r="L80" s="7">
        <f t="shared" si="53"/>
        <v>30.845771144278608</v>
      </c>
      <c r="M80" s="7">
        <f t="shared" si="53"/>
        <v>26.865671641791046</v>
      </c>
      <c r="N80" s="7">
        <f t="shared" si="53"/>
        <v>3.7313432835820892</v>
      </c>
      <c r="O80" s="7" t="str">
        <f t="shared" si="53"/>
        <v/>
      </c>
      <c r="P80" s="66">
        <f t="shared" si="4"/>
        <v>99.999999999999986</v>
      </c>
    </row>
    <row r="81" spans="1:16" ht="16.05" customHeight="1" x14ac:dyDescent="0.2">
      <c r="A81" s="9"/>
      <c r="B81" s="9"/>
      <c r="C81" s="7" t="s">
        <v>23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6">
        <f t="shared" si="4"/>
        <v>0</v>
      </c>
    </row>
    <row r="82" spans="1:16" ht="16.05" customHeight="1" x14ac:dyDescent="0.2">
      <c r="A82" s="9"/>
      <c r="B82" s="9"/>
      <c r="C82" s="10" t="s">
        <v>22</v>
      </c>
      <c r="D82" s="7" t="str">
        <f t="shared" ref="D82:O82" si="54">IF(D81&lt;=0,"",D81/$P81%)</f>
        <v/>
      </c>
      <c r="E82" s="7" t="str">
        <f t="shared" si="54"/>
        <v/>
      </c>
      <c r="F82" s="7" t="str">
        <f t="shared" si="54"/>
        <v/>
      </c>
      <c r="G82" s="7" t="str">
        <f t="shared" si="54"/>
        <v/>
      </c>
      <c r="H82" s="7" t="str">
        <f t="shared" si="54"/>
        <v/>
      </c>
      <c r="I82" s="7" t="str">
        <f t="shared" si="54"/>
        <v/>
      </c>
      <c r="J82" s="7" t="str">
        <f t="shared" si="54"/>
        <v/>
      </c>
      <c r="K82" s="7" t="str">
        <f t="shared" si="54"/>
        <v/>
      </c>
      <c r="L82" s="7" t="str">
        <f t="shared" si="54"/>
        <v/>
      </c>
      <c r="M82" s="7" t="str">
        <f t="shared" si="54"/>
        <v/>
      </c>
      <c r="N82" s="7" t="str">
        <f t="shared" si="54"/>
        <v/>
      </c>
      <c r="O82" s="7" t="str">
        <f t="shared" si="54"/>
        <v/>
      </c>
      <c r="P82" s="66">
        <f t="shared" si="4"/>
        <v>0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55">SUM(E81,E79)</f>
        <v>0</v>
      </c>
      <c r="F83" s="66">
        <f t="shared" si="55"/>
        <v>0</v>
      </c>
      <c r="G83" s="66">
        <f t="shared" si="55"/>
        <v>0</v>
      </c>
      <c r="H83" s="66">
        <f t="shared" si="55"/>
        <v>0</v>
      </c>
      <c r="I83" s="66">
        <f t="shared" si="55"/>
        <v>0</v>
      </c>
      <c r="J83" s="66">
        <f t="shared" si="55"/>
        <v>10</v>
      </c>
      <c r="K83" s="66">
        <f t="shared" si="55"/>
        <v>5.5</v>
      </c>
      <c r="L83" s="66">
        <f t="shared" si="55"/>
        <v>12.4</v>
      </c>
      <c r="M83" s="66">
        <f t="shared" si="55"/>
        <v>10.8</v>
      </c>
      <c r="N83" s="66">
        <f t="shared" si="55"/>
        <v>1.5</v>
      </c>
      <c r="O83" s="66">
        <f t="shared" si="55"/>
        <v>0</v>
      </c>
      <c r="P83" s="66">
        <f t="shared" si="4"/>
        <v>40.200000000000003</v>
      </c>
    </row>
    <row r="84" spans="1:16" ht="16.05" customHeight="1" x14ac:dyDescent="0.2">
      <c r="A84" s="9"/>
      <c r="B84" s="13"/>
      <c r="C84" s="10" t="s">
        <v>22</v>
      </c>
      <c r="D84" s="7" t="str">
        <f t="shared" ref="D84:O84" si="56">IF(D83&lt;=0,"",D83/$P83%)</f>
        <v/>
      </c>
      <c r="E84" s="7" t="str">
        <f t="shared" si="56"/>
        <v/>
      </c>
      <c r="F84" s="7" t="str">
        <f t="shared" si="56"/>
        <v/>
      </c>
      <c r="G84" s="7" t="str">
        <f t="shared" si="56"/>
        <v/>
      </c>
      <c r="H84" s="7" t="str">
        <f t="shared" si="56"/>
        <v/>
      </c>
      <c r="I84" s="7" t="str">
        <f t="shared" si="56"/>
        <v/>
      </c>
      <c r="J84" s="7">
        <f t="shared" si="56"/>
        <v>24.875621890547261</v>
      </c>
      <c r="K84" s="7">
        <f t="shared" si="56"/>
        <v>13.681592039800995</v>
      </c>
      <c r="L84" s="7">
        <f t="shared" si="56"/>
        <v>30.845771144278608</v>
      </c>
      <c r="M84" s="7">
        <f t="shared" si="56"/>
        <v>26.865671641791046</v>
      </c>
      <c r="N84" s="7">
        <f t="shared" si="56"/>
        <v>3.7313432835820892</v>
      </c>
      <c r="O84" s="7" t="str">
        <f t="shared" si="56"/>
        <v/>
      </c>
      <c r="P84" s="66">
        <f t="shared" si="4"/>
        <v>99.999999999999986</v>
      </c>
    </row>
    <row r="85" spans="1:16" ht="16.05" customHeight="1" x14ac:dyDescent="0.2">
      <c r="A85" s="9"/>
      <c r="B85" s="9" t="s">
        <v>37</v>
      </c>
      <c r="C85" s="7" t="s">
        <v>21</v>
      </c>
      <c r="D85" s="67">
        <v>5.2</v>
      </c>
      <c r="E85" s="67">
        <v>5.5</v>
      </c>
      <c r="F85" s="67">
        <v>8.4</v>
      </c>
      <c r="G85" s="67">
        <v>10.9</v>
      </c>
      <c r="H85" s="67">
        <v>15.8</v>
      </c>
      <c r="I85" s="67">
        <v>5.0999999999999996</v>
      </c>
      <c r="J85" s="67">
        <v>0</v>
      </c>
      <c r="K85" s="67">
        <v>0</v>
      </c>
      <c r="L85" s="67">
        <v>0</v>
      </c>
      <c r="M85" s="67">
        <v>3.3</v>
      </c>
      <c r="N85" s="67">
        <v>12.9</v>
      </c>
      <c r="O85" s="67">
        <v>21.4</v>
      </c>
      <c r="P85" s="66">
        <f t="shared" si="4"/>
        <v>88.5</v>
      </c>
    </row>
    <row r="86" spans="1:16" ht="16.05" customHeight="1" x14ac:dyDescent="0.2">
      <c r="A86" s="9"/>
      <c r="B86" s="9"/>
      <c r="C86" s="10" t="s">
        <v>22</v>
      </c>
      <c r="D86" s="7">
        <f t="shared" ref="D86:O86" si="57">IF(D85&lt;=0,"",D85/$P85%)</f>
        <v>5.8757062146892656</v>
      </c>
      <c r="E86" s="7">
        <f t="shared" si="57"/>
        <v>6.2146892655367232</v>
      </c>
      <c r="F86" s="7">
        <f t="shared" si="57"/>
        <v>9.4915254237288131</v>
      </c>
      <c r="G86" s="7">
        <f t="shared" si="57"/>
        <v>12.31638418079096</v>
      </c>
      <c r="H86" s="7">
        <f t="shared" si="57"/>
        <v>17.853107344632768</v>
      </c>
      <c r="I86" s="7">
        <f t="shared" si="57"/>
        <v>5.7627118644067794</v>
      </c>
      <c r="J86" s="7" t="str">
        <f t="shared" si="57"/>
        <v/>
      </c>
      <c r="K86" s="7" t="str">
        <f t="shared" si="57"/>
        <v/>
      </c>
      <c r="L86" s="7" t="str">
        <f t="shared" si="57"/>
        <v/>
      </c>
      <c r="M86" s="7">
        <f t="shared" si="57"/>
        <v>3.7288135593220337</v>
      </c>
      <c r="N86" s="7">
        <f t="shared" si="57"/>
        <v>14.576271186440678</v>
      </c>
      <c r="O86" s="7">
        <f t="shared" si="57"/>
        <v>24.180790960451976</v>
      </c>
      <c r="P86" s="66">
        <f t="shared" si="4"/>
        <v>100</v>
      </c>
    </row>
    <row r="87" spans="1:16" ht="16.05" customHeight="1" x14ac:dyDescent="0.2">
      <c r="A87" s="9"/>
      <c r="B87" s="9"/>
      <c r="C87" s="7" t="s">
        <v>23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6">
        <f t="shared" si="4"/>
        <v>0</v>
      </c>
    </row>
    <row r="88" spans="1:16" ht="16.05" customHeight="1" x14ac:dyDescent="0.2">
      <c r="A88" s="9"/>
      <c r="B88" s="9"/>
      <c r="C88" s="10" t="s">
        <v>22</v>
      </c>
      <c r="D88" s="7" t="str">
        <f t="shared" ref="D88:O88" si="58">IF(D87&lt;=0,"",D87/$P87%)</f>
        <v/>
      </c>
      <c r="E88" s="7" t="str">
        <f t="shared" si="58"/>
        <v/>
      </c>
      <c r="F88" s="7" t="str">
        <f t="shared" si="58"/>
        <v/>
      </c>
      <c r="G88" s="7" t="str">
        <f t="shared" si="58"/>
        <v/>
      </c>
      <c r="H88" s="7" t="str">
        <f t="shared" si="58"/>
        <v/>
      </c>
      <c r="I88" s="7" t="str">
        <f t="shared" si="58"/>
        <v/>
      </c>
      <c r="J88" s="7" t="str">
        <f t="shared" si="58"/>
        <v/>
      </c>
      <c r="K88" s="7" t="str">
        <f t="shared" si="58"/>
        <v/>
      </c>
      <c r="L88" s="7" t="str">
        <f t="shared" si="58"/>
        <v/>
      </c>
      <c r="M88" s="7" t="str">
        <f t="shared" si="58"/>
        <v/>
      </c>
      <c r="N88" s="7" t="str">
        <f t="shared" si="58"/>
        <v/>
      </c>
      <c r="O88" s="7" t="str">
        <f t="shared" si="58"/>
        <v/>
      </c>
      <c r="P88" s="66">
        <f t="shared" si="4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5.2</v>
      </c>
      <c r="E89" s="66">
        <f t="shared" ref="E89:O89" si="59">SUM(E87,E85)</f>
        <v>5.5</v>
      </c>
      <c r="F89" s="66">
        <f t="shared" si="59"/>
        <v>8.4</v>
      </c>
      <c r="G89" s="66">
        <f t="shared" si="59"/>
        <v>10.9</v>
      </c>
      <c r="H89" s="66">
        <f t="shared" si="59"/>
        <v>15.8</v>
      </c>
      <c r="I89" s="66">
        <f t="shared" si="59"/>
        <v>5.0999999999999996</v>
      </c>
      <c r="J89" s="66">
        <f t="shared" si="59"/>
        <v>0</v>
      </c>
      <c r="K89" s="66">
        <f t="shared" si="59"/>
        <v>0</v>
      </c>
      <c r="L89" s="66">
        <f t="shared" si="59"/>
        <v>0</v>
      </c>
      <c r="M89" s="66">
        <f t="shared" si="59"/>
        <v>3.3</v>
      </c>
      <c r="N89" s="66">
        <f t="shared" si="59"/>
        <v>12.9</v>
      </c>
      <c r="O89" s="66">
        <f t="shared" si="59"/>
        <v>21.4</v>
      </c>
      <c r="P89" s="66">
        <f t="shared" si="4"/>
        <v>88.5</v>
      </c>
    </row>
    <row r="90" spans="1:16" ht="16.05" customHeight="1" x14ac:dyDescent="0.2">
      <c r="A90" s="9"/>
      <c r="B90" s="13"/>
      <c r="C90" s="10" t="s">
        <v>22</v>
      </c>
      <c r="D90" s="7">
        <f t="shared" ref="D90:O90" si="60">IF(D89&lt;=0,"",D89/$P89%)</f>
        <v>5.8757062146892656</v>
      </c>
      <c r="E90" s="7">
        <f t="shared" si="60"/>
        <v>6.2146892655367232</v>
      </c>
      <c r="F90" s="7">
        <f t="shared" si="60"/>
        <v>9.4915254237288131</v>
      </c>
      <c r="G90" s="7">
        <f t="shared" si="60"/>
        <v>12.31638418079096</v>
      </c>
      <c r="H90" s="7">
        <f t="shared" si="60"/>
        <v>17.853107344632768</v>
      </c>
      <c r="I90" s="7">
        <f t="shared" si="60"/>
        <v>5.7627118644067794</v>
      </c>
      <c r="J90" s="7" t="str">
        <f t="shared" si="60"/>
        <v/>
      </c>
      <c r="K90" s="7" t="str">
        <f t="shared" si="60"/>
        <v/>
      </c>
      <c r="L90" s="7" t="str">
        <f t="shared" si="60"/>
        <v/>
      </c>
      <c r="M90" s="7">
        <f t="shared" si="60"/>
        <v>3.7288135593220337</v>
      </c>
      <c r="N90" s="7">
        <f t="shared" si="60"/>
        <v>14.576271186440678</v>
      </c>
      <c r="O90" s="7">
        <f t="shared" si="60"/>
        <v>24.180790960451976</v>
      </c>
      <c r="P90" s="66">
        <f t="shared" ref="P90:P153" si="61">SUM(D90:O90)</f>
        <v>100</v>
      </c>
    </row>
    <row r="91" spans="1:16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1.8</v>
      </c>
      <c r="J91" s="67">
        <v>384.1</v>
      </c>
      <c r="K91" s="67">
        <v>233.3</v>
      </c>
      <c r="L91" s="67">
        <v>41.4</v>
      </c>
      <c r="M91" s="67">
        <v>0</v>
      </c>
      <c r="N91" s="67">
        <v>0.2</v>
      </c>
      <c r="O91" s="67">
        <v>0</v>
      </c>
      <c r="P91" s="66">
        <f t="shared" si="61"/>
        <v>660.80000000000007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2">IF(D91&lt;=0,"",D91/$P91%)</f>
        <v/>
      </c>
      <c r="E92" s="7" t="str">
        <f t="shared" si="62"/>
        <v/>
      </c>
      <c r="F92" s="7" t="str">
        <f t="shared" si="62"/>
        <v/>
      </c>
      <c r="G92" s="7" t="str">
        <f t="shared" si="62"/>
        <v/>
      </c>
      <c r="H92" s="7" t="str">
        <f t="shared" si="62"/>
        <v/>
      </c>
      <c r="I92" s="7">
        <f t="shared" si="62"/>
        <v>0.27239709443099275</v>
      </c>
      <c r="J92" s="7">
        <f t="shared" si="62"/>
        <v>58.126513317191282</v>
      </c>
      <c r="K92" s="7">
        <f t="shared" si="62"/>
        <v>35.305690072639223</v>
      </c>
      <c r="L92" s="7">
        <f t="shared" si="62"/>
        <v>6.265133171912832</v>
      </c>
      <c r="M92" s="7" t="str">
        <f t="shared" si="62"/>
        <v/>
      </c>
      <c r="N92" s="7">
        <f t="shared" si="62"/>
        <v>3.026634382566586E-2</v>
      </c>
      <c r="O92" s="7" t="str">
        <f t="shared" si="62"/>
        <v/>
      </c>
      <c r="P92" s="66">
        <f t="shared" si="61"/>
        <v>100.00000000000001</v>
      </c>
    </row>
    <row r="93" spans="1:16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133</v>
      </c>
      <c r="K93" s="67">
        <v>580</v>
      </c>
      <c r="L93" s="67">
        <v>71.800000000000011</v>
      </c>
      <c r="M93" s="67">
        <v>0</v>
      </c>
      <c r="N93" s="67">
        <v>0</v>
      </c>
      <c r="O93" s="67">
        <v>0</v>
      </c>
      <c r="P93" s="66">
        <f t="shared" si="61"/>
        <v>784.8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3">IF(D93&lt;=0,"",D93/$P93%)</f>
        <v/>
      </c>
      <c r="E94" s="7" t="str">
        <f t="shared" si="63"/>
        <v/>
      </c>
      <c r="F94" s="7" t="str">
        <f t="shared" si="63"/>
        <v/>
      </c>
      <c r="G94" s="7" t="str">
        <f t="shared" si="63"/>
        <v/>
      </c>
      <c r="H94" s="7" t="str">
        <f t="shared" si="63"/>
        <v/>
      </c>
      <c r="I94" s="7" t="str">
        <f t="shared" si="63"/>
        <v/>
      </c>
      <c r="J94" s="7">
        <f t="shared" si="63"/>
        <v>16.946992864424058</v>
      </c>
      <c r="K94" s="7">
        <f t="shared" si="63"/>
        <v>73.904179408766566</v>
      </c>
      <c r="L94" s="7">
        <f t="shared" si="63"/>
        <v>9.1488277268093796</v>
      </c>
      <c r="M94" s="7" t="str">
        <f t="shared" si="63"/>
        <v/>
      </c>
      <c r="N94" s="7" t="str">
        <f t="shared" si="63"/>
        <v/>
      </c>
      <c r="O94" s="7" t="str">
        <f t="shared" si="63"/>
        <v/>
      </c>
      <c r="P94" s="66">
        <f t="shared" si="61"/>
        <v>100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4">SUM(E93,E91)</f>
        <v>0</v>
      </c>
      <c r="F95" s="66">
        <f t="shared" si="64"/>
        <v>0</v>
      </c>
      <c r="G95" s="66">
        <f t="shared" si="64"/>
        <v>0</v>
      </c>
      <c r="H95" s="66">
        <f t="shared" si="64"/>
        <v>0</v>
      </c>
      <c r="I95" s="66">
        <f t="shared" si="64"/>
        <v>1.8</v>
      </c>
      <c r="J95" s="66">
        <f t="shared" si="64"/>
        <v>517.1</v>
      </c>
      <c r="K95" s="66">
        <f t="shared" si="64"/>
        <v>813.3</v>
      </c>
      <c r="L95" s="66">
        <f t="shared" si="64"/>
        <v>113.20000000000002</v>
      </c>
      <c r="M95" s="66">
        <f t="shared" si="64"/>
        <v>0</v>
      </c>
      <c r="N95" s="66">
        <f t="shared" si="64"/>
        <v>0.2</v>
      </c>
      <c r="O95" s="66">
        <f t="shared" si="64"/>
        <v>0</v>
      </c>
      <c r="P95" s="66">
        <f t="shared" si="61"/>
        <v>1445.6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5">IF(D95&lt;=0,"",D95/$P95%)</f>
        <v/>
      </c>
      <c r="E96" s="7" t="str">
        <f t="shared" si="65"/>
        <v/>
      </c>
      <c r="F96" s="7" t="str">
        <f t="shared" si="65"/>
        <v/>
      </c>
      <c r="G96" s="7" t="str">
        <f t="shared" si="65"/>
        <v/>
      </c>
      <c r="H96" s="7" t="str">
        <f t="shared" si="65"/>
        <v/>
      </c>
      <c r="I96" s="7">
        <f t="shared" si="65"/>
        <v>0.12451577199778639</v>
      </c>
      <c r="J96" s="7">
        <f t="shared" si="65"/>
        <v>35.770614277808527</v>
      </c>
      <c r="K96" s="7">
        <f t="shared" si="65"/>
        <v>56.260376314333151</v>
      </c>
      <c r="L96" s="7">
        <f t="shared" si="65"/>
        <v>7.8306585500830117</v>
      </c>
      <c r="M96" s="7" t="str">
        <f t="shared" si="65"/>
        <v/>
      </c>
      <c r="N96" s="7">
        <f t="shared" si="65"/>
        <v>1.3835085777531822E-2</v>
      </c>
      <c r="O96" s="7" t="str">
        <f t="shared" si="65"/>
        <v/>
      </c>
      <c r="P96" s="66">
        <f t="shared" si="61"/>
        <v>100</v>
      </c>
    </row>
    <row r="97" spans="1:16" ht="16.05" customHeight="1" x14ac:dyDescent="0.2">
      <c r="A97" s="9"/>
      <c r="B97" s="9" t="s">
        <v>39</v>
      </c>
      <c r="C97" s="7" t="s">
        <v>21</v>
      </c>
      <c r="D97" s="7">
        <v>1</v>
      </c>
      <c r="E97" s="7">
        <v>1.1000000000000001</v>
      </c>
      <c r="F97" s="7">
        <v>0</v>
      </c>
      <c r="G97" s="7">
        <v>0</v>
      </c>
      <c r="H97" s="7">
        <v>0</v>
      </c>
      <c r="I97" s="7">
        <v>0</v>
      </c>
      <c r="J97" s="7">
        <v>1.2</v>
      </c>
      <c r="K97" s="7">
        <v>4.2</v>
      </c>
      <c r="L97" s="7">
        <v>41.9</v>
      </c>
      <c r="M97" s="7">
        <v>56.9</v>
      </c>
      <c r="N97" s="7">
        <v>21.1</v>
      </c>
      <c r="O97" s="7">
        <v>2.4</v>
      </c>
      <c r="P97" s="66">
        <f t="shared" si="61"/>
        <v>129.80000000000001</v>
      </c>
    </row>
    <row r="98" spans="1:16" ht="16.05" customHeight="1" x14ac:dyDescent="0.2">
      <c r="A98" s="9"/>
      <c r="B98" s="9"/>
      <c r="C98" s="10" t="s">
        <v>22</v>
      </c>
      <c r="D98" s="7">
        <f t="shared" ref="D98:O98" si="66">IF(D97&lt;=0,"",D97/$P97%)</f>
        <v>0.77041602465331271</v>
      </c>
      <c r="E98" s="7">
        <f t="shared" si="66"/>
        <v>0.84745762711864414</v>
      </c>
      <c r="F98" s="7" t="str">
        <f t="shared" si="66"/>
        <v/>
      </c>
      <c r="G98" s="7" t="str">
        <f t="shared" si="66"/>
        <v/>
      </c>
      <c r="H98" s="7" t="str">
        <f t="shared" si="66"/>
        <v/>
      </c>
      <c r="I98" s="7" t="str">
        <f t="shared" si="66"/>
        <v/>
      </c>
      <c r="J98" s="7">
        <f t="shared" si="66"/>
        <v>0.92449922958397523</v>
      </c>
      <c r="K98" s="7">
        <f t="shared" si="66"/>
        <v>3.2357473035439139</v>
      </c>
      <c r="L98" s="7">
        <f t="shared" si="66"/>
        <v>32.280431432973806</v>
      </c>
      <c r="M98" s="7">
        <f t="shared" si="66"/>
        <v>43.836671802773495</v>
      </c>
      <c r="N98" s="7">
        <f t="shared" si="66"/>
        <v>16.2557781201849</v>
      </c>
      <c r="O98" s="7">
        <f t="shared" si="66"/>
        <v>1.8489984591679505</v>
      </c>
      <c r="P98" s="66">
        <f t="shared" si="61"/>
        <v>99.999999999999986</v>
      </c>
    </row>
    <row r="99" spans="1:16" ht="16.05" customHeight="1" x14ac:dyDescent="0.2">
      <c r="A99" s="9"/>
      <c r="B99" s="9"/>
      <c r="C99" s="7" t="s">
        <v>23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25.7</v>
      </c>
      <c r="M99" s="7">
        <v>53.7</v>
      </c>
      <c r="N99" s="7">
        <v>24.2</v>
      </c>
      <c r="O99" s="7">
        <v>0</v>
      </c>
      <c r="P99" s="66">
        <f t="shared" si="61"/>
        <v>103.60000000000001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7">IF(D99&lt;=0,"",D99/$P99%)</f>
        <v/>
      </c>
      <c r="E100" s="7" t="str">
        <f t="shared" si="67"/>
        <v/>
      </c>
      <c r="F100" s="7" t="str">
        <f t="shared" si="67"/>
        <v/>
      </c>
      <c r="G100" s="7" t="str">
        <f t="shared" si="67"/>
        <v/>
      </c>
      <c r="H100" s="7" t="str">
        <f t="shared" si="67"/>
        <v/>
      </c>
      <c r="I100" s="7" t="str">
        <f t="shared" si="67"/>
        <v/>
      </c>
      <c r="J100" s="7" t="str">
        <f t="shared" si="67"/>
        <v/>
      </c>
      <c r="K100" s="7" t="str">
        <f t="shared" si="67"/>
        <v/>
      </c>
      <c r="L100" s="7">
        <f t="shared" si="67"/>
        <v>24.806949806949806</v>
      </c>
      <c r="M100" s="7">
        <f t="shared" si="67"/>
        <v>51.833976833976834</v>
      </c>
      <c r="N100" s="7">
        <f t="shared" si="67"/>
        <v>23.359073359073356</v>
      </c>
      <c r="O100" s="7" t="str">
        <f t="shared" si="67"/>
        <v/>
      </c>
      <c r="P100" s="66">
        <f t="shared" si="61"/>
        <v>100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1</v>
      </c>
      <c r="E101" s="66">
        <f t="shared" ref="E101:O101" si="68">SUM(E99,E97)</f>
        <v>1.1000000000000001</v>
      </c>
      <c r="F101" s="66">
        <f t="shared" si="68"/>
        <v>0</v>
      </c>
      <c r="G101" s="66">
        <f t="shared" si="68"/>
        <v>0</v>
      </c>
      <c r="H101" s="66">
        <f t="shared" si="68"/>
        <v>0</v>
      </c>
      <c r="I101" s="66">
        <f t="shared" si="68"/>
        <v>0</v>
      </c>
      <c r="J101" s="66">
        <f t="shared" si="68"/>
        <v>1.2</v>
      </c>
      <c r="K101" s="66">
        <f t="shared" si="68"/>
        <v>4.2</v>
      </c>
      <c r="L101" s="66">
        <f t="shared" si="68"/>
        <v>67.599999999999994</v>
      </c>
      <c r="M101" s="66">
        <f t="shared" si="68"/>
        <v>110.6</v>
      </c>
      <c r="N101" s="66">
        <f t="shared" si="68"/>
        <v>45.3</v>
      </c>
      <c r="O101" s="66">
        <f t="shared" si="68"/>
        <v>2.4</v>
      </c>
      <c r="P101" s="66">
        <f t="shared" si="61"/>
        <v>233.4</v>
      </c>
    </row>
    <row r="102" spans="1:16" ht="16.05" customHeight="1" x14ac:dyDescent="0.2">
      <c r="A102" s="9"/>
      <c r="B102" s="13"/>
      <c r="C102" s="10" t="s">
        <v>22</v>
      </c>
      <c r="D102" s="7">
        <f t="shared" ref="D102:O102" si="69">IF(D101&lt;=0,"",D101/$P101%)</f>
        <v>0.42844901456726647</v>
      </c>
      <c r="E102" s="7">
        <f t="shared" si="69"/>
        <v>0.47129391602399318</v>
      </c>
      <c r="F102" s="7" t="str">
        <f t="shared" si="69"/>
        <v/>
      </c>
      <c r="G102" s="7" t="str">
        <f t="shared" si="69"/>
        <v/>
      </c>
      <c r="H102" s="7" t="str">
        <f t="shared" si="69"/>
        <v/>
      </c>
      <c r="I102" s="7" t="str">
        <f t="shared" si="69"/>
        <v/>
      </c>
      <c r="J102" s="7">
        <f t="shared" si="69"/>
        <v>0.51413881748071977</v>
      </c>
      <c r="K102" s="7">
        <f t="shared" si="69"/>
        <v>1.7994858611825193</v>
      </c>
      <c r="L102" s="7">
        <f t="shared" si="69"/>
        <v>28.963153384747212</v>
      </c>
      <c r="M102" s="7">
        <f t="shared" si="69"/>
        <v>47.386461011139673</v>
      </c>
      <c r="N102" s="7">
        <f t="shared" si="69"/>
        <v>19.40874035989717</v>
      </c>
      <c r="O102" s="7">
        <f t="shared" si="69"/>
        <v>1.0282776349614395</v>
      </c>
      <c r="P102" s="66">
        <f t="shared" si="61"/>
        <v>99.999999999999986</v>
      </c>
    </row>
    <row r="103" spans="1:16" ht="16.05" customHeight="1" x14ac:dyDescent="0.2">
      <c r="A103" s="9"/>
      <c r="B103" s="9" t="s">
        <v>40</v>
      </c>
      <c r="C103" s="7" t="s">
        <v>21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6">
        <f t="shared" si="61"/>
        <v>0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70">IF(D103&lt;=0,"",D103/$P103%)</f>
        <v/>
      </c>
      <c r="E104" s="7" t="str">
        <f t="shared" si="70"/>
        <v/>
      </c>
      <c r="F104" s="7" t="str">
        <f t="shared" si="70"/>
        <v/>
      </c>
      <c r="G104" s="7" t="str">
        <f t="shared" si="70"/>
        <v/>
      </c>
      <c r="H104" s="7" t="str">
        <f t="shared" si="70"/>
        <v/>
      </c>
      <c r="I104" s="7" t="str">
        <f t="shared" si="70"/>
        <v/>
      </c>
      <c r="J104" s="7" t="str">
        <f t="shared" si="70"/>
        <v/>
      </c>
      <c r="K104" s="7" t="str">
        <f t="shared" si="70"/>
        <v/>
      </c>
      <c r="L104" s="7" t="str">
        <f t="shared" si="70"/>
        <v/>
      </c>
      <c r="M104" s="7" t="str">
        <f t="shared" si="70"/>
        <v/>
      </c>
      <c r="N104" s="7" t="str">
        <f t="shared" si="70"/>
        <v/>
      </c>
      <c r="O104" s="7" t="str">
        <f t="shared" si="70"/>
        <v/>
      </c>
      <c r="P104" s="66">
        <f t="shared" si="61"/>
        <v>0</v>
      </c>
    </row>
    <row r="105" spans="1:16" ht="16.05" customHeight="1" x14ac:dyDescent="0.2">
      <c r="A105" s="9"/>
      <c r="B105" s="9"/>
      <c r="C105" s="7" t="s">
        <v>23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6">
        <f t="shared" si="61"/>
        <v>0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6" si="71">IF(D105&lt;=0,"",D105/$P105%)</f>
        <v/>
      </c>
      <c r="E106" s="7" t="str">
        <f t="shared" si="71"/>
        <v/>
      </c>
      <c r="F106" s="7" t="str">
        <f t="shared" si="71"/>
        <v/>
      </c>
      <c r="G106" s="7" t="str">
        <f t="shared" si="71"/>
        <v/>
      </c>
      <c r="H106" s="7" t="str">
        <f t="shared" si="71"/>
        <v/>
      </c>
      <c r="I106" s="7" t="str">
        <f t="shared" si="71"/>
        <v/>
      </c>
      <c r="J106" s="7" t="str">
        <f t="shared" si="71"/>
        <v/>
      </c>
      <c r="K106" s="7" t="str">
        <f t="shared" si="71"/>
        <v/>
      </c>
      <c r="L106" s="7" t="str">
        <f t="shared" si="71"/>
        <v/>
      </c>
      <c r="M106" s="7" t="str">
        <f t="shared" si="71"/>
        <v/>
      </c>
      <c r="N106" s="7" t="str">
        <f t="shared" si="71"/>
        <v/>
      </c>
      <c r="O106" s="7" t="str">
        <f t="shared" si="71"/>
        <v/>
      </c>
      <c r="P106" s="66">
        <f t="shared" si="61"/>
        <v>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2">SUM(E105,E103)</f>
        <v>0</v>
      </c>
      <c r="F107" s="66">
        <f t="shared" si="72"/>
        <v>0</v>
      </c>
      <c r="G107" s="66">
        <f t="shared" si="72"/>
        <v>0</v>
      </c>
      <c r="H107" s="66">
        <f t="shared" si="72"/>
        <v>0</v>
      </c>
      <c r="I107" s="66">
        <f t="shared" si="72"/>
        <v>0</v>
      </c>
      <c r="J107" s="66">
        <f t="shared" si="72"/>
        <v>0</v>
      </c>
      <c r="K107" s="66">
        <f t="shared" si="72"/>
        <v>0</v>
      </c>
      <c r="L107" s="66">
        <f t="shared" si="72"/>
        <v>0</v>
      </c>
      <c r="M107" s="66">
        <f t="shared" si="72"/>
        <v>0</v>
      </c>
      <c r="N107" s="66">
        <f t="shared" si="72"/>
        <v>0</v>
      </c>
      <c r="O107" s="66">
        <f t="shared" si="72"/>
        <v>0</v>
      </c>
      <c r="P107" s="66">
        <f t="shared" si="61"/>
        <v>0</v>
      </c>
    </row>
    <row r="108" spans="1:16" ht="16.05" customHeight="1" x14ac:dyDescent="0.2">
      <c r="A108" s="9"/>
      <c r="B108" s="13"/>
      <c r="C108" s="10" t="s">
        <v>22</v>
      </c>
      <c r="D108" s="7" t="str">
        <f t="shared" ref="D108:O108" si="73">IF(D107&lt;=0,"",D107/$P107%)</f>
        <v/>
      </c>
      <c r="E108" s="7" t="str">
        <f t="shared" si="73"/>
        <v/>
      </c>
      <c r="F108" s="7" t="str">
        <f t="shared" si="73"/>
        <v/>
      </c>
      <c r="G108" s="7" t="str">
        <f t="shared" si="73"/>
        <v/>
      </c>
      <c r="H108" s="7" t="str">
        <f t="shared" si="73"/>
        <v/>
      </c>
      <c r="I108" s="7" t="str">
        <f t="shared" si="73"/>
        <v/>
      </c>
      <c r="J108" s="7" t="str">
        <f t="shared" si="73"/>
        <v/>
      </c>
      <c r="K108" s="7" t="str">
        <f t="shared" si="73"/>
        <v/>
      </c>
      <c r="L108" s="7" t="str">
        <f t="shared" si="73"/>
        <v/>
      </c>
      <c r="M108" s="7" t="str">
        <f t="shared" si="73"/>
        <v/>
      </c>
      <c r="N108" s="7" t="str">
        <f t="shared" si="73"/>
        <v/>
      </c>
      <c r="O108" s="7" t="str">
        <f t="shared" si="73"/>
        <v/>
      </c>
      <c r="P108" s="66">
        <f t="shared" si="61"/>
        <v>0</v>
      </c>
    </row>
    <row r="109" spans="1:16" ht="16.05" customHeight="1" x14ac:dyDescent="0.2">
      <c r="A109" s="9"/>
      <c r="B109" s="9" t="s">
        <v>41</v>
      </c>
      <c r="C109" s="7" t="s">
        <v>21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2.2000000000000002</v>
      </c>
      <c r="J109" s="67">
        <v>21.1</v>
      </c>
      <c r="K109" s="67">
        <v>12.2</v>
      </c>
      <c r="L109" s="67">
        <v>24.5</v>
      </c>
      <c r="M109" s="67">
        <v>3.7</v>
      </c>
      <c r="N109" s="67">
        <v>0.4</v>
      </c>
      <c r="O109" s="67">
        <v>0</v>
      </c>
      <c r="P109" s="66">
        <f t="shared" si="61"/>
        <v>64.100000000000009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4">IF(D109&lt;=0,"",D109/$P109%)</f>
        <v/>
      </c>
      <c r="E110" s="7" t="str">
        <f t="shared" si="74"/>
        <v/>
      </c>
      <c r="F110" s="7" t="str">
        <f t="shared" si="74"/>
        <v/>
      </c>
      <c r="G110" s="7" t="str">
        <f t="shared" si="74"/>
        <v/>
      </c>
      <c r="H110" s="7" t="str">
        <f t="shared" si="74"/>
        <v/>
      </c>
      <c r="I110" s="7">
        <f t="shared" si="74"/>
        <v>3.4321372854914194</v>
      </c>
      <c r="J110" s="7">
        <f t="shared" si="74"/>
        <v>32.917316692667704</v>
      </c>
      <c r="K110" s="7">
        <f t="shared" si="74"/>
        <v>19.032761310452415</v>
      </c>
      <c r="L110" s="7">
        <f t="shared" si="74"/>
        <v>38.221528861154439</v>
      </c>
      <c r="M110" s="7">
        <f t="shared" si="74"/>
        <v>5.7722308892355683</v>
      </c>
      <c r="N110" s="7">
        <f t="shared" si="74"/>
        <v>0.62402496099843985</v>
      </c>
      <c r="O110" s="7" t="str">
        <f t="shared" si="74"/>
        <v/>
      </c>
      <c r="P110" s="66">
        <f t="shared" si="61"/>
        <v>100</v>
      </c>
    </row>
    <row r="111" spans="1:16" ht="16.05" customHeight="1" x14ac:dyDescent="0.2">
      <c r="A111" s="9"/>
      <c r="B111" s="9"/>
      <c r="C111" s="7" t="s">
        <v>23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5.0999999999999996</v>
      </c>
      <c r="J111" s="67">
        <v>345.9</v>
      </c>
      <c r="K111" s="67">
        <v>706.00000000000011</v>
      </c>
      <c r="L111" s="67">
        <v>241.2</v>
      </c>
      <c r="M111" s="67">
        <v>84.199999999999989</v>
      </c>
      <c r="N111" s="67">
        <v>9.9999999999999978E-2</v>
      </c>
      <c r="O111" s="67">
        <v>0</v>
      </c>
      <c r="P111" s="66">
        <f t="shared" si="61"/>
        <v>1382.5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5">IF(D111&lt;=0,"",D111/$P111%)</f>
        <v/>
      </c>
      <c r="E112" s="7" t="str">
        <f t="shared" si="75"/>
        <v/>
      </c>
      <c r="F112" s="7" t="str">
        <f t="shared" si="75"/>
        <v/>
      </c>
      <c r="G112" s="7" t="str">
        <f t="shared" si="75"/>
        <v/>
      </c>
      <c r="H112" s="7" t="str">
        <f t="shared" si="75"/>
        <v/>
      </c>
      <c r="I112" s="7">
        <f t="shared" si="75"/>
        <v>0.36889692585895117</v>
      </c>
      <c r="J112" s="7">
        <f t="shared" si="75"/>
        <v>25.019891500904158</v>
      </c>
      <c r="K112" s="7">
        <f t="shared" si="75"/>
        <v>51.066907775768549</v>
      </c>
      <c r="L112" s="7">
        <f t="shared" si="75"/>
        <v>17.446654611211574</v>
      </c>
      <c r="M112" s="7">
        <f t="shared" si="75"/>
        <v>6.0904159132007232</v>
      </c>
      <c r="N112" s="7">
        <f t="shared" si="75"/>
        <v>7.2332730560578651E-3</v>
      </c>
      <c r="O112" s="7" t="str">
        <f t="shared" si="75"/>
        <v/>
      </c>
      <c r="P112" s="66">
        <f t="shared" si="61"/>
        <v>100.00000000000001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6">SUM(E111,E109)</f>
        <v>0</v>
      </c>
      <c r="F113" s="66">
        <f t="shared" si="76"/>
        <v>0</v>
      </c>
      <c r="G113" s="66">
        <f t="shared" si="76"/>
        <v>0</v>
      </c>
      <c r="H113" s="66">
        <f t="shared" si="76"/>
        <v>0</v>
      </c>
      <c r="I113" s="66">
        <f t="shared" si="76"/>
        <v>7.3</v>
      </c>
      <c r="J113" s="66">
        <f t="shared" si="76"/>
        <v>367</v>
      </c>
      <c r="K113" s="66">
        <f t="shared" si="76"/>
        <v>718.20000000000016</v>
      </c>
      <c r="L113" s="66">
        <f t="shared" si="76"/>
        <v>265.7</v>
      </c>
      <c r="M113" s="66">
        <f t="shared" si="76"/>
        <v>87.899999999999991</v>
      </c>
      <c r="N113" s="66">
        <f t="shared" si="76"/>
        <v>0.5</v>
      </c>
      <c r="O113" s="66">
        <f t="shared" si="76"/>
        <v>0</v>
      </c>
      <c r="P113" s="66">
        <f t="shared" si="61"/>
        <v>1446.6000000000004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7">IF(D113&lt;=0,"",D113/$P113%)</f>
        <v/>
      </c>
      <c r="E114" s="7" t="str">
        <f t="shared" si="77"/>
        <v/>
      </c>
      <c r="F114" s="7" t="str">
        <f t="shared" si="77"/>
        <v/>
      </c>
      <c r="G114" s="7" t="str">
        <f t="shared" si="77"/>
        <v/>
      </c>
      <c r="H114" s="7" t="str">
        <f t="shared" si="77"/>
        <v/>
      </c>
      <c r="I114" s="7">
        <f t="shared" si="77"/>
        <v>0.50463154984100633</v>
      </c>
      <c r="J114" s="7">
        <f t="shared" si="77"/>
        <v>25.369832711184841</v>
      </c>
      <c r="K114" s="7">
        <f t="shared" si="77"/>
        <v>49.647449191206967</v>
      </c>
      <c r="L114" s="7">
        <f t="shared" si="77"/>
        <v>18.367205862021287</v>
      </c>
      <c r="M114" s="7">
        <f t="shared" si="77"/>
        <v>6.0763168809622545</v>
      </c>
      <c r="N114" s="7">
        <f t="shared" si="77"/>
        <v>3.4563804783630574E-2</v>
      </c>
      <c r="O114" s="7" t="str">
        <f t="shared" si="77"/>
        <v/>
      </c>
      <c r="P114" s="66">
        <f t="shared" si="61"/>
        <v>99.999999999999972</v>
      </c>
    </row>
    <row r="115" spans="1:16" ht="16.05" customHeight="1" x14ac:dyDescent="0.2">
      <c r="A115" s="9"/>
      <c r="B115" s="9" t="s">
        <v>42</v>
      </c>
      <c r="C115" s="7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0.2</v>
      </c>
      <c r="I115" s="67">
        <v>32.299999999999997</v>
      </c>
      <c r="J115" s="67">
        <v>97.3</v>
      </c>
      <c r="K115" s="67">
        <v>133.69999999999999</v>
      </c>
      <c r="L115" s="67">
        <v>57.199999999999996</v>
      </c>
      <c r="M115" s="67">
        <v>30.1</v>
      </c>
      <c r="N115" s="67">
        <v>22.900000000000002</v>
      </c>
      <c r="O115" s="67">
        <v>0</v>
      </c>
      <c r="P115" s="66">
        <f t="shared" si="61"/>
        <v>373.7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8">IF(D115&lt;=0,"",D115/$P115%)</f>
        <v/>
      </c>
      <c r="E116" s="7" t="str">
        <f t="shared" si="78"/>
        <v/>
      </c>
      <c r="F116" s="7" t="str">
        <f t="shared" si="78"/>
        <v/>
      </c>
      <c r="G116" s="7" t="str">
        <f t="shared" si="78"/>
        <v/>
      </c>
      <c r="H116" s="7">
        <f t="shared" si="78"/>
        <v>5.3518865400053524E-2</v>
      </c>
      <c r="I116" s="7">
        <f t="shared" si="78"/>
        <v>8.6432967621086423</v>
      </c>
      <c r="J116" s="7">
        <f t="shared" si="78"/>
        <v>26.036928017126037</v>
      </c>
      <c r="K116" s="7">
        <f t="shared" si="78"/>
        <v>35.777361519935774</v>
      </c>
      <c r="L116" s="7">
        <f t="shared" si="78"/>
        <v>15.306395504415304</v>
      </c>
      <c r="M116" s="7">
        <f t="shared" si="78"/>
        <v>8.0545892427080545</v>
      </c>
      <c r="N116" s="7">
        <f t="shared" si="78"/>
        <v>6.1279100883061286</v>
      </c>
      <c r="O116" s="7" t="str">
        <f t="shared" si="78"/>
        <v/>
      </c>
      <c r="P116" s="66">
        <f t="shared" si="61"/>
        <v>100</v>
      </c>
    </row>
    <row r="117" spans="1:16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42.8</v>
      </c>
      <c r="J117" s="67">
        <v>529.4</v>
      </c>
      <c r="K117" s="67">
        <v>1414.9</v>
      </c>
      <c r="L117" s="67">
        <v>670.8</v>
      </c>
      <c r="M117" s="67">
        <v>245.7</v>
      </c>
      <c r="N117" s="67">
        <v>0</v>
      </c>
      <c r="O117" s="67">
        <v>0</v>
      </c>
      <c r="P117" s="66">
        <f t="shared" si="61"/>
        <v>2903.5999999999995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79">IF(D117&lt;=0,"",D117/$P117%)</f>
        <v/>
      </c>
      <c r="E118" s="7" t="str">
        <f t="shared" si="79"/>
        <v/>
      </c>
      <c r="F118" s="7" t="str">
        <f t="shared" si="79"/>
        <v/>
      </c>
      <c r="G118" s="7" t="str">
        <f t="shared" si="79"/>
        <v/>
      </c>
      <c r="H118" s="7" t="str">
        <f t="shared" si="79"/>
        <v/>
      </c>
      <c r="I118" s="7">
        <f t="shared" si="79"/>
        <v>1.4740322358451579</v>
      </c>
      <c r="J118" s="7">
        <f t="shared" si="79"/>
        <v>18.232538917206231</v>
      </c>
      <c r="K118" s="7">
        <f t="shared" si="79"/>
        <v>48.729163796666221</v>
      </c>
      <c r="L118" s="7">
        <f t="shared" si="79"/>
        <v>23.102355696376915</v>
      </c>
      <c r="M118" s="7">
        <f t="shared" si="79"/>
        <v>8.4619093539054973</v>
      </c>
      <c r="N118" s="7" t="str">
        <f t="shared" si="79"/>
        <v/>
      </c>
      <c r="O118" s="7" t="str">
        <f t="shared" si="79"/>
        <v/>
      </c>
      <c r="P118" s="66">
        <f t="shared" si="61"/>
        <v>100.00000000000003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80">SUM(E117,E115)</f>
        <v>0</v>
      </c>
      <c r="F119" s="66">
        <f t="shared" si="80"/>
        <v>0</v>
      </c>
      <c r="G119" s="66">
        <f t="shared" si="80"/>
        <v>0</v>
      </c>
      <c r="H119" s="66">
        <f t="shared" si="80"/>
        <v>0.2</v>
      </c>
      <c r="I119" s="66">
        <f t="shared" si="80"/>
        <v>75.099999999999994</v>
      </c>
      <c r="J119" s="66">
        <f t="shared" si="80"/>
        <v>626.69999999999993</v>
      </c>
      <c r="K119" s="66">
        <f t="shared" si="80"/>
        <v>1548.6000000000001</v>
      </c>
      <c r="L119" s="66">
        <f t="shared" si="80"/>
        <v>728</v>
      </c>
      <c r="M119" s="66">
        <f t="shared" si="80"/>
        <v>275.8</v>
      </c>
      <c r="N119" s="66">
        <f t="shared" si="80"/>
        <v>22.900000000000002</v>
      </c>
      <c r="O119" s="66">
        <f t="shared" si="80"/>
        <v>0</v>
      </c>
      <c r="P119" s="66">
        <f t="shared" si="61"/>
        <v>3277.3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81">IF(D119&lt;=0,"",D119/$P119%)</f>
        <v/>
      </c>
      <c r="E120" s="7" t="str">
        <f t="shared" si="81"/>
        <v/>
      </c>
      <c r="F120" s="7" t="str">
        <f t="shared" si="81"/>
        <v/>
      </c>
      <c r="G120" s="7" t="str">
        <f t="shared" si="81"/>
        <v/>
      </c>
      <c r="H120" s="7">
        <f t="shared" si="81"/>
        <v>6.1025844445122511E-3</v>
      </c>
      <c r="I120" s="7">
        <f t="shared" si="81"/>
        <v>2.2915204589143499</v>
      </c>
      <c r="J120" s="7">
        <f t="shared" si="81"/>
        <v>19.122448356879133</v>
      </c>
      <c r="K120" s="7">
        <f t="shared" si="81"/>
        <v>47.25231135385836</v>
      </c>
      <c r="L120" s="7">
        <f t="shared" si="81"/>
        <v>22.213407378024591</v>
      </c>
      <c r="M120" s="7">
        <f t="shared" si="81"/>
        <v>8.4154639489823939</v>
      </c>
      <c r="N120" s="7">
        <f t="shared" si="81"/>
        <v>0.69874591889665272</v>
      </c>
      <c r="O120" s="7" t="str">
        <f t="shared" si="81"/>
        <v/>
      </c>
      <c r="P120" s="66">
        <f t="shared" si="61"/>
        <v>99.999999999999986</v>
      </c>
    </row>
    <row r="121" spans="1:16" ht="16.05" customHeight="1" x14ac:dyDescent="0.2">
      <c r="A121" s="9"/>
      <c r="B121" s="9" t="s">
        <v>43</v>
      </c>
      <c r="C121" s="7" t="s">
        <v>21</v>
      </c>
      <c r="D121" s="67">
        <v>0</v>
      </c>
      <c r="E121" s="67">
        <v>0</v>
      </c>
      <c r="F121" s="67">
        <v>0</v>
      </c>
      <c r="G121" s="67">
        <v>0.1</v>
      </c>
      <c r="H121" s="67">
        <v>49.8</v>
      </c>
      <c r="I121" s="67">
        <v>34.800000000000004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6">
        <f t="shared" si="61"/>
        <v>84.7</v>
      </c>
    </row>
    <row r="122" spans="1:16" ht="16.05" customHeight="1" x14ac:dyDescent="0.2">
      <c r="A122" s="9"/>
      <c r="B122" s="9"/>
      <c r="C122" s="10" t="s">
        <v>22</v>
      </c>
      <c r="D122" s="7" t="str">
        <f t="shared" ref="D122:O122" si="82">IF(D121&lt;=0,"",D121/$P121%)</f>
        <v/>
      </c>
      <c r="E122" s="7" t="str">
        <f t="shared" si="82"/>
        <v/>
      </c>
      <c r="F122" s="7" t="str">
        <f t="shared" si="82"/>
        <v/>
      </c>
      <c r="G122" s="7">
        <f t="shared" si="82"/>
        <v>0.1180637544273908</v>
      </c>
      <c r="H122" s="7">
        <f t="shared" si="82"/>
        <v>58.79574970484061</v>
      </c>
      <c r="I122" s="7">
        <f t="shared" si="82"/>
        <v>41.086186540732001</v>
      </c>
      <c r="J122" s="7" t="str">
        <f t="shared" si="82"/>
        <v/>
      </c>
      <c r="K122" s="7" t="str">
        <f t="shared" si="82"/>
        <v/>
      </c>
      <c r="L122" s="7" t="str">
        <f t="shared" si="82"/>
        <v/>
      </c>
      <c r="M122" s="7" t="str">
        <f t="shared" si="82"/>
        <v/>
      </c>
      <c r="N122" s="7" t="str">
        <f t="shared" si="82"/>
        <v/>
      </c>
      <c r="O122" s="7" t="str">
        <f t="shared" si="82"/>
        <v/>
      </c>
      <c r="P122" s="66">
        <f t="shared" si="61"/>
        <v>100</v>
      </c>
    </row>
    <row r="123" spans="1:16" ht="16.05" customHeight="1" x14ac:dyDescent="0.2">
      <c r="A123" s="9"/>
      <c r="B123" s="9"/>
      <c r="C123" s="7" t="s">
        <v>23</v>
      </c>
      <c r="D123" s="67">
        <v>0</v>
      </c>
      <c r="E123" s="67">
        <v>0</v>
      </c>
      <c r="F123" s="67">
        <v>0</v>
      </c>
      <c r="G123" s="67">
        <v>0</v>
      </c>
      <c r="H123" s="67">
        <v>22.900000000000006</v>
      </c>
      <c r="I123" s="67">
        <v>12.299999999999997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6">
        <f t="shared" si="61"/>
        <v>35.200000000000003</v>
      </c>
    </row>
    <row r="124" spans="1:16" ht="16.05" customHeight="1" x14ac:dyDescent="0.2">
      <c r="A124" s="9"/>
      <c r="B124" s="9"/>
      <c r="C124" s="10" t="s">
        <v>22</v>
      </c>
      <c r="D124" s="7" t="str">
        <f t="shared" ref="D124:O124" si="83">IF(D123&lt;=0,"",D123/$P123%)</f>
        <v/>
      </c>
      <c r="E124" s="7" t="str">
        <f t="shared" si="83"/>
        <v/>
      </c>
      <c r="F124" s="7" t="str">
        <f t="shared" si="83"/>
        <v/>
      </c>
      <c r="G124" s="7" t="str">
        <f t="shared" si="83"/>
        <v/>
      </c>
      <c r="H124" s="7">
        <f t="shared" si="83"/>
        <v>65.056818181818187</v>
      </c>
      <c r="I124" s="7">
        <f t="shared" si="83"/>
        <v>34.943181818181806</v>
      </c>
      <c r="J124" s="7" t="str">
        <f t="shared" si="83"/>
        <v/>
      </c>
      <c r="K124" s="7" t="str">
        <f t="shared" si="83"/>
        <v/>
      </c>
      <c r="L124" s="7" t="str">
        <f t="shared" si="83"/>
        <v/>
      </c>
      <c r="M124" s="7" t="str">
        <f t="shared" si="83"/>
        <v/>
      </c>
      <c r="N124" s="7" t="str">
        <f t="shared" si="83"/>
        <v/>
      </c>
      <c r="O124" s="7" t="str">
        <f t="shared" si="83"/>
        <v/>
      </c>
      <c r="P124" s="66">
        <f t="shared" si="61"/>
        <v>100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84">SUM(E123,E121)</f>
        <v>0</v>
      </c>
      <c r="F125" s="66">
        <f t="shared" si="84"/>
        <v>0</v>
      </c>
      <c r="G125" s="66">
        <f t="shared" si="84"/>
        <v>0.1</v>
      </c>
      <c r="H125" s="66">
        <f t="shared" si="84"/>
        <v>72.7</v>
      </c>
      <c r="I125" s="66">
        <f t="shared" si="84"/>
        <v>47.1</v>
      </c>
      <c r="J125" s="66">
        <f t="shared" si="84"/>
        <v>0</v>
      </c>
      <c r="K125" s="66">
        <f t="shared" si="84"/>
        <v>0</v>
      </c>
      <c r="L125" s="66">
        <f t="shared" si="84"/>
        <v>0</v>
      </c>
      <c r="M125" s="66">
        <f t="shared" si="84"/>
        <v>0</v>
      </c>
      <c r="N125" s="66">
        <f t="shared" si="84"/>
        <v>0</v>
      </c>
      <c r="O125" s="66">
        <f t="shared" si="84"/>
        <v>0</v>
      </c>
      <c r="P125" s="66">
        <f t="shared" si="61"/>
        <v>119.9</v>
      </c>
    </row>
    <row r="126" spans="1:16" ht="16.05" customHeight="1" x14ac:dyDescent="0.2">
      <c r="A126" s="9"/>
      <c r="B126" s="13"/>
      <c r="C126" s="10" t="s">
        <v>22</v>
      </c>
      <c r="D126" s="7" t="str">
        <f t="shared" ref="D126:O126" si="85">IF(D125&lt;=0,"",D125/$P125%)</f>
        <v/>
      </c>
      <c r="E126" s="7" t="str">
        <f t="shared" si="85"/>
        <v/>
      </c>
      <c r="F126" s="7" t="str">
        <f t="shared" si="85"/>
        <v/>
      </c>
      <c r="G126" s="7">
        <f t="shared" si="85"/>
        <v>8.3402835696413671E-2</v>
      </c>
      <c r="H126" s="7">
        <f t="shared" si="85"/>
        <v>60.633861551292746</v>
      </c>
      <c r="I126" s="7">
        <f t="shared" si="85"/>
        <v>39.282735613010843</v>
      </c>
      <c r="J126" s="7" t="str">
        <f t="shared" si="85"/>
        <v/>
      </c>
      <c r="K126" s="7" t="str">
        <f t="shared" si="85"/>
        <v/>
      </c>
      <c r="L126" s="7" t="str">
        <f t="shared" si="85"/>
        <v/>
      </c>
      <c r="M126" s="7" t="str">
        <f t="shared" si="85"/>
        <v/>
      </c>
      <c r="N126" s="7" t="str">
        <f t="shared" si="85"/>
        <v/>
      </c>
      <c r="O126" s="7" t="str">
        <f t="shared" si="85"/>
        <v/>
      </c>
      <c r="P126" s="66">
        <f t="shared" si="61"/>
        <v>100</v>
      </c>
    </row>
    <row r="127" spans="1:16" ht="16.05" customHeight="1" x14ac:dyDescent="0.2">
      <c r="A127" s="9"/>
      <c r="B127" s="9" t="s">
        <v>44</v>
      </c>
      <c r="C127" s="7" t="s">
        <v>21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0.2</v>
      </c>
      <c r="J127" s="67">
        <v>0.4</v>
      </c>
      <c r="K127" s="67">
        <v>0</v>
      </c>
      <c r="L127" s="67">
        <v>0.2</v>
      </c>
      <c r="M127" s="67">
        <v>0.2</v>
      </c>
      <c r="N127" s="67">
        <v>0</v>
      </c>
      <c r="O127" s="67">
        <v>0</v>
      </c>
      <c r="P127" s="66">
        <f t="shared" si="61"/>
        <v>1</v>
      </c>
    </row>
    <row r="128" spans="1:16" ht="16.05" customHeight="1" x14ac:dyDescent="0.2">
      <c r="A128" s="9"/>
      <c r="B128" s="9"/>
      <c r="C128" s="10" t="s">
        <v>22</v>
      </c>
      <c r="D128" s="7" t="str">
        <f t="shared" ref="D128:O128" si="86">IF(D127&lt;=0,"",D127/$P127%)</f>
        <v/>
      </c>
      <c r="E128" s="7" t="str">
        <f t="shared" si="86"/>
        <v/>
      </c>
      <c r="F128" s="7" t="str">
        <f t="shared" si="86"/>
        <v/>
      </c>
      <c r="G128" s="7" t="str">
        <f t="shared" si="86"/>
        <v/>
      </c>
      <c r="H128" s="7" t="str">
        <f t="shared" si="86"/>
        <v/>
      </c>
      <c r="I128" s="7">
        <f t="shared" si="86"/>
        <v>20</v>
      </c>
      <c r="J128" s="7">
        <f t="shared" si="86"/>
        <v>40</v>
      </c>
      <c r="K128" s="7" t="str">
        <f t="shared" si="86"/>
        <v/>
      </c>
      <c r="L128" s="7">
        <f t="shared" si="86"/>
        <v>20</v>
      </c>
      <c r="M128" s="7">
        <f t="shared" si="86"/>
        <v>20</v>
      </c>
      <c r="N128" s="7" t="str">
        <f t="shared" si="86"/>
        <v/>
      </c>
      <c r="O128" s="7" t="str">
        <f t="shared" si="86"/>
        <v/>
      </c>
      <c r="P128" s="66">
        <f t="shared" si="61"/>
        <v>100</v>
      </c>
    </row>
    <row r="129" spans="1:16" ht="16.05" customHeight="1" x14ac:dyDescent="0.2">
      <c r="A129" s="9"/>
      <c r="B129" s="9"/>
      <c r="C129" s="7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61"/>
        <v>0</v>
      </c>
    </row>
    <row r="130" spans="1:16" ht="16.05" customHeight="1" x14ac:dyDescent="0.2">
      <c r="A130" s="9"/>
      <c r="B130" s="9"/>
      <c r="C130" s="10" t="s">
        <v>22</v>
      </c>
      <c r="D130" s="7" t="str">
        <f t="shared" ref="D130:O130" si="87">IF(D129&lt;=0,"",D129/$P129%)</f>
        <v/>
      </c>
      <c r="E130" s="7" t="str">
        <f t="shared" si="87"/>
        <v/>
      </c>
      <c r="F130" s="7" t="str">
        <f t="shared" si="87"/>
        <v/>
      </c>
      <c r="G130" s="7" t="str">
        <f t="shared" si="87"/>
        <v/>
      </c>
      <c r="H130" s="7" t="str">
        <f t="shared" si="87"/>
        <v/>
      </c>
      <c r="I130" s="7" t="str">
        <f t="shared" si="87"/>
        <v/>
      </c>
      <c r="J130" s="7" t="str">
        <f t="shared" si="87"/>
        <v/>
      </c>
      <c r="K130" s="7" t="str">
        <f t="shared" si="87"/>
        <v/>
      </c>
      <c r="L130" s="7" t="str">
        <f t="shared" si="87"/>
        <v/>
      </c>
      <c r="M130" s="7" t="str">
        <f t="shared" si="87"/>
        <v/>
      </c>
      <c r="N130" s="7" t="str">
        <f t="shared" si="87"/>
        <v/>
      </c>
      <c r="O130" s="7" t="str">
        <f t="shared" si="87"/>
        <v/>
      </c>
      <c r="P130" s="66">
        <f t="shared" si="61"/>
        <v>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88">SUM(E129,E127)</f>
        <v>0</v>
      </c>
      <c r="F131" s="66">
        <f t="shared" si="88"/>
        <v>0</v>
      </c>
      <c r="G131" s="66">
        <f t="shared" si="88"/>
        <v>0</v>
      </c>
      <c r="H131" s="66">
        <f t="shared" si="88"/>
        <v>0</v>
      </c>
      <c r="I131" s="66">
        <f t="shared" si="88"/>
        <v>0.2</v>
      </c>
      <c r="J131" s="66">
        <f t="shared" si="88"/>
        <v>0.4</v>
      </c>
      <c r="K131" s="66">
        <f t="shared" si="88"/>
        <v>0</v>
      </c>
      <c r="L131" s="66">
        <f t="shared" si="88"/>
        <v>0.2</v>
      </c>
      <c r="M131" s="66">
        <f t="shared" si="88"/>
        <v>0.2</v>
      </c>
      <c r="N131" s="66">
        <f t="shared" si="88"/>
        <v>0</v>
      </c>
      <c r="O131" s="66">
        <f t="shared" si="88"/>
        <v>0</v>
      </c>
      <c r="P131" s="66">
        <f t="shared" si="61"/>
        <v>1</v>
      </c>
    </row>
    <row r="132" spans="1:16" ht="16.05" customHeight="1" x14ac:dyDescent="0.2">
      <c r="A132" s="9"/>
      <c r="B132" s="13"/>
      <c r="C132" s="10" t="s">
        <v>22</v>
      </c>
      <c r="D132" s="7" t="str">
        <f t="shared" ref="D132:O132" si="89">IF(D131&lt;=0,"",D131/$P131%)</f>
        <v/>
      </c>
      <c r="E132" s="7" t="str">
        <f t="shared" si="89"/>
        <v/>
      </c>
      <c r="F132" s="7" t="str">
        <f t="shared" si="89"/>
        <v/>
      </c>
      <c r="G132" s="7" t="str">
        <f t="shared" si="89"/>
        <v/>
      </c>
      <c r="H132" s="7" t="str">
        <f t="shared" si="89"/>
        <v/>
      </c>
      <c r="I132" s="7">
        <f t="shared" si="89"/>
        <v>20</v>
      </c>
      <c r="J132" s="7">
        <f t="shared" si="89"/>
        <v>40</v>
      </c>
      <c r="K132" s="7" t="str">
        <f t="shared" si="89"/>
        <v/>
      </c>
      <c r="L132" s="7">
        <f t="shared" si="89"/>
        <v>20</v>
      </c>
      <c r="M132" s="7">
        <f t="shared" si="89"/>
        <v>20</v>
      </c>
      <c r="N132" s="7" t="str">
        <f t="shared" si="89"/>
        <v/>
      </c>
      <c r="O132" s="7" t="str">
        <f t="shared" si="89"/>
        <v/>
      </c>
      <c r="P132" s="66">
        <f t="shared" si="61"/>
        <v>100</v>
      </c>
    </row>
    <row r="133" spans="1:16" ht="16.05" customHeight="1" x14ac:dyDescent="0.2">
      <c r="A133" s="9"/>
      <c r="B133" s="9" t="s">
        <v>45</v>
      </c>
      <c r="C133" s="7" t="s">
        <v>21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0.2</v>
      </c>
      <c r="M133" s="67">
        <v>1</v>
      </c>
      <c r="N133" s="67">
        <v>12.5</v>
      </c>
      <c r="O133" s="67">
        <v>5.5</v>
      </c>
      <c r="P133" s="66">
        <f t="shared" si="61"/>
        <v>19.2</v>
      </c>
    </row>
    <row r="134" spans="1:16" ht="16.05" customHeight="1" x14ac:dyDescent="0.2">
      <c r="A134" s="9"/>
      <c r="B134" s="9"/>
      <c r="C134" s="10" t="s">
        <v>22</v>
      </c>
      <c r="D134" s="7" t="str">
        <f t="shared" ref="D134:O134" si="90">IF(D133&lt;=0,"",D133/$P133%)</f>
        <v/>
      </c>
      <c r="E134" s="7" t="str">
        <f t="shared" si="90"/>
        <v/>
      </c>
      <c r="F134" s="7" t="str">
        <f t="shared" si="90"/>
        <v/>
      </c>
      <c r="G134" s="7" t="str">
        <f t="shared" si="90"/>
        <v/>
      </c>
      <c r="H134" s="7" t="str">
        <f t="shared" si="90"/>
        <v/>
      </c>
      <c r="I134" s="7" t="str">
        <f t="shared" si="90"/>
        <v/>
      </c>
      <c r="J134" s="7" t="str">
        <f t="shared" si="90"/>
        <v/>
      </c>
      <c r="K134" s="7" t="str">
        <f t="shared" si="90"/>
        <v/>
      </c>
      <c r="L134" s="7">
        <f t="shared" si="90"/>
        <v>1.0416666666666667</v>
      </c>
      <c r="M134" s="7">
        <f t="shared" si="90"/>
        <v>5.208333333333333</v>
      </c>
      <c r="N134" s="7">
        <f t="shared" si="90"/>
        <v>65.104166666666671</v>
      </c>
      <c r="O134" s="7">
        <f t="shared" si="90"/>
        <v>28.645833333333332</v>
      </c>
      <c r="P134" s="66">
        <f t="shared" si="61"/>
        <v>100</v>
      </c>
    </row>
    <row r="135" spans="1:16" ht="16.05" customHeight="1" x14ac:dyDescent="0.2">
      <c r="A135" s="9"/>
      <c r="B135" s="9"/>
      <c r="C135" s="7" t="s">
        <v>23</v>
      </c>
      <c r="D135" s="67">
        <v>51.9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0.8</v>
      </c>
      <c r="L135" s="67">
        <v>14.9</v>
      </c>
      <c r="M135" s="67">
        <v>90.6</v>
      </c>
      <c r="N135" s="67">
        <v>294.60000000000002</v>
      </c>
      <c r="O135" s="67">
        <v>87.6</v>
      </c>
      <c r="P135" s="66">
        <f t="shared" si="61"/>
        <v>540.4</v>
      </c>
    </row>
    <row r="136" spans="1:16" ht="16.05" customHeight="1" x14ac:dyDescent="0.2">
      <c r="A136" s="9"/>
      <c r="B136" s="9"/>
      <c r="C136" s="10" t="s">
        <v>22</v>
      </c>
      <c r="D136" s="7">
        <f t="shared" ref="D136:O136" si="91">IF(D135&lt;=0,"",D135/$P135%)</f>
        <v>9.6039970392301992</v>
      </c>
      <c r="E136" s="7" t="str">
        <f t="shared" si="91"/>
        <v/>
      </c>
      <c r="F136" s="7" t="str">
        <f t="shared" si="91"/>
        <v/>
      </c>
      <c r="G136" s="7" t="str">
        <f t="shared" si="91"/>
        <v/>
      </c>
      <c r="H136" s="7" t="str">
        <f t="shared" si="91"/>
        <v/>
      </c>
      <c r="I136" s="7" t="str">
        <f t="shared" si="91"/>
        <v/>
      </c>
      <c r="J136" s="7" t="str">
        <f t="shared" si="91"/>
        <v/>
      </c>
      <c r="K136" s="7">
        <f t="shared" si="91"/>
        <v>0.14803849000740193</v>
      </c>
      <c r="L136" s="7">
        <f t="shared" si="91"/>
        <v>2.7572168763878611</v>
      </c>
      <c r="M136" s="7">
        <f t="shared" si="91"/>
        <v>16.765358993338268</v>
      </c>
      <c r="N136" s="7">
        <f t="shared" si="91"/>
        <v>54.515173945225762</v>
      </c>
      <c r="O136" s="7">
        <f t="shared" si="91"/>
        <v>16.21021465581051</v>
      </c>
      <c r="P136" s="66">
        <f t="shared" si="61"/>
        <v>100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51.9</v>
      </c>
      <c r="E137" s="66">
        <f t="shared" ref="E137:O137" si="92">SUM(E135,E133)</f>
        <v>0</v>
      </c>
      <c r="F137" s="66">
        <f t="shared" si="92"/>
        <v>0</v>
      </c>
      <c r="G137" s="66">
        <f t="shared" si="92"/>
        <v>0</v>
      </c>
      <c r="H137" s="66">
        <f t="shared" si="92"/>
        <v>0</v>
      </c>
      <c r="I137" s="66">
        <f t="shared" si="92"/>
        <v>0</v>
      </c>
      <c r="J137" s="66">
        <f t="shared" si="92"/>
        <v>0</v>
      </c>
      <c r="K137" s="66">
        <f t="shared" si="92"/>
        <v>0.8</v>
      </c>
      <c r="L137" s="66">
        <f t="shared" si="92"/>
        <v>15.1</v>
      </c>
      <c r="M137" s="66">
        <f t="shared" si="92"/>
        <v>91.6</v>
      </c>
      <c r="N137" s="66">
        <f t="shared" si="92"/>
        <v>307.10000000000002</v>
      </c>
      <c r="O137" s="66">
        <f t="shared" si="92"/>
        <v>93.1</v>
      </c>
      <c r="P137" s="66">
        <f t="shared" si="61"/>
        <v>559.6</v>
      </c>
    </row>
    <row r="138" spans="1:16" ht="16.05" customHeight="1" x14ac:dyDescent="0.2">
      <c r="A138" s="9"/>
      <c r="B138" s="13"/>
      <c r="C138" s="10" t="s">
        <v>22</v>
      </c>
      <c r="D138" s="7">
        <f t="shared" ref="D138:O138" si="93">IF(D137&lt;=0,"",D137/$P137%)</f>
        <v>9.2744817726947808</v>
      </c>
      <c r="E138" s="7" t="str">
        <f t="shared" si="93"/>
        <v/>
      </c>
      <c r="F138" s="7" t="str">
        <f t="shared" si="93"/>
        <v/>
      </c>
      <c r="G138" s="7" t="str">
        <f t="shared" si="93"/>
        <v/>
      </c>
      <c r="H138" s="7" t="str">
        <f t="shared" si="93"/>
        <v/>
      </c>
      <c r="I138" s="7" t="str">
        <f t="shared" si="93"/>
        <v/>
      </c>
      <c r="J138" s="7" t="str">
        <f t="shared" si="93"/>
        <v/>
      </c>
      <c r="K138" s="7">
        <f t="shared" si="93"/>
        <v>0.14295925661186562</v>
      </c>
      <c r="L138" s="7">
        <f t="shared" si="93"/>
        <v>2.6983559685489635</v>
      </c>
      <c r="M138" s="7">
        <f t="shared" si="93"/>
        <v>16.368834882058611</v>
      </c>
      <c r="N138" s="7">
        <f t="shared" si="93"/>
        <v>54.878484631879914</v>
      </c>
      <c r="O138" s="7">
        <f t="shared" si="93"/>
        <v>16.636883488205861</v>
      </c>
      <c r="P138" s="66">
        <f t="shared" si="61"/>
        <v>100</v>
      </c>
    </row>
    <row r="139" spans="1:16" ht="16.05" customHeight="1" x14ac:dyDescent="0.2">
      <c r="A139" s="9"/>
      <c r="B139" s="9" t="s">
        <v>46</v>
      </c>
      <c r="C139" s="7" t="s">
        <v>21</v>
      </c>
      <c r="D139" s="67">
        <v>0</v>
      </c>
      <c r="E139" s="67">
        <v>0</v>
      </c>
      <c r="F139" s="67">
        <v>0</v>
      </c>
      <c r="G139" s="67"/>
      <c r="H139" s="67"/>
      <c r="I139" s="67"/>
      <c r="J139" s="67"/>
      <c r="K139" s="67"/>
      <c r="L139" s="67"/>
      <c r="M139" s="67"/>
      <c r="N139" s="67"/>
      <c r="O139" s="67">
        <v>0</v>
      </c>
      <c r="P139" s="66">
        <f t="shared" si="61"/>
        <v>0</v>
      </c>
    </row>
    <row r="140" spans="1:16" ht="16.05" customHeight="1" x14ac:dyDescent="0.2">
      <c r="A140" s="9"/>
      <c r="B140" s="9"/>
      <c r="C140" s="10" t="s">
        <v>22</v>
      </c>
      <c r="D140" s="7" t="str">
        <f t="shared" ref="D140:O140" si="94">IF(D139&lt;=0,"",D139/$P139%)</f>
        <v/>
      </c>
      <c r="E140" s="7" t="str">
        <f t="shared" si="94"/>
        <v/>
      </c>
      <c r="F140" s="7" t="str">
        <f t="shared" si="94"/>
        <v/>
      </c>
      <c r="G140" s="7" t="str">
        <f t="shared" si="94"/>
        <v/>
      </c>
      <c r="H140" s="7" t="str">
        <f t="shared" si="94"/>
        <v/>
      </c>
      <c r="I140" s="7" t="str">
        <f t="shared" si="94"/>
        <v/>
      </c>
      <c r="J140" s="7" t="str">
        <f t="shared" si="94"/>
        <v/>
      </c>
      <c r="K140" s="7" t="str">
        <f t="shared" si="94"/>
        <v/>
      </c>
      <c r="L140" s="7" t="str">
        <f t="shared" si="94"/>
        <v/>
      </c>
      <c r="M140" s="7" t="str">
        <f t="shared" si="94"/>
        <v/>
      </c>
      <c r="N140" s="7" t="str">
        <f t="shared" si="94"/>
        <v/>
      </c>
      <c r="O140" s="7" t="str">
        <f t="shared" si="94"/>
        <v/>
      </c>
      <c r="P140" s="66">
        <f t="shared" si="61"/>
        <v>0</v>
      </c>
    </row>
    <row r="141" spans="1:16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61"/>
        <v>0</v>
      </c>
    </row>
    <row r="142" spans="1:16" ht="16.05" customHeight="1" x14ac:dyDescent="0.2">
      <c r="A142" s="9"/>
      <c r="B142" s="9"/>
      <c r="C142" s="10" t="s">
        <v>22</v>
      </c>
      <c r="D142" s="7" t="str">
        <f t="shared" ref="D142:O142" si="95">IF(D141&lt;=0,"",D141/$P141%)</f>
        <v/>
      </c>
      <c r="E142" s="7" t="str">
        <f t="shared" si="95"/>
        <v/>
      </c>
      <c r="F142" s="7" t="str">
        <f t="shared" si="95"/>
        <v/>
      </c>
      <c r="G142" s="7" t="str">
        <f t="shared" si="95"/>
        <v/>
      </c>
      <c r="H142" s="7" t="str">
        <f t="shared" si="95"/>
        <v/>
      </c>
      <c r="I142" s="7" t="str">
        <f t="shared" si="95"/>
        <v/>
      </c>
      <c r="J142" s="7" t="str">
        <f t="shared" si="95"/>
        <v/>
      </c>
      <c r="K142" s="7" t="str">
        <f t="shared" si="95"/>
        <v/>
      </c>
      <c r="L142" s="7" t="str">
        <f t="shared" si="95"/>
        <v/>
      </c>
      <c r="M142" s="7" t="str">
        <f t="shared" si="95"/>
        <v/>
      </c>
      <c r="N142" s="7" t="str">
        <f t="shared" si="95"/>
        <v/>
      </c>
      <c r="O142" s="7" t="str">
        <f t="shared" si="95"/>
        <v/>
      </c>
      <c r="P142" s="66">
        <f t="shared" si="61"/>
        <v>0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6">SUM(E141,E139)</f>
        <v>0</v>
      </c>
      <c r="F143" s="66">
        <f t="shared" si="96"/>
        <v>0</v>
      </c>
      <c r="G143" s="66">
        <f t="shared" si="96"/>
        <v>0</v>
      </c>
      <c r="H143" s="66">
        <f t="shared" si="96"/>
        <v>0</v>
      </c>
      <c r="I143" s="66">
        <f t="shared" si="96"/>
        <v>0</v>
      </c>
      <c r="J143" s="66">
        <f t="shared" si="96"/>
        <v>0</v>
      </c>
      <c r="K143" s="66">
        <f t="shared" si="96"/>
        <v>0</v>
      </c>
      <c r="L143" s="66">
        <f t="shared" si="96"/>
        <v>0</v>
      </c>
      <c r="M143" s="66">
        <f t="shared" si="96"/>
        <v>0</v>
      </c>
      <c r="N143" s="66">
        <f t="shared" si="96"/>
        <v>0</v>
      </c>
      <c r="O143" s="66">
        <f t="shared" si="96"/>
        <v>0</v>
      </c>
      <c r="P143" s="66">
        <f t="shared" si="61"/>
        <v>0</v>
      </c>
    </row>
    <row r="144" spans="1:16" ht="16.05" customHeight="1" x14ac:dyDescent="0.2">
      <c r="A144" s="9"/>
      <c r="B144" s="13"/>
      <c r="C144" s="10" t="s">
        <v>22</v>
      </c>
      <c r="D144" s="7" t="str">
        <f t="shared" ref="D144:O144" si="97">IF(D143&lt;=0,"",D143/$P143%)</f>
        <v/>
      </c>
      <c r="E144" s="7" t="str">
        <f t="shared" si="97"/>
        <v/>
      </c>
      <c r="F144" s="7" t="str">
        <f t="shared" si="97"/>
        <v/>
      </c>
      <c r="G144" s="7" t="str">
        <f t="shared" si="97"/>
        <v/>
      </c>
      <c r="H144" s="7" t="str">
        <f t="shared" si="97"/>
        <v/>
      </c>
      <c r="I144" s="7" t="str">
        <f t="shared" si="97"/>
        <v/>
      </c>
      <c r="J144" s="7" t="str">
        <f t="shared" si="97"/>
        <v/>
      </c>
      <c r="K144" s="7" t="str">
        <f t="shared" si="97"/>
        <v/>
      </c>
      <c r="L144" s="7" t="str">
        <f t="shared" si="97"/>
        <v/>
      </c>
      <c r="M144" s="7" t="str">
        <f t="shared" si="97"/>
        <v/>
      </c>
      <c r="N144" s="7" t="str">
        <f t="shared" si="97"/>
        <v/>
      </c>
      <c r="O144" s="7" t="str">
        <f t="shared" si="97"/>
        <v/>
      </c>
      <c r="P144" s="66">
        <f t="shared" si="61"/>
        <v>0</v>
      </c>
    </row>
    <row r="145" spans="1:16" ht="16.05" customHeight="1" x14ac:dyDescent="0.2">
      <c r="A145" s="9"/>
      <c r="B145" s="9" t="s">
        <v>47</v>
      </c>
      <c r="C145" s="7" t="s">
        <v>21</v>
      </c>
      <c r="D145" s="67">
        <v>0</v>
      </c>
      <c r="E145" s="67">
        <v>0</v>
      </c>
      <c r="F145" s="67">
        <v>0</v>
      </c>
      <c r="G145" s="67">
        <v>0.1</v>
      </c>
      <c r="H145" s="67">
        <v>9.5</v>
      </c>
      <c r="I145" s="67">
        <v>22.4</v>
      </c>
      <c r="J145" s="67">
        <v>14.4</v>
      </c>
      <c r="K145" s="67">
        <v>9.8000000000000007</v>
      </c>
      <c r="L145" s="67">
        <v>17.3</v>
      </c>
      <c r="M145" s="67">
        <v>6.6</v>
      </c>
      <c r="N145" s="67">
        <v>0.8</v>
      </c>
      <c r="O145" s="67">
        <v>0</v>
      </c>
      <c r="P145" s="66">
        <f t="shared" si="61"/>
        <v>80.899999999999991</v>
      </c>
    </row>
    <row r="146" spans="1:16" ht="16.05" customHeight="1" x14ac:dyDescent="0.2">
      <c r="A146" s="9"/>
      <c r="B146" s="9"/>
      <c r="C146" s="10" t="s">
        <v>22</v>
      </c>
      <c r="D146" s="7" t="str">
        <f t="shared" ref="D146:O146" si="98">IF(D145&lt;=0,"",D145/$P145%)</f>
        <v/>
      </c>
      <c r="E146" s="7" t="str">
        <f t="shared" si="98"/>
        <v/>
      </c>
      <c r="F146" s="7" t="str">
        <f t="shared" si="98"/>
        <v/>
      </c>
      <c r="G146" s="7">
        <f t="shared" si="98"/>
        <v>0.12360939431396788</v>
      </c>
      <c r="H146" s="7">
        <f t="shared" si="98"/>
        <v>11.742892459826948</v>
      </c>
      <c r="I146" s="7">
        <f t="shared" si="98"/>
        <v>27.6885043263288</v>
      </c>
      <c r="J146" s="7">
        <f t="shared" si="98"/>
        <v>17.799752781211374</v>
      </c>
      <c r="K146" s="7">
        <f t="shared" si="98"/>
        <v>12.113720642768852</v>
      </c>
      <c r="L146" s="7">
        <f t="shared" si="98"/>
        <v>21.384425216316444</v>
      </c>
      <c r="M146" s="7">
        <f t="shared" si="98"/>
        <v>8.1582200247218797</v>
      </c>
      <c r="N146" s="7">
        <f t="shared" si="98"/>
        <v>0.98887515451174302</v>
      </c>
      <c r="O146" s="7" t="str">
        <f t="shared" si="98"/>
        <v/>
      </c>
      <c r="P146" s="66">
        <f t="shared" si="61"/>
        <v>100.00000000000001</v>
      </c>
    </row>
    <row r="147" spans="1:16" ht="16.05" customHeight="1" x14ac:dyDescent="0.2">
      <c r="A147" s="9"/>
      <c r="B147" s="9"/>
      <c r="C147" s="7" t="s">
        <v>23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6">
        <f t="shared" si="61"/>
        <v>0</v>
      </c>
    </row>
    <row r="148" spans="1:16" ht="16.05" customHeight="1" x14ac:dyDescent="0.2">
      <c r="A148" s="9"/>
      <c r="B148" s="9"/>
      <c r="C148" s="10" t="s">
        <v>22</v>
      </c>
      <c r="D148" s="7" t="str">
        <f t="shared" ref="D148:O148" si="99">IF(D147&lt;=0,"",D147/$P147%)</f>
        <v/>
      </c>
      <c r="E148" s="7" t="str">
        <f t="shared" si="99"/>
        <v/>
      </c>
      <c r="F148" s="7" t="str">
        <f t="shared" si="99"/>
        <v/>
      </c>
      <c r="G148" s="7" t="str">
        <f t="shared" si="99"/>
        <v/>
      </c>
      <c r="H148" s="7" t="str">
        <f t="shared" si="99"/>
        <v/>
      </c>
      <c r="I148" s="7" t="str">
        <f t="shared" si="99"/>
        <v/>
      </c>
      <c r="J148" s="7" t="str">
        <f t="shared" si="99"/>
        <v/>
      </c>
      <c r="K148" s="7" t="str">
        <f t="shared" si="99"/>
        <v/>
      </c>
      <c r="L148" s="7" t="str">
        <f t="shared" si="99"/>
        <v/>
      </c>
      <c r="M148" s="7" t="str">
        <f t="shared" si="99"/>
        <v/>
      </c>
      <c r="N148" s="7" t="str">
        <f t="shared" si="99"/>
        <v/>
      </c>
      <c r="O148" s="7" t="str">
        <f t="shared" si="99"/>
        <v/>
      </c>
      <c r="P148" s="66">
        <f t="shared" si="61"/>
        <v>0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100">SUM(E147,E145)</f>
        <v>0</v>
      </c>
      <c r="F149" s="66">
        <f t="shared" si="100"/>
        <v>0</v>
      </c>
      <c r="G149" s="66">
        <f t="shared" si="100"/>
        <v>0.1</v>
      </c>
      <c r="H149" s="66">
        <f t="shared" si="100"/>
        <v>9.5</v>
      </c>
      <c r="I149" s="66">
        <f t="shared" si="100"/>
        <v>22.4</v>
      </c>
      <c r="J149" s="66">
        <f t="shared" si="100"/>
        <v>14.4</v>
      </c>
      <c r="K149" s="66">
        <f t="shared" si="100"/>
        <v>9.8000000000000007</v>
      </c>
      <c r="L149" s="66">
        <f t="shared" si="100"/>
        <v>17.3</v>
      </c>
      <c r="M149" s="66">
        <f t="shared" si="100"/>
        <v>6.6</v>
      </c>
      <c r="N149" s="66">
        <f t="shared" si="100"/>
        <v>0.8</v>
      </c>
      <c r="O149" s="66">
        <f t="shared" si="100"/>
        <v>0</v>
      </c>
      <c r="P149" s="66">
        <f t="shared" si="61"/>
        <v>80.899999999999991</v>
      </c>
    </row>
    <row r="150" spans="1:16" ht="16.05" customHeight="1" x14ac:dyDescent="0.2">
      <c r="A150" s="9"/>
      <c r="B150" s="13"/>
      <c r="C150" s="10" t="s">
        <v>22</v>
      </c>
      <c r="D150" s="7" t="str">
        <f t="shared" ref="D150:O150" si="101">IF(D149&lt;=0,"",D149/$P149%)</f>
        <v/>
      </c>
      <c r="E150" s="7" t="str">
        <f t="shared" si="101"/>
        <v/>
      </c>
      <c r="F150" s="7" t="str">
        <f t="shared" si="101"/>
        <v/>
      </c>
      <c r="G150" s="7">
        <f t="shared" si="101"/>
        <v>0.12360939431396788</v>
      </c>
      <c r="H150" s="7">
        <f t="shared" si="101"/>
        <v>11.742892459826948</v>
      </c>
      <c r="I150" s="7">
        <f t="shared" si="101"/>
        <v>27.6885043263288</v>
      </c>
      <c r="J150" s="7">
        <f t="shared" si="101"/>
        <v>17.799752781211374</v>
      </c>
      <c r="K150" s="7">
        <f t="shared" si="101"/>
        <v>12.113720642768852</v>
      </c>
      <c r="L150" s="7">
        <f t="shared" si="101"/>
        <v>21.384425216316444</v>
      </c>
      <c r="M150" s="7">
        <f t="shared" si="101"/>
        <v>8.1582200247218797</v>
      </c>
      <c r="N150" s="7">
        <f t="shared" si="101"/>
        <v>0.98887515451174302</v>
      </c>
      <c r="O150" s="7" t="str">
        <f t="shared" si="101"/>
        <v/>
      </c>
      <c r="P150" s="66">
        <f t="shared" si="61"/>
        <v>100.00000000000001</v>
      </c>
    </row>
    <row r="151" spans="1:16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2.2999999999999998</v>
      </c>
      <c r="I151" s="67">
        <v>30.8</v>
      </c>
      <c r="J151" s="67">
        <v>174.4</v>
      </c>
      <c r="K151" s="67">
        <v>104.60000000000001</v>
      </c>
      <c r="L151" s="67">
        <v>19.8</v>
      </c>
      <c r="M151" s="67">
        <v>72.599999999999994</v>
      </c>
      <c r="N151" s="67">
        <v>224.39999999999998</v>
      </c>
      <c r="O151" s="67">
        <v>0</v>
      </c>
      <c r="P151" s="66">
        <f t="shared" si="61"/>
        <v>628.9</v>
      </c>
    </row>
    <row r="152" spans="1:16" ht="16.05" customHeight="1" x14ac:dyDescent="0.2">
      <c r="A152" s="9"/>
      <c r="B152" s="9"/>
      <c r="C152" s="10" t="s">
        <v>22</v>
      </c>
      <c r="D152" s="7" t="str">
        <f t="shared" ref="D152:O152" si="102">IF(D151&lt;=0,"",D151/$P151%)</f>
        <v/>
      </c>
      <c r="E152" s="7" t="str">
        <f t="shared" si="102"/>
        <v/>
      </c>
      <c r="F152" s="7" t="str">
        <f t="shared" si="102"/>
        <v/>
      </c>
      <c r="G152" s="7" t="str">
        <f t="shared" si="102"/>
        <v/>
      </c>
      <c r="H152" s="7">
        <f t="shared" si="102"/>
        <v>0.36571792017808874</v>
      </c>
      <c r="I152" s="7">
        <f t="shared" si="102"/>
        <v>4.897439974558754</v>
      </c>
      <c r="J152" s="7">
        <f t="shared" si="102"/>
        <v>27.730958816982035</v>
      </c>
      <c r="K152" s="7">
        <f t="shared" si="102"/>
        <v>16.632214978533952</v>
      </c>
      <c r="L152" s="7">
        <f t="shared" si="102"/>
        <v>3.1483542693591988</v>
      </c>
      <c r="M152" s="7">
        <f t="shared" si="102"/>
        <v>11.543965654317061</v>
      </c>
      <c r="N152" s="7">
        <f t="shared" si="102"/>
        <v>35.681348386070916</v>
      </c>
      <c r="O152" s="7" t="str">
        <f t="shared" si="102"/>
        <v/>
      </c>
      <c r="P152" s="66">
        <f t="shared" si="61"/>
        <v>100</v>
      </c>
    </row>
    <row r="153" spans="1:16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6.0999999999999979</v>
      </c>
      <c r="J153" s="67">
        <v>1535.8999999999999</v>
      </c>
      <c r="K153" s="67">
        <v>1622.5</v>
      </c>
      <c r="L153" s="67">
        <v>993.40000000000009</v>
      </c>
      <c r="M153" s="67">
        <v>405.09999999999997</v>
      </c>
      <c r="N153" s="67">
        <v>0</v>
      </c>
      <c r="O153" s="67">
        <v>0</v>
      </c>
      <c r="P153" s="66">
        <f t="shared" si="61"/>
        <v>4563</v>
      </c>
    </row>
    <row r="154" spans="1:16" ht="16.05" customHeight="1" x14ac:dyDescent="0.2">
      <c r="A154" s="9"/>
      <c r="B154" s="9"/>
      <c r="C154" s="10" t="s">
        <v>22</v>
      </c>
      <c r="D154" s="7" t="str">
        <f t="shared" ref="D154:O154" si="103">IF(D153&lt;=0,"",D153/$P153%)</f>
        <v/>
      </c>
      <c r="E154" s="7" t="str">
        <f t="shared" si="103"/>
        <v/>
      </c>
      <c r="F154" s="7" t="str">
        <f t="shared" si="103"/>
        <v/>
      </c>
      <c r="G154" s="7" t="str">
        <f t="shared" si="103"/>
        <v/>
      </c>
      <c r="H154" s="7" t="str">
        <f t="shared" si="103"/>
        <v/>
      </c>
      <c r="I154" s="7">
        <f t="shared" si="103"/>
        <v>0.13368397983782593</v>
      </c>
      <c r="J154" s="7">
        <f t="shared" si="103"/>
        <v>33.65987289064212</v>
      </c>
      <c r="K154" s="7">
        <f t="shared" si="103"/>
        <v>35.55774709620863</v>
      </c>
      <c r="L154" s="7">
        <f t="shared" si="103"/>
        <v>21.770764847687925</v>
      </c>
      <c r="M154" s="7">
        <f t="shared" si="103"/>
        <v>8.8779311856234919</v>
      </c>
      <c r="N154" s="7" t="str">
        <f t="shared" si="103"/>
        <v/>
      </c>
      <c r="O154" s="7" t="str">
        <f t="shared" si="103"/>
        <v/>
      </c>
      <c r="P154" s="66">
        <f t="shared" ref="P154:P217" si="104">SUM(D154:O154)</f>
        <v>100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5">SUM(E153,E151)</f>
        <v>0</v>
      </c>
      <c r="F155" s="66">
        <f t="shared" si="105"/>
        <v>0</v>
      </c>
      <c r="G155" s="66">
        <f t="shared" si="105"/>
        <v>0</v>
      </c>
      <c r="H155" s="66">
        <f t="shared" si="105"/>
        <v>2.2999999999999998</v>
      </c>
      <c r="I155" s="66">
        <f t="shared" si="105"/>
        <v>36.9</v>
      </c>
      <c r="J155" s="66">
        <f t="shared" si="105"/>
        <v>1710.3</v>
      </c>
      <c r="K155" s="66">
        <f t="shared" si="105"/>
        <v>1727.1</v>
      </c>
      <c r="L155" s="66">
        <f t="shared" si="105"/>
        <v>1013.2</v>
      </c>
      <c r="M155" s="66">
        <f t="shared" si="105"/>
        <v>477.69999999999993</v>
      </c>
      <c r="N155" s="66">
        <f t="shared" si="105"/>
        <v>224.39999999999998</v>
      </c>
      <c r="O155" s="66">
        <f t="shared" si="105"/>
        <v>0</v>
      </c>
      <c r="P155" s="66">
        <f t="shared" si="104"/>
        <v>5191.8999999999996</v>
      </c>
    </row>
    <row r="156" spans="1:16" ht="16.05" customHeight="1" x14ac:dyDescent="0.2">
      <c r="A156" s="9"/>
      <c r="B156" s="13"/>
      <c r="C156" s="10" t="s">
        <v>22</v>
      </c>
      <c r="D156" s="7" t="str">
        <f t="shared" ref="D156:O156" si="106">IF(D155&lt;=0,"",D155/$P155%)</f>
        <v/>
      </c>
      <c r="E156" s="7" t="str">
        <f t="shared" si="106"/>
        <v/>
      </c>
      <c r="F156" s="7" t="str">
        <f t="shared" si="106"/>
        <v/>
      </c>
      <c r="G156" s="7" t="str">
        <f t="shared" si="106"/>
        <v/>
      </c>
      <c r="H156" s="7">
        <f t="shared" si="106"/>
        <v>4.4299774648972438E-2</v>
      </c>
      <c r="I156" s="7">
        <f t="shared" si="106"/>
        <v>0.71072247154221002</v>
      </c>
      <c r="J156" s="7">
        <f t="shared" si="106"/>
        <v>32.941697644407633</v>
      </c>
      <c r="K156" s="7">
        <f t="shared" si="106"/>
        <v>33.265278607060999</v>
      </c>
      <c r="L156" s="7">
        <f t="shared" si="106"/>
        <v>19.515013771451688</v>
      </c>
      <c r="M156" s="7">
        <f t="shared" si="106"/>
        <v>9.200870586875709</v>
      </c>
      <c r="N156" s="7">
        <f t="shared" si="106"/>
        <v>4.3221171440127888</v>
      </c>
      <c r="O156" s="7" t="str">
        <f t="shared" si="106"/>
        <v/>
      </c>
      <c r="P156" s="66">
        <f t="shared" si="104"/>
        <v>100</v>
      </c>
    </row>
    <row r="157" spans="1:16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0.1</v>
      </c>
      <c r="I157" s="67">
        <v>6.3999999999999995</v>
      </c>
      <c r="J157" s="67">
        <v>23.1</v>
      </c>
      <c r="K157" s="67">
        <v>34.4</v>
      </c>
      <c r="L157" s="67">
        <v>20.299999999999997</v>
      </c>
      <c r="M157" s="67">
        <v>15.3</v>
      </c>
      <c r="N157" s="67">
        <v>2.2000000000000002</v>
      </c>
      <c r="O157" s="67">
        <v>0</v>
      </c>
      <c r="P157" s="66">
        <f t="shared" si="104"/>
        <v>101.8</v>
      </c>
    </row>
    <row r="158" spans="1:16" ht="16.05" customHeight="1" x14ac:dyDescent="0.2">
      <c r="A158" s="9"/>
      <c r="B158" s="9"/>
      <c r="C158" s="10" t="s">
        <v>22</v>
      </c>
      <c r="D158" s="7" t="str">
        <f t="shared" ref="D158:O158" si="107">IF(D157&lt;=0,"",D157/$P157%)</f>
        <v/>
      </c>
      <c r="E158" s="7" t="str">
        <f t="shared" si="107"/>
        <v/>
      </c>
      <c r="F158" s="7" t="str">
        <f t="shared" si="107"/>
        <v/>
      </c>
      <c r="G158" s="7" t="str">
        <f t="shared" si="107"/>
        <v/>
      </c>
      <c r="H158" s="7">
        <f t="shared" si="107"/>
        <v>9.8231827111984291E-2</v>
      </c>
      <c r="I158" s="7">
        <f t="shared" si="107"/>
        <v>6.2868369351669937</v>
      </c>
      <c r="J158" s="7">
        <f t="shared" si="107"/>
        <v>22.691552062868372</v>
      </c>
      <c r="K158" s="7">
        <f t="shared" si="107"/>
        <v>33.791748526522589</v>
      </c>
      <c r="L158" s="7">
        <f t="shared" si="107"/>
        <v>19.941060903732808</v>
      </c>
      <c r="M158" s="7">
        <f t="shared" si="107"/>
        <v>15.029469548133596</v>
      </c>
      <c r="N158" s="7">
        <f t="shared" si="107"/>
        <v>2.1611001964636545</v>
      </c>
      <c r="O158" s="7" t="str">
        <f t="shared" si="107"/>
        <v/>
      </c>
      <c r="P158" s="66">
        <f t="shared" si="104"/>
        <v>99.999999999999986</v>
      </c>
    </row>
    <row r="159" spans="1:16" ht="16.05" customHeight="1" x14ac:dyDescent="0.2">
      <c r="A159" s="9"/>
      <c r="B159" s="9"/>
      <c r="C159" s="7" t="s">
        <v>23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  <c r="J159" s="67">
        <v>4</v>
      </c>
      <c r="K159" s="67">
        <v>14.3</v>
      </c>
      <c r="L159" s="67">
        <v>9.8000000000000007</v>
      </c>
      <c r="M159" s="67">
        <v>15.2</v>
      </c>
      <c r="N159" s="67">
        <v>1.5</v>
      </c>
      <c r="O159" s="67">
        <v>0</v>
      </c>
      <c r="P159" s="66">
        <f t="shared" si="104"/>
        <v>44.8</v>
      </c>
    </row>
    <row r="160" spans="1:16" ht="16.05" customHeight="1" x14ac:dyDescent="0.2">
      <c r="A160" s="9"/>
      <c r="B160" s="9"/>
      <c r="C160" s="10" t="s">
        <v>22</v>
      </c>
      <c r="D160" s="7" t="str">
        <f t="shared" ref="D160:O160" si="108">IF(D159&lt;=0,"",D159/$P159%)</f>
        <v/>
      </c>
      <c r="E160" s="7" t="str">
        <f t="shared" si="108"/>
        <v/>
      </c>
      <c r="F160" s="7" t="str">
        <f t="shared" si="108"/>
        <v/>
      </c>
      <c r="G160" s="7" t="str">
        <f t="shared" si="108"/>
        <v/>
      </c>
      <c r="H160" s="7" t="str">
        <f t="shared" si="108"/>
        <v/>
      </c>
      <c r="I160" s="7" t="str">
        <f t="shared" si="108"/>
        <v/>
      </c>
      <c r="J160" s="7">
        <f t="shared" si="108"/>
        <v>8.9285714285714288</v>
      </c>
      <c r="K160" s="7">
        <f t="shared" si="108"/>
        <v>31.919642857142861</v>
      </c>
      <c r="L160" s="7">
        <f t="shared" si="108"/>
        <v>21.875000000000004</v>
      </c>
      <c r="M160" s="7">
        <f t="shared" si="108"/>
        <v>33.928571428571431</v>
      </c>
      <c r="N160" s="7">
        <f t="shared" si="108"/>
        <v>3.348214285714286</v>
      </c>
      <c r="O160" s="7" t="str">
        <f t="shared" si="108"/>
        <v/>
      </c>
      <c r="P160" s="66">
        <f t="shared" si="104"/>
        <v>100.00000000000001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09">SUM(E159,E157)</f>
        <v>0</v>
      </c>
      <c r="F161" s="66">
        <f t="shared" si="109"/>
        <v>0</v>
      </c>
      <c r="G161" s="66">
        <f t="shared" si="109"/>
        <v>0</v>
      </c>
      <c r="H161" s="66">
        <f t="shared" si="109"/>
        <v>0.1</v>
      </c>
      <c r="I161" s="66">
        <f t="shared" si="109"/>
        <v>6.3999999999999995</v>
      </c>
      <c r="J161" s="66">
        <f t="shared" si="109"/>
        <v>27.1</v>
      </c>
      <c r="K161" s="66">
        <f t="shared" si="109"/>
        <v>48.7</v>
      </c>
      <c r="L161" s="66">
        <f t="shared" si="109"/>
        <v>30.099999999999998</v>
      </c>
      <c r="M161" s="66">
        <f t="shared" si="109"/>
        <v>30.5</v>
      </c>
      <c r="N161" s="66">
        <f t="shared" si="109"/>
        <v>3.7</v>
      </c>
      <c r="O161" s="66">
        <f t="shared" si="109"/>
        <v>0</v>
      </c>
      <c r="P161" s="66">
        <f t="shared" si="104"/>
        <v>146.6</v>
      </c>
    </row>
    <row r="162" spans="1:16" ht="16.05" customHeight="1" x14ac:dyDescent="0.2">
      <c r="A162" s="9"/>
      <c r="B162" s="13"/>
      <c r="C162" s="10" t="s">
        <v>22</v>
      </c>
      <c r="D162" s="7" t="str">
        <f t="shared" ref="D162:O162" si="110">IF(D161&lt;=0,"",D161/$P161%)</f>
        <v/>
      </c>
      <c r="E162" s="7" t="str">
        <f t="shared" si="110"/>
        <v/>
      </c>
      <c r="F162" s="7" t="str">
        <f t="shared" si="110"/>
        <v/>
      </c>
      <c r="G162" s="7" t="str">
        <f t="shared" si="110"/>
        <v/>
      </c>
      <c r="H162" s="7">
        <f t="shared" si="110"/>
        <v>6.8212824010914053E-2</v>
      </c>
      <c r="I162" s="7">
        <f t="shared" si="110"/>
        <v>4.3656207366984994</v>
      </c>
      <c r="J162" s="7">
        <f t="shared" si="110"/>
        <v>18.48567530695771</v>
      </c>
      <c r="K162" s="7">
        <f t="shared" si="110"/>
        <v>33.219645293315146</v>
      </c>
      <c r="L162" s="7">
        <f t="shared" si="110"/>
        <v>20.53206002728513</v>
      </c>
      <c r="M162" s="7">
        <f t="shared" si="110"/>
        <v>20.804911323328785</v>
      </c>
      <c r="N162" s="7">
        <f t="shared" si="110"/>
        <v>2.5238744884038202</v>
      </c>
      <c r="O162" s="7" t="str">
        <f t="shared" si="110"/>
        <v/>
      </c>
      <c r="P162" s="66">
        <f t="shared" si="104"/>
        <v>100</v>
      </c>
    </row>
    <row r="163" spans="1:16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42.9</v>
      </c>
      <c r="J163" s="67">
        <v>629</v>
      </c>
      <c r="K163" s="67">
        <v>582.9</v>
      </c>
      <c r="L163" s="67">
        <v>253.4</v>
      </c>
      <c r="M163" s="67">
        <v>119.6</v>
      </c>
      <c r="N163" s="67">
        <v>0</v>
      </c>
      <c r="O163" s="67">
        <v>0</v>
      </c>
      <c r="P163" s="66">
        <f t="shared" si="104"/>
        <v>1627.8</v>
      </c>
    </row>
    <row r="164" spans="1:16" ht="16.05" customHeight="1" x14ac:dyDescent="0.2">
      <c r="A164" s="9"/>
      <c r="B164" s="9"/>
      <c r="C164" s="10" t="s">
        <v>22</v>
      </c>
      <c r="D164" s="7" t="str">
        <f t="shared" ref="D164:O164" si="111">IF(D163&lt;=0,"",D163/$P163%)</f>
        <v/>
      </c>
      <c r="E164" s="7" t="str">
        <f t="shared" si="111"/>
        <v/>
      </c>
      <c r="F164" s="7" t="str">
        <f t="shared" si="111"/>
        <v/>
      </c>
      <c r="G164" s="7" t="str">
        <f t="shared" si="111"/>
        <v/>
      </c>
      <c r="H164" s="7" t="str">
        <f t="shared" si="111"/>
        <v/>
      </c>
      <c r="I164" s="7">
        <f t="shared" si="111"/>
        <v>2.6354589015849612</v>
      </c>
      <c r="J164" s="7">
        <f t="shared" si="111"/>
        <v>38.641110701560393</v>
      </c>
      <c r="K164" s="7">
        <f t="shared" si="111"/>
        <v>35.809067453004054</v>
      </c>
      <c r="L164" s="7">
        <f t="shared" si="111"/>
        <v>15.567022975795554</v>
      </c>
      <c r="M164" s="7">
        <f t="shared" si="111"/>
        <v>7.347339968055044</v>
      </c>
      <c r="N164" s="7" t="str">
        <f t="shared" si="111"/>
        <v/>
      </c>
      <c r="O164" s="7" t="str">
        <f t="shared" si="111"/>
        <v/>
      </c>
      <c r="P164" s="66">
        <f t="shared" si="104"/>
        <v>100</v>
      </c>
    </row>
    <row r="165" spans="1:16" ht="16.05" customHeight="1" x14ac:dyDescent="0.2">
      <c r="A165" s="9"/>
      <c r="B165" s="9"/>
      <c r="C165" s="7" t="s">
        <v>23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18.899999999999999</v>
      </c>
      <c r="J165" s="67">
        <v>555.4</v>
      </c>
      <c r="K165" s="67">
        <v>1132.4000000000001</v>
      </c>
      <c r="L165" s="67">
        <v>646.4</v>
      </c>
      <c r="M165" s="67">
        <v>626.4</v>
      </c>
      <c r="N165" s="67">
        <v>0</v>
      </c>
      <c r="O165" s="67">
        <v>0</v>
      </c>
      <c r="P165" s="66">
        <f t="shared" si="104"/>
        <v>2979.5</v>
      </c>
    </row>
    <row r="166" spans="1:16" ht="16.05" customHeight="1" x14ac:dyDescent="0.2">
      <c r="A166" s="9"/>
      <c r="B166" s="9"/>
      <c r="C166" s="10" t="s">
        <v>22</v>
      </c>
      <c r="D166" s="7" t="str">
        <f t="shared" ref="D166:O166" si="112">IF(D165&lt;=0,"",D165/$P165%)</f>
        <v/>
      </c>
      <c r="E166" s="7" t="str">
        <f t="shared" si="112"/>
        <v/>
      </c>
      <c r="F166" s="7" t="str">
        <f t="shared" si="112"/>
        <v/>
      </c>
      <c r="G166" s="7" t="str">
        <f t="shared" si="112"/>
        <v/>
      </c>
      <c r="H166" s="7" t="str">
        <f t="shared" si="112"/>
        <v/>
      </c>
      <c r="I166" s="7">
        <f t="shared" si="112"/>
        <v>0.63433461990266815</v>
      </c>
      <c r="J166" s="7">
        <f t="shared" si="112"/>
        <v>18.640711528779995</v>
      </c>
      <c r="K166" s="7">
        <f t="shared" si="112"/>
        <v>38.006376908877328</v>
      </c>
      <c r="L166" s="7">
        <f t="shared" si="112"/>
        <v>21.694915254237287</v>
      </c>
      <c r="M166" s="7">
        <f t="shared" si="112"/>
        <v>21.023661688202715</v>
      </c>
      <c r="N166" s="7" t="str">
        <f t="shared" si="112"/>
        <v/>
      </c>
      <c r="O166" s="7" t="str">
        <f t="shared" si="112"/>
        <v/>
      </c>
      <c r="P166" s="66">
        <f t="shared" si="104"/>
        <v>100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3">SUM(E165,E163)</f>
        <v>0</v>
      </c>
      <c r="F167" s="66">
        <f t="shared" si="113"/>
        <v>0</v>
      </c>
      <c r="G167" s="66">
        <f t="shared" si="113"/>
        <v>0</v>
      </c>
      <c r="H167" s="66">
        <f t="shared" si="113"/>
        <v>0</v>
      </c>
      <c r="I167" s="66">
        <f t="shared" si="113"/>
        <v>61.8</v>
      </c>
      <c r="J167" s="66">
        <f t="shared" si="113"/>
        <v>1184.4000000000001</v>
      </c>
      <c r="K167" s="66">
        <f t="shared" si="113"/>
        <v>1715.3000000000002</v>
      </c>
      <c r="L167" s="66">
        <f t="shared" si="113"/>
        <v>899.8</v>
      </c>
      <c r="M167" s="66">
        <f t="shared" si="113"/>
        <v>746</v>
      </c>
      <c r="N167" s="66">
        <f t="shared" si="113"/>
        <v>0</v>
      </c>
      <c r="O167" s="66">
        <f t="shared" si="113"/>
        <v>0</v>
      </c>
      <c r="P167" s="66">
        <f t="shared" si="104"/>
        <v>4607.3</v>
      </c>
    </row>
    <row r="168" spans="1:16" ht="16.05" customHeight="1" x14ac:dyDescent="0.2">
      <c r="A168" s="9"/>
      <c r="B168" s="13"/>
      <c r="C168" s="10" t="s">
        <v>22</v>
      </c>
      <c r="D168" s="7" t="str">
        <f t="shared" ref="D168:O168" si="114">IF(D167&lt;=0,"",D167/$P167%)</f>
        <v/>
      </c>
      <c r="E168" s="7" t="str">
        <f t="shared" si="114"/>
        <v/>
      </c>
      <c r="F168" s="7" t="str">
        <f t="shared" si="114"/>
        <v/>
      </c>
      <c r="G168" s="7" t="str">
        <f t="shared" si="114"/>
        <v/>
      </c>
      <c r="H168" s="7" t="str">
        <f t="shared" si="114"/>
        <v/>
      </c>
      <c r="I168" s="7">
        <f t="shared" si="114"/>
        <v>1.3413495973780738</v>
      </c>
      <c r="J168" s="7">
        <f t="shared" si="114"/>
        <v>25.707030147808915</v>
      </c>
      <c r="K168" s="7">
        <f t="shared" si="114"/>
        <v>37.230047967356157</v>
      </c>
      <c r="L168" s="7">
        <f t="shared" si="114"/>
        <v>19.529876500336421</v>
      </c>
      <c r="M168" s="7">
        <f t="shared" si="114"/>
        <v>16.191695787120437</v>
      </c>
      <c r="N168" s="7" t="str">
        <f t="shared" si="114"/>
        <v/>
      </c>
      <c r="O168" s="7" t="str">
        <f t="shared" si="114"/>
        <v/>
      </c>
      <c r="P168" s="66">
        <f t="shared" si="104"/>
        <v>100</v>
      </c>
    </row>
    <row r="169" spans="1:16" ht="16.05" customHeight="1" x14ac:dyDescent="0.2">
      <c r="A169" s="9"/>
      <c r="B169" s="9" t="s">
        <v>51</v>
      </c>
      <c r="C169" s="7" t="s">
        <v>21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681.5</v>
      </c>
      <c r="J169" s="67">
        <v>2008</v>
      </c>
      <c r="K169" s="67">
        <v>647.9</v>
      </c>
      <c r="L169" s="67">
        <v>103.2</v>
      </c>
      <c r="M169" s="67">
        <v>0</v>
      </c>
      <c r="N169" s="67">
        <v>0</v>
      </c>
      <c r="O169" s="67">
        <v>0</v>
      </c>
      <c r="P169" s="66">
        <f t="shared" si="104"/>
        <v>3440.6</v>
      </c>
    </row>
    <row r="170" spans="1:16" ht="16.05" customHeight="1" x14ac:dyDescent="0.2">
      <c r="A170" s="9"/>
      <c r="B170" s="9"/>
      <c r="C170" s="10" t="s">
        <v>22</v>
      </c>
      <c r="D170" s="7" t="str">
        <f t="shared" ref="D170:O170" si="115">IF(D169&lt;=0,"",D169/$P169%)</f>
        <v/>
      </c>
      <c r="E170" s="7" t="str">
        <f t="shared" si="115"/>
        <v/>
      </c>
      <c r="F170" s="7" t="str">
        <f t="shared" si="115"/>
        <v/>
      </c>
      <c r="G170" s="7" t="str">
        <f t="shared" si="115"/>
        <v/>
      </c>
      <c r="H170" s="7" t="str">
        <f t="shared" si="115"/>
        <v/>
      </c>
      <c r="I170" s="7">
        <f t="shared" si="115"/>
        <v>19.807591699122248</v>
      </c>
      <c r="J170" s="7">
        <f t="shared" si="115"/>
        <v>58.361913619717491</v>
      </c>
      <c r="K170" s="7">
        <f t="shared" si="115"/>
        <v>18.831017845724581</v>
      </c>
      <c r="L170" s="7">
        <f t="shared" si="115"/>
        <v>2.9994768354356802</v>
      </c>
      <c r="M170" s="7" t="str">
        <f t="shared" si="115"/>
        <v/>
      </c>
      <c r="N170" s="7" t="str">
        <f t="shared" si="115"/>
        <v/>
      </c>
      <c r="O170" s="7" t="str">
        <f t="shared" si="115"/>
        <v/>
      </c>
      <c r="P170" s="66">
        <f t="shared" si="104"/>
        <v>100.00000000000001</v>
      </c>
    </row>
    <row r="171" spans="1:16" ht="16.05" customHeight="1" x14ac:dyDescent="0.2">
      <c r="A171" s="9"/>
      <c r="B171" s="9"/>
      <c r="C171" s="7" t="s">
        <v>23</v>
      </c>
      <c r="D171" s="67">
        <v>0</v>
      </c>
      <c r="E171" s="67">
        <v>0</v>
      </c>
      <c r="F171" s="67">
        <v>0</v>
      </c>
      <c r="G171" s="67">
        <v>0</v>
      </c>
      <c r="H171" s="67">
        <v>0</v>
      </c>
      <c r="I171" s="67">
        <v>0</v>
      </c>
      <c r="J171" s="67">
        <v>83.5</v>
      </c>
      <c r="K171" s="67">
        <v>37.9</v>
      </c>
      <c r="L171" s="67">
        <v>36.200000000000003</v>
      </c>
      <c r="M171" s="67">
        <v>0</v>
      </c>
      <c r="N171" s="67">
        <v>0</v>
      </c>
      <c r="O171" s="67">
        <v>0</v>
      </c>
      <c r="P171" s="66">
        <f t="shared" si="104"/>
        <v>157.60000000000002</v>
      </c>
    </row>
    <row r="172" spans="1:16" ht="16.05" customHeight="1" x14ac:dyDescent="0.2">
      <c r="A172" s="9"/>
      <c r="B172" s="9"/>
      <c r="C172" s="10" t="s">
        <v>22</v>
      </c>
      <c r="D172" s="7" t="str">
        <f t="shared" ref="D172:O172" si="116">IF(D171&lt;=0,"",D171/$P171%)</f>
        <v/>
      </c>
      <c r="E172" s="7" t="str">
        <f t="shared" si="116"/>
        <v/>
      </c>
      <c r="F172" s="7" t="str">
        <f t="shared" si="116"/>
        <v/>
      </c>
      <c r="G172" s="7" t="str">
        <f t="shared" si="116"/>
        <v/>
      </c>
      <c r="H172" s="7" t="str">
        <f t="shared" si="116"/>
        <v/>
      </c>
      <c r="I172" s="7" t="str">
        <f t="shared" si="116"/>
        <v/>
      </c>
      <c r="J172" s="7">
        <f t="shared" si="116"/>
        <v>52.982233502538058</v>
      </c>
      <c r="K172" s="7">
        <f t="shared" si="116"/>
        <v>24.048223350253803</v>
      </c>
      <c r="L172" s="7">
        <f t="shared" si="116"/>
        <v>22.969543147208121</v>
      </c>
      <c r="M172" s="7" t="str">
        <f t="shared" si="116"/>
        <v/>
      </c>
      <c r="N172" s="7" t="str">
        <f t="shared" si="116"/>
        <v/>
      </c>
      <c r="O172" s="7" t="str">
        <f t="shared" si="116"/>
        <v/>
      </c>
      <c r="P172" s="66">
        <f t="shared" si="104"/>
        <v>99.999999999999972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7">SUM(E171,E169)</f>
        <v>0</v>
      </c>
      <c r="F173" s="66">
        <f t="shared" si="117"/>
        <v>0</v>
      </c>
      <c r="G173" s="66">
        <f t="shared" si="117"/>
        <v>0</v>
      </c>
      <c r="H173" s="66">
        <f t="shared" si="117"/>
        <v>0</v>
      </c>
      <c r="I173" s="66">
        <f t="shared" si="117"/>
        <v>681.5</v>
      </c>
      <c r="J173" s="66">
        <f t="shared" si="117"/>
        <v>2091.5</v>
      </c>
      <c r="K173" s="66">
        <f t="shared" si="117"/>
        <v>685.8</v>
      </c>
      <c r="L173" s="66">
        <f t="shared" si="117"/>
        <v>139.4</v>
      </c>
      <c r="M173" s="66">
        <f t="shared" si="117"/>
        <v>0</v>
      </c>
      <c r="N173" s="66">
        <f t="shared" si="117"/>
        <v>0</v>
      </c>
      <c r="O173" s="66">
        <f t="shared" si="117"/>
        <v>0</v>
      </c>
      <c r="P173" s="66">
        <f t="shared" si="104"/>
        <v>3598.2000000000003</v>
      </c>
    </row>
    <row r="174" spans="1:16" ht="16.05" customHeight="1" x14ac:dyDescent="0.2">
      <c r="A174" s="9"/>
      <c r="B174" s="13"/>
      <c r="C174" s="10" t="s">
        <v>22</v>
      </c>
      <c r="D174" s="7" t="str">
        <f t="shared" ref="D174:O174" si="118">IF(D173&lt;=0,"",D173/$P173%)</f>
        <v/>
      </c>
      <c r="E174" s="7" t="str">
        <f t="shared" si="118"/>
        <v/>
      </c>
      <c r="F174" s="7" t="str">
        <f t="shared" si="118"/>
        <v/>
      </c>
      <c r="G174" s="7" t="str">
        <f t="shared" si="118"/>
        <v/>
      </c>
      <c r="H174" s="7" t="str">
        <f t="shared" si="118"/>
        <v/>
      </c>
      <c r="I174" s="7">
        <f t="shared" si="118"/>
        <v>18.940025568339724</v>
      </c>
      <c r="J174" s="7">
        <f t="shared" si="118"/>
        <v>58.126285364904675</v>
      </c>
      <c r="K174" s="7">
        <f t="shared" si="118"/>
        <v>19.059529764882441</v>
      </c>
      <c r="L174" s="7">
        <f t="shared" si="118"/>
        <v>3.874159301873159</v>
      </c>
      <c r="M174" s="7" t="str">
        <f t="shared" si="118"/>
        <v/>
      </c>
      <c r="N174" s="7" t="str">
        <f t="shared" si="118"/>
        <v/>
      </c>
      <c r="O174" s="7" t="str">
        <f t="shared" si="118"/>
        <v/>
      </c>
      <c r="P174" s="66">
        <f t="shared" si="104"/>
        <v>100</v>
      </c>
    </row>
    <row r="175" spans="1:16" ht="16.05" customHeight="1" x14ac:dyDescent="0.2">
      <c r="A175" s="9"/>
      <c r="B175" s="9" t="s">
        <v>52</v>
      </c>
      <c r="C175" s="7" t="s">
        <v>21</v>
      </c>
      <c r="D175" s="67">
        <v>0</v>
      </c>
      <c r="E175" s="67">
        <v>0</v>
      </c>
      <c r="F175" s="67">
        <v>0</v>
      </c>
      <c r="G175" s="67">
        <v>0</v>
      </c>
      <c r="H175" s="67">
        <v>4.8999999999999995</v>
      </c>
      <c r="I175" s="67">
        <v>5.9</v>
      </c>
      <c r="J175" s="67">
        <v>10.299999999999999</v>
      </c>
      <c r="K175" s="67">
        <v>12.4</v>
      </c>
      <c r="L175" s="67">
        <v>9.6999999999999993</v>
      </c>
      <c r="M175" s="67">
        <v>5.3</v>
      </c>
      <c r="N175" s="67">
        <v>1.3</v>
      </c>
      <c r="O175" s="67">
        <v>0</v>
      </c>
      <c r="P175" s="66">
        <f t="shared" si="104"/>
        <v>49.8</v>
      </c>
    </row>
    <row r="176" spans="1:16" ht="16.05" customHeight="1" x14ac:dyDescent="0.2">
      <c r="A176" s="9"/>
      <c r="B176" s="9"/>
      <c r="C176" s="10" t="s">
        <v>22</v>
      </c>
      <c r="D176" s="7" t="str">
        <f t="shared" ref="D176:O176" si="119">IF(D175&lt;=0,"",D175/$P175%)</f>
        <v/>
      </c>
      <c r="E176" s="7" t="str">
        <f t="shared" si="119"/>
        <v/>
      </c>
      <c r="F176" s="7" t="str">
        <f t="shared" si="119"/>
        <v/>
      </c>
      <c r="G176" s="7" t="str">
        <f t="shared" si="119"/>
        <v/>
      </c>
      <c r="H176" s="7">
        <f t="shared" si="119"/>
        <v>9.8393574297188753</v>
      </c>
      <c r="I176" s="7">
        <f t="shared" si="119"/>
        <v>11.847389558232932</v>
      </c>
      <c r="J176" s="7">
        <f t="shared" si="119"/>
        <v>20.682730923694777</v>
      </c>
      <c r="K176" s="7">
        <f t="shared" si="119"/>
        <v>24.899598393574298</v>
      </c>
      <c r="L176" s="7">
        <f t="shared" si="119"/>
        <v>19.477911646586342</v>
      </c>
      <c r="M176" s="7">
        <f t="shared" si="119"/>
        <v>10.642570281124497</v>
      </c>
      <c r="N176" s="7">
        <f t="shared" si="119"/>
        <v>2.6104417670682731</v>
      </c>
      <c r="O176" s="7" t="str">
        <f t="shared" si="119"/>
        <v/>
      </c>
      <c r="P176" s="66">
        <f t="shared" si="104"/>
        <v>99.999999999999986</v>
      </c>
    </row>
    <row r="177" spans="1:16" ht="16.05" customHeight="1" x14ac:dyDescent="0.2">
      <c r="A177" s="9"/>
      <c r="B177" s="9"/>
      <c r="C177" s="7" t="s">
        <v>23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0.5</v>
      </c>
      <c r="J177" s="67">
        <v>7.3</v>
      </c>
      <c r="K177" s="67">
        <v>5.9</v>
      </c>
      <c r="L177" s="67">
        <v>4.8</v>
      </c>
      <c r="M177" s="67">
        <v>4.7</v>
      </c>
      <c r="N177" s="67">
        <v>1.4</v>
      </c>
      <c r="O177" s="67">
        <v>0</v>
      </c>
      <c r="P177" s="66">
        <f t="shared" si="104"/>
        <v>24.599999999999998</v>
      </c>
    </row>
    <row r="178" spans="1:16" ht="16.05" customHeight="1" x14ac:dyDescent="0.2">
      <c r="A178" s="9"/>
      <c r="B178" s="9"/>
      <c r="C178" s="10" t="s">
        <v>22</v>
      </c>
      <c r="D178" s="7" t="str">
        <f t="shared" ref="D178:O178" si="120">IF(D177&lt;=0,"",D177/$P177%)</f>
        <v/>
      </c>
      <c r="E178" s="7" t="str">
        <f t="shared" si="120"/>
        <v/>
      </c>
      <c r="F178" s="7" t="str">
        <f t="shared" si="120"/>
        <v/>
      </c>
      <c r="G178" s="7" t="str">
        <f t="shared" si="120"/>
        <v/>
      </c>
      <c r="H178" s="7" t="str">
        <f t="shared" si="120"/>
        <v/>
      </c>
      <c r="I178" s="7">
        <f t="shared" si="120"/>
        <v>2.0325203252032522</v>
      </c>
      <c r="J178" s="7">
        <f t="shared" si="120"/>
        <v>29.674796747967484</v>
      </c>
      <c r="K178" s="7">
        <f t="shared" si="120"/>
        <v>23.983739837398378</v>
      </c>
      <c r="L178" s="7">
        <f t="shared" si="120"/>
        <v>19.512195121951223</v>
      </c>
      <c r="M178" s="7">
        <f t="shared" si="120"/>
        <v>19.105691056910572</v>
      </c>
      <c r="N178" s="7">
        <f t="shared" si="120"/>
        <v>5.691056910569106</v>
      </c>
      <c r="O178" s="7" t="str">
        <f t="shared" si="120"/>
        <v/>
      </c>
      <c r="P178" s="66">
        <f t="shared" si="104"/>
        <v>100.00000000000001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</v>
      </c>
      <c r="E179" s="66">
        <f t="shared" ref="E179:O179" si="121">SUM(E177,E175)</f>
        <v>0</v>
      </c>
      <c r="F179" s="66">
        <f t="shared" si="121"/>
        <v>0</v>
      </c>
      <c r="G179" s="66">
        <f t="shared" si="121"/>
        <v>0</v>
      </c>
      <c r="H179" s="66">
        <f t="shared" si="121"/>
        <v>4.8999999999999995</v>
      </c>
      <c r="I179" s="66">
        <f t="shared" si="121"/>
        <v>6.4</v>
      </c>
      <c r="J179" s="66">
        <f t="shared" si="121"/>
        <v>17.599999999999998</v>
      </c>
      <c r="K179" s="66">
        <f t="shared" si="121"/>
        <v>18.3</v>
      </c>
      <c r="L179" s="66">
        <f t="shared" si="121"/>
        <v>14.5</v>
      </c>
      <c r="M179" s="66">
        <f t="shared" si="121"/>
        <v>10</v>
      </c>
      <c r="N179" s="66">
        <f t="shared" si="121"/>
        <v>2.7</v>
      </c>
      <c r="O179" s="66">
        <f t="shared" si="121"/>
        <v>0</v>
      </c>
      <c r="P179" s="66">
        <f t="shared" si="104"/>
        <v>74.400000000000006</v>
      </c>
    </row>
    <row r="180" spans="1:16" ht="16.05" customHeight="1" x14ac:dyDescent="0.2">
      <c r="A180" s="15"/>
      <c r="B180" s="13"/>
      <c r="C180" s="10" t="s">
        <v>22</v>
      </c>
      <c r="D180" s="7" t="str">
        <f t="shared" ref="D180:O180" si="122">IF(D179&lt;=0,"",D179/$P179%)</f>
        <v/>
      </c>
      <c r="E180" s="7" t="str">
        <f t="shared" si="122"/>
        <v/>
      </c>
      <c r="F180" s="7" t="str">
        <f t="shared" si="122"/>
        <v/>
      </c>
      <c r="G180" s="7" t="str">
        <f t="shared" si="122"/>
        <v/>
      </c>
      <c r="H180" s="7">
        <f t="shared" si="122"/>
        <v>6.5860215053763422</v>
      </c>
      <c r="I180" s="7">
        <f t="shared" si="122"/>
        <v>8.6021505376344081</v>
      </c>
      <c r="J180" s="7">
        <f t="shared" si="122"/>
        <v>23.655913978494617</v>
      </c>
      <c r="K180" s="7">
        <f t="shared" si="122"/>
        <v>24.596774193548384</v>
      </c>
      <c r="L180" s="7">
        <f t="shared" si="122"/>
        <v>19.489247311827953</v>
      </c>
      <c r="M180" s="7">
        <f t="shared" si="122"/>
        <v>13.440860215053762</v>
      </c>
      <c r="N180" s="7">
        <f t="shared" si="122"/>
        <v>3.629032258064516</v>
      </c>
      <c r="O180" s="7" t="str">
        <f t="shared" si="122"/>
        <v/>
      </c>
      <c r="P180" s="66">
        <f t="shared" si="104"/>
        <v>99.999999999999972</v>
      </c>
    </row>
    <row r="181" spans="1:16" ht="16.05" customHeight="1" x14ac:dyDescent="0.2">
      <c r="A181" s="15"/>
      <c r="B181" s="9" t="s">
        <v>53</v>
      </c>
      <c r="C181" s="7" t="s">
        <v>21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104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 t="shared" ref="D182:O182" si="123">IF(D181&lt;=0,"",D181/$P181%)</f>
        <v/>
      </c>
      <c r="E182" s="7" t="str">
        <f t="shared" si="123"/>
        <v/>
      </c>
      <c r="F182" s="7" t="str">
        <f t="shared" si="123"/>
        <v/>
      </c>
      <c r="G182" s="7" t="str">
        <f t="shared" si="123"/>
        <v/>
      </c>
      <c r="H182" s="7" t="str">
        <f t="shared" si="123"/>
        <v/>
      </c>
      <c r="I182" s="7" t="str">
        <f t="shared" si="123"/>
        <v/>
      </c>
      <c r="J182" s="7" t="str">
        <f t="shared" si="123"/>
        <v/>
      </c>
      <c r="K182" s="7" t="str">
        <f t="shared" si="123"/>
        <v/>
      </c>
      <c r="L182" s="7" t="str">
        <f t="shared" si="123"/>
        <v/>
      </c>
      <c r="M182" s="7" t="str">
        <f t="shared" si="123"/>
        <v/>
      </c>
      <c r="N182" s="7" t="str">
        <f t="shared" si="123"/>
        <v/>
      </c>
      <c r="O182" s="7" t="str">
        <f t="shared" si="123"/>
        <v/>
      </c>
      <c r="P182" s="66">
        <f t="shared" si="104"/>
        <v>0</v>
      </c>
    </row>
    <row r="183" spans="1:16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4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 t="shared" ref="D184:O184" si="124">IF(D183&lt;=0,"",D183/$P183%)</f>
        <v/>
      </c>
      <c r="E184" s="7" t="str">
        <f t="shared" si="124"/>
        <v/>
      </c>
      <c r="F184" s="7" t="str">
        <f t="shared" si="124"/>
        <v/>
      </c>
      <c r="G184" s="7" t="str">
        <f t="shared" si="124"/>
        <v/>
      </c>
      <c r="H184" s="7" t="str">
        <f t="shared" si="124"/>
        <v/>
      </c>
      <c r="I184" s="7" t="str">
        <f t="shared" si="124"/>
        <v/>
      </c>
      <c r="J184" s="7" t="str">
        <f t="shared" si="124"/>
        <v/>
      </c>
      <c r="K184" s="7" t="str">
        <f t="shared" si="124"/>
        <v/>
      </c>
      <c r="L184" s="7" t="str">
        <f t="shared" si="124"/>
        <v/>
      </c>
      <c r="M184" s="7" t="str">
        <f t="shared" si="124"/>
        <v/>
      </c>
      <c r="N184" s="7" t="str">
        <f t="shared" si="124"/>
        <v/>
      </c>
      <c r="O184" s="7" t="str">
        <f t="shared" si="124"/>
        <v/>
      </c>
      <c r="P184" s="66">
        <f t="shared" si="104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5">SUM(E183,E181)</f>
        <v>0</v>
      </c>
      <c r="F185" s="66">
        <f t="shared" si="125"/>
        <v>0</v>
      </c>
      <c r="G185" s="66">
        <f t="shared" si="125"/>
        <v>0</v>
      </c>
      <c r="H185" s="66">
        <f t="shared" si="125"/>
        <v>0</v>
      </c>
      <c r="I185" s="66">
        <f t="shared" si="125"/>
        <v>0</v>
      </c>
      <c r="J185" s="66">
        <f t="shared" si="125"/>
        <v>0</v>
      </c>
      <c r="K185" s="66">
        <f t="shared" si="125"/>
        <v>0</v>
      </c>
      <c r="L185" s="66">
        <f t="shared" si="125"/>
        <v>0</v>
      </c>
      <c r="M185" s="66">
        <f t="shared" si="125"/>
        <v>0</v>
      </c>
      <c r="N185" s="66">
        <f t="shared" si="125"/>
        <v>0</v>
      </c>
      <c r="O185" s="66">
        <f t="shared" si="125"/>
        <v>0</v>
      </c>
      <c r="P185" s="66">
        <f t="shared" si="104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 t="shared" ref="D186:O186" si="126">IF(D185&lt;=0,"",D185/$P185%)</f>
        <v/>
      </c>
      <c r="E186" s="7" t="str">
        <f t="shared" si="126"/>
        <v/>
      </c>
      <c r="F186" s="7" t="str">
        <f t="shared" si="126"/>
        <v/>
      </c>
      <c r="G186" s="7" t="str">
        <f t="shared" si="126"/>
        <v/>
      </c>
      <c r="H186" s="7" t="str">
        <f t="shared" si="126"/>
        <v/>
      </c>
      <c r="I186" s="7" t="str">
        <f t="shared" si="126"/>
        <v/>
      </c>
      <c r="J186" s="7" t="str">
        <f t="shared" si="126"/>
        <v/>
      </c>
      <c r="K186" s="7" t="str">
        <f t="shared" si="126"/>
        <v/>
      </c>
      <c r="L186" s="7" t="str">
        <f t="shared" si="126"/>
        <v/>
      </c>
      <c r="M186" s="7" t="str">
        <f t="shared" si="126"/>
        <v/>
      </c>
      <c r="N186" s="7" t="str">
        <f t="shared" si="126"/>
        <v/>
      </c>
      <c r="O186" s="7" t="str">
        <f t="shared" si="126"/>
        <v/>
      </c>
      <c r="P186" s="66">
        <f t="shared" si="104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4"/>
        <v>0</v>
      </c>
    </row>
    <row r="188" spans="1:16" ht="16.05" customHeight="1" x14ac:dyDescent="0.2">
      <c r="A188" s="15"/>
      <c r="B188" s="9"/>
      <c r="C188" s="10" t="s">
        <v>22</v>
      </c>
      <c r="D188" s="7" t="str">
        <f t="shared" ref="D188:O188" si="127">IF(D187&lt;=0,"",D187/$P187%)</f>
        <v/>
      </c>
      <c r="E188" s="7" t="str">
        <f t="shared" si="127"/>
        <v/>
      </c>
      <c r="F188" s="7" t="str">
        <f t="shared" si="127"/>
        <v/>
      </c>
      <c r="G188" s="7" t="str">
        <f t="shared" si="127"/>
        <v/>
      </c>
      <c r="H188" s="7" t="str">
        <f t="shared" si="127"/>
        <v/>
      </c>
      <c r="I188" s="7" t="str">
        <f t="shared" si="127"/>
        <v/>
      </c>
      <c r="J188" s="7" t="str">
        <f t="shared" si="127"/>
        <v/>
      </c>
      <c r="K188" s="7" t="str">
        <f t="shared" si="127"/>
        <v/>
      </c>
      <c r="L188" s="7" t="str">
        <f t="shared" si="127"/>
        <v/>
      </c>
      <c r="M188" s="7" t="str">
        <f t="shared" si="127"/>
        <v/>
      </c>
      <c r="N188" s="7" t="str">
        <f t="shared" si="127"/>
        <v/>
      </c>
      <c r="O188" s="7" t="str">
        <f t="shared" si="127"/>
        <v/>
      </c>
      <c r="P188" s="66">
        <f t="shared" si="104"/>
        <v>0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4"/>
        <v>0</v>
      </c>
    </row>
    <row r="190" spans="1:16" ht="16.05" customHeight="1" x14ac:dyDescent="0.2">
      <c r="A190" s="15"/>
      <c r="B190" s="9"/>
      <c r="C190" s="10" t="s">
        <v>22</v>
      </c>
      <c r="D190" s="7" t="str">
        <f t="shared" ref="D190:O190" si="128">IF(D189&lt;=0,"",D189/$P189%)</f>
        <v/>
      </c>
      <c r="E190" s="7" t="str">
        <f t="shared" si="128"/>
        <v/>
      </c>
      <c r="F190" s="7" t="str">
        <f t="shared" si="128"/>
        <v/>
      </c>
      <c r="G190" s="7" t="str">
        <f t="shared" si="128"/>
        <v/>
      </c>
      <c r="H190" s="7" t="str">
        <f t="shared" si="128"/>
        <v/>
      </c>
      <c r="I190" s="7" t="str">
        <f t="shared" si="128"/>
        <v/>
      </c>
      <c r="J190" s="7" t="str">
        <f t="shared" si="128"/>
        <v/>
      </c>
      <c r="K190" s="7" t="str">
        <f t="shared" si="128"/>
        <v/>
      </c>
      <c r="L190" s="7" t="str">
        <f t="shared" si="128"/>
        <v/>
      </c>
      <c r="M190" s="7" t="str">
        <f t="shared" si="128"/>
        <v/>
      </c>
      <c r="N190" s="7" t="str">
        <f t="shared" si="128"/>
        <v/>
      </c>
      <c r="O190" s="7" t="str">
        <f t="shared" si="128"/>
        <v/>
      </c>
      <c r="P190" s="66">
        <f t="shared" si="104"/>
        <v>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29">SUM(E189,E187)</f>
        <v>0</v>
      </c>
      <c r="F191" s="66">
        <f t="shared" si="129"/>
        <v>0</v>
      </c>
      <c r="G191" s="66">
        <f t="shared" si="129"/>
        <v>0</v>
      </c>
      <c r="H191" s="66">
        <f t="shared" si="129"/>
        <v>0</v>
      </c>
      <c r="I191" s="66">
        <f t="shared" si="129"/>
        <v>0</v>
      </c>
      <c r="J191" s="66">
        <f t="shared" si="129"/>
        <v>0</v>
      </c>
      <c r="K191" s="66">
        <f t="shared" si="129"/>
        <v>0</v>
      </c>
      <c r="L191" s="66">
        <f t="shared" si="129"/>
        <v>0</v>
      </c>
      <c r="M191" s="66">
        <f t="shared" si="129"/>
        <v>0</v>
      </c>
      <c r="N191" s="66">
        <f t="shared" si="129"/>
        <v>0</v>
      </c>
      <c r="O191" s="66">
        <f t="shared" si="129"/>
        <v>0</v>
      </c>
      <c r="P191" s="66">
        <f t="shared" si="104"/>
        <v>0</v>
      </c>
    </row>
    <row r="192" spans="1:16" ht="16.05" customHeight="1" x14ac:dyDescent="0.2">
      <c r="A192" s="15"/>
      <c r="B192" s="13"/>
      <c r="C192" s="10" t="s">
        <v>22</v>
      </c>
      <c r="D192" s="7" t="str">
        <f t="shared" ref="D192:O192" si="130">IF(D191&lt;=0,"",D191/$P191%)</f>
        <v/>
      </c>
      <c r="E192" s="7" t="str">
        <f t="shared" si="130"/>
        <v/>
      </c>
      <c r="F192" s="7" t="str">
        <f t="shared" si="130"/>
        <v/>
      </c>
      <c r="G192" s="7" t="str">
        <f t="shared" si="130"/>
        <v/>
      </c>
      <c r="H192" s="7" t="str">
        <f t="shared" si="130"/>
        <v/>
      </c>
      <c r="I192" s="7" t="str">
        <f t="shared" si="130"/>
        <v/>
      </c>
      <c r="J192" s="7" t="str">
        <f t="shared" si="130"/>
        <v/>
      </c>
      <c r="K192" s="7" t="str">
        <f t="shared" si="130"/>
        <v/>
      </c>
      <c r="L192" s="7" t="str">
        <f t="shared" si="130"/>
        <v/>
      </c>
      <c r="M192" s="7" t="str">
        <f t="shared" si="130"/>
        <v/>
      </c>
      <c r="N192" s="7" t="str">
        <f t="shared" si="130"/>
        <v/>
      </c>
      <c r="O192" s="7" t="str">
        <f t="shared" si="130"/>
        <v/>
      </c>
      <c r="P192" s="66">
        <f t="shared" si="104"/>
        <v>0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4"/>
        <v>0</v>
      </c>
    </row>
    <row r="194" spans="1:16" ht="16.05" customHeight="1" x14ac:dyDescent="0.2">
      <c r="A194" s="15"/>
      <c r="B194" s="9"/>
      <c r="C194" s="10" t="s">
        <v>22</v>
      </c>
      <c r="D194" s="7" t="str">
        <f t="shared" ref="D194:O194" si="131">IF(D193&lt;=0,"",D193/$P193%)</f>
        <v/>
      </c>
      <c r="E194" s="7" t="str">
        <f t="shared" si="131"/>
        <v/>
      </c>
      <c r="F194" s="7" t="str">
        <f t="shared" si="131"/>
        <v/>
      </c>
      <c r="G194" s="7" t="str">
        <f t="shared" si="131"/>
        <v/>
      </c>
      <c r="H194" s="7" t="str">
        <f t="shared" si="131"/>
        <v/>
      </c>
      <c r="I194" s="7" t="str">
        <f t="shared" si="131"/>
        <v/>
      </c>
      <c r="J194" s="7" t="str">
        <f t="shared" si="131"/>
        <v/>
      </c>
      <c r="K194" s="7" t="str">
        <f t="shared" si="131"/>
        <v/>
      </c>
      <c r="L194" s="7" t="str">
        <f t="shared" si="131"/>
        <v/>
      </c>
      <c r="M194" s="7" t="str">
        <f t="shared" si="131"/>
        <v/>
      </c>
      <c r="N194" s="7" t="str">
        <f t="shared" si="131"/>
        <v/>
      </c>
      <c r="O194" s="7" t="str">
        <f t="shared" si="131"/>
        <v/>
      </c>
      <c r="P194" s="66">
        <f t="shared" si="104"/>
        <v>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4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 t="shared" ref="D196:O196" si="132">IF(D195&lt;=0,"",D195/$P195%)</f>
        <v/>
      </c>
      <c r="E196" s="7" t="str">
        <f t="shared" si="132"/>
        <v/>
      </c>
      <c r="F196" s="7" t="str">
        <f t="shared" si="132"/>
        <v/>
      </c>
      <c r="G196" s="7" t="str">
        <f t="shared" si="132"/>
        <v/>
      </c>
      <c r="H196" s="7" t="str">
        <f t="shared" si="132"/>
        <v/>
      </c>
      <c r="I196" s="7" t="str">
        <f t="shared" si="132"/>
        <v/>
      </c>
      <c r="J196" s="7" t="str">
        <f t="shared" si="132"/>
        <v/>
      </c>
      <c r="K196" s="7" t="str">
        <f t="shared" si="132"/>
        <v/>
      </c>
      <c r="L196" s="7" t="str">
        <f t="shared" si="132"/>
        <v/>
      </c>
      <c r="M196" s="7" t="str">
        <f t="shared" si="132"/>
        <v/>
      </c>
      <c r="N196" s="7" t="str">
        <f t="shared" si="132"/>
        <v/>
      </c>
      <c r="O196" s="7" t="str">
        <f t="shared" si="132"/>
        <v/>
      </c>
      <c r="P196" s="66">
        <f t="shared" si="104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3">SUM(E195,E193)</f>
        <v>0</v>
      </c>
      <c r="F197" s="66">
        <f t="shared" si="133"/>
        <v>0</v>
      </c>
      <c r="G197" s="66">
        <f t="shared" si="133"/>
        <v>0</v>
      </c>
      <c r="H197" s="66">
        <f t="shared" si="133"/>
        <v>0</v>
      </c>
      <c r="I197" s="66">
        <f t="shared" si="133"/>
        <v>0</v>
      </c>
      <c r="J197" s="66">
        <f t="shared" si="133"/>
        <v>0</v>
      </c>
      <c r="K197" s="66">
        <f t="shared" si="133"/>
        <v>0</v>
      </c>
      <c r="L197" s="66">
        <f t="shared" si="133"/>
        <v>0</v>
      </c>
      <c r="M197" s="66">
        <f t="shared" si="133"/>
        <v>0</v>
      </c>
      <c r="N197" s="66">
        <f t="shared" si="133"/>
        <v>0</v>
      </c>
      <c r="O197" s="66">
        <f t="shared" si="133"/>
        <v>0</v>
      </c>
      <c r="P197" s="66">
        <f t="shared" si="104"/>
        <v>0</v>
      </c>
    </row>
    <row r="198" spans="1:16" ht="16.05" customHeight="1" x14ac:dyDescent="0.2">
      <c r="A198" s="15"/>
      <c r="B198" s="13"/>
      <c r="C198" s="10" t="s">
        <v>22</v>
      </c>
      <c r="D198" s="7" t="str">
        <f t="shared" ref="D198:O198" si="134">IF(D197&lt;=0,"",D197/$P197%)</f>
        <v/>
      </c>
      <c r="E198" s="7" t="str">
        <f t="shared" si="134"/>
        <v/>
      </c>
      <c r="F198" s="7" t="str">
        <f t="shared" si="134"/>
        <v/>
      </c>
      <c r="G198" s="7" t="str">
        <f t="shared" si="134"/>
        <v/>
      </c>
      <c r="H198" s="7" t="str">
        <f t="shared" si="134"/>
        <v/>
      </c>
      <c r="I198" s="7" t="str">
        <f t="shared" si="134"/>
        <v/>
      </c>
      <c r="J198" s="7" t="str">
        <f t="shared" si="134"/>
        <v/>
      </c>
      <c r="K198" s="7" t="str">
        <f t="shared" si="134"/>
        <v/>
      </c>
      <c r="L198" s="7" t="str">
        <f t="shared" si="134"/>
        <v/>
      </c>
      <c r="M198" s="7" t="str">
        <f t="shared" si="134"/>
        <v/>
      </c>
      <c r="N198" s="7" t="str">
        <f t="shared" si="134"/>
        <v/>
      </c>
      <c r="O198" s="7" t="str">
        <f t="shared" si="134"/>
        <v/>
      </c>
      <c r="P198" s="66">
        <f t="shared" si="104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>
        <v>0</v>
      </c>
      <c r="E199" s="67">
        <v>0</v>
      </c>
      <c r="F199" s="67">
        <v>0</v>
      </c>
      <c r="G199" s="67">
        <v>0</v>
      </c>
      <c r="H199" s="67">
        <v>1.4</v>
      </c>
      <c r="I199" s="67">
        <v>32.599999999999994</v>
      </c>
      <c r="J199" s="67">
        <v>31.900000000000002</v>
      </c>
      <c r="K199" s="67">
        <v>7.2</v>
      </c>
      <c r="L199" s="67">
        <v>9.6000000000000014</v>
      </c>
      <c r="M199" s="67">
        <v>15.799999999999999</v>
      </c>
      <c r="N199" s="67">
        <v>0.6</v>
      </c>
      <c r="O199" s="67">
        <v>0</v>
      </c>
      <c r="P199" s="66">
        <f t="shared" si="104"/>
        <v>99.09999999999998</v>
      </c>
    </row>
    <row r="200" spans="1:16" ht="16.05" customHeight="1" x14ac:dyDescent="0.2">
      <c r="A200" s="15"/>
      <c r="B200" s="9"/>
      <c r="C200" s="10" t="s">
        <v>22</v>
      </c>
      <c r="D200" s="7" t="str">
        <f t="shared" ref="D200:O200" si="135">IF(D199&lt;=0,"",D199/$P199%)</f>
        <v/>
      </c>
      <c r="E200" s="7" t="str">
        <f t="shared" si="135"/>
        <v/>
      </c>
      <c r="F200" s="7" t="str">
        <f t="shared" si="135"/>
        <v/>
      </c>
      <c r="G200" s="7" t="str">
        <f t="shared" si="135"/>
        <v/>
      </c>
      <c r="H200" s="7">
        <f t="shared" si="135"/>
        <v>1.4127144298688197</v>
      </c>
      <c r="I200" s="7">
        <f t="shared" si="135"/>
        <v>32.89606458123108</v>
      </c>
      <c r="J200" s="7">
        <f t="shared" si="135"/>
        <v>32.18970736629668</v>
      </c>
      <c r="K200" s="7">
        <f t="shared" si="135"/>
        <v>7.2653884964682156</v>
      </c>
      <c r="L200" s="7">
        <f t="shared" si="135"/>
        <v>9.6871846619576214</v>
      </c>
      <c r="M200" s="7">
        <f t="shared" si="135"/>
        <v>15.94349142280525</v>
      </c>
      <c r="N200" s="7">
        <f t="shared" si="135"/>
        <v>0.60544904137235123</v>
      </c>
      <c r="O200" s="7" t="str">
        <f t="shared" si="135"/>
        <v/>
      </c>
      <c r="P200" s="66">
        <f t="shared" si="104"/>
        <v>100.00000000000001</v>
      </c>
    </row>
    <row r="201" spans="1:16" ht="16.05" customHeight="1" x14ac:dyDescent="0.2">
      <c r="A201" s="15"/>
      <c r="B201" s="9"/>
      <c r="C201" s="7" t="s">
        <v>23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2.3999999999999995</v>
      </c>
      <c r="K201" s="67">
        <v>5.7</v>
      </c>
      <c r="L201" s="67">
        <v>0.3</v>
      </c>
      <c r="M201" s="67">
        <v>0</v>
      </c>
      <c r="N201" s="67">
        <v>0</v>
      </c>
      <c r="O201" s="67">
        <v>0</v>
      </c>
      <c r="P201" s="66">
        <f t="shared" si="104"/>
        <v>8.4</v>
      </c>
    </row>
    <row r="202" spans="1:16" ht="16.05" customHeight="1" x14ac:dyDescent="0.2">
      <c r="A202" s="15"/>
      <c r="B202" s="9"/>
      <c r="C202" s="10" t="s">
        <v>22</v>
      </c>
      <c r="D202" s="7" t="str">
        <f t="shared" ref="D202:O202" si="136">IF(D201&lt;=0,"",D201/$P201%)</f>
        <v/>
      </c>
      <c r="E202" s="7" t="str">
        <f t="shared" si="136"/>
        <v/>
      </c>
      <c r="F202" s="7" t="str">
        <f t="shared" si="136"/>
        <v/>
      </c>
      <c r="G202" s="7" t="str">
        <f t="shared" si="136"/>
        <v/>
      </c>
      <c r="H202" s="7" t="str">
        <f t="shared" si="136"/>
        <v/>
      </c>
      <c r="I202" s="7" t="str">
        <f t="shared" si="136"/>
        <v/>
      </c>
      <c r="J202" s="7">
        <f t="shared" si="136"/>
        <v>28.571428571428562</v>
      </c>
      <c r="K202" s="7">
        <f t="shared" si="136"/>
        <v>67.857142857142861</v>
      </c>
      <c r="L202" s="7">
        <f t="shared" si="136"/>
        <v>3.5714285714285712</v>
      </c>
      <c r="M202" s="7" t="str">
        <f t="shared" si="136"/>
        <v/>
      </c>
      <c r="N202" s="7" t="str">
        <f t="shared" si="136"/>
        <v/>
      </c>
      <c r="O202" s="7" t="str">
        <f t="shared" si="136"/>
        <v/>
      </c>
      <c r="P202" s="66">
        <f t="shared" si="104"/>
        <v>99.999999999999986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7">SUM(E201,E199)</f>
        <v>0</v>
      </c>
      <c r="F203" s="66">
        <f t="shared" si="137"/>
        <v>0</v>
      </c>
      <c r="G203" s="66">
        <f t="shared" si="137"/>
        <v>0</v>
      </c>
      <c r="H203" s="66">
        <f t="shared" si="137"/>
        <v>1.4</v>
      </c>
      <c r="I203" s="66">
        <f t="shared" si="137"/>
        <v>32.599999999999994</v>
      </c>
      <c r="J203" s="66">
        <f t="shared" si="137"/>
        <v>34.300000000000004</v>
      </c>
      <c r="K203" s="66">
        <f t="shared" si="137"/>
        <v>12.9</v>
      </c>
      <c r="L203" s="66">
        <f t="shared" si="137"/>
        <v>9.9000000000000021</v>
      </c>
      <c r="M203" s="66">
        <f t="shared" si="137"/>
        <v>15.799999999999999</v>
      </c>
      <c r="N203" s="66">
        <f t="shared" si="137"/>
        <v>0.6</v>
      </c>
      <c r="O203" s="66">
        <f t="shared" si="137"/>
        <v>0</v>
      </c>
      <c r="P203" s="66">
        <f t="shared" si="104"/>
        <v>107.5</v>
      </c>
    </row>
    <row r="204" spans="1:16" ht="16.05" customHeight="1" x14ac:dyDescent="0.2">
      <c r="A204" s="15"/>
      <c r="B204" s="13"/>
      <c r="C204" s="10" t="s">
        <v>22</v>
      </c>
      <c r="D204" s="7" t="str">
        <f t="shared" ref="D204:O204" si="138">IF(D203&lt;=0,"",D203/$P203%)</f>
        <v/>
      </c>
      <c r="E204" s="7" t="str">
        <f t="shared" si="138"/>
        <v/>
      </c>
      <c r="F204" s="7" t="str">
        <f t="shared" si="138"/>
        <v/>
      </c>
      <c r="G204" s="7" t="str">
        <f t="shared" si="138"/>
        <v/>
      </c>
      <c r="H204" s="7">
        <f t="shared" si="138"/>
        <v>1.3023255813953487</v>
      </c>
      <c r="I204" s="7">
        <f t="shared" si="138"/>
        <v>30.325581395348834</v>
      </c>
      <c r="J204" s="7">
        <f t="shared" si="138"/>
        <v>31.906976744186053</v>
      </c>
      <c r="K204" s="7">
        <f t="shared" si="138"/>
        <v>12</v>
      </c>
      <c r="L204" s="7">
        <f t="shared" si="138"/>
        <v>9.2093023255813975</v>
      </c>
      <c r="M204" s="7">
        <f t="shared" si="138"/>
        <v>14.697674418604651</v>
      </c>
      <c r="N204" s="7">
        <f t="shared" si="138"/>
        <v>0.55813953488372092</v>
      </c>
      <c r="O204" s="7" t="str">
        <f t="shared" si="138"/>
        <v/>
      </c>
      <c r="P204" s="66">
        <f t="shared" si="104"/>
        <v>100</v>
      </c>
    </row>
    <row r="205" spans="1:16" ht="16.05" customHeight="1" x14ac:dyDescent="0.2">
      <c r="A205" s="15"/>
      <c r="B205" s="9" t="s">
        <v>57</v>
      </c>
      <c r="C205" s="7" t="s">
        <v>21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>
        <f t="shared" si="104"/>
        <v>0</v>
      </c>
    </row>
    <row r="206" spans="1:16" ht="16.05" customHeight="1" x14ac:dyDescent="0.2">
      <c r="A206" s="15"/>
      <c r="B206" s="9"/>
      <c r="C206" s="10" t="s">
        <v>22</v>
      </c>
      <c r="D206" s="7" t="str">
        <f t="shared" ref="D206:O206" si="139">IF(D205&lt;=0,"",D205/$P205%)</f>
        <v/>
      </c>
      <c r="E206" s="7" t="str">
        <f t="shared" si="139"/>
        <v/>
      </c>
      <c r="F206" s="7" t="str">
        <f t="shared" si="139"/>
        <v/>
      </c>
      <c r="G206" s="7" t="str">
        <f t="shared" si="139"/>
        <v/>
      </c>
      <c r="H206" s="7" t="str">
        <f t="shared" si="139"/>
        <v/>
      </c>
      <c r="I206" s="7" t="str">
        <f t="shared" si="139"/>
        <v/>
      </c>
      <c r="J206" s="7" t="str">
        <f t="shared" si="139"/>
        <v/>
      </c>
      <c r="K206" s="7" t="str">
        <f t="shared" si="139"/>
        <v/>
      </c>
      <c r="L206" s="7" t="str">
        <f t="shared" si="139"/>
        <v/>
      </c>
      <c r="M206" s="7" t="str">
        <f t="shared" si="139"/>
        <v/>
      </c>
      <c r="N206" s="7" t="str">
        <f t="shared" si="139"/>
        <v/>
      </c>
      <c r="O206" s="7" t="str">
        <f t="shared" si="139"/>
        <v/>
      </c>
      <c r="P206" s="66">
        <f t="shared" si="104"/>
        <v>0</v>
      </c>
    </row>
    <row r="207" spans="1:16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4"/>
        <v>0</v>
      </c>
    </row>
    <row r="208" spans="1:16" ht="16.05" customHeight="1" x14ac:dyDescent="0.2">
      <c r="A208" s="15"/>
      <c r="B208" s="9"/>
      <c r="C208" s="10" t="s">
        <v>22</v>
      </c>
      <c r="D208" s="7" t="str">
        <f t="shared" ref="D208:O208" si="140">IF(D207&lt;=0,"",D207/$P207%)</f>
        <v/>
      </c>
      <c r="E208" s="7" t="str">
        <f t="shared" si="140"/>
        <v/>
      </c>
      <c r="F208" s="7" t="str">
        <f t="shared" si="140"/>
        <v/>
      </c>
      <c r="G208" s="7" t="str">
        <f t="shared" si="140"/>
        <v/>
      </c>
      <c r="H208" s="7" t="str">
        <f t="shared" si="140"/>
        <v/>
      </c>
      <c r="I208" s="7" t="str">
        <f t="shared" si="140"/>
        <v/>
      </c>
      <c r="J208" s="7" t="str">
        <f t="shared" si="140"/>
        <v/>
      </c>
      <c r="K208" s="7" t="str">
        <f t="shared" si="140"/>
        <v/>
      </c>
      <c r="L208" s="7" t="str">
        <f t="shared" si="140"/>
        <v/>
      </c>
      <c r="M208" s="7" t="str">
        <f t="shared" si="140"/>
        <v/>
      </c>
      <c r="N208" s="7" t="str">
        <f t="shared" si="140"/>
        <v/>
      </c>
      <c r="O208" s="7" t="str">
        <f t="shared" si="140"/>
        <v/>
      </c>
      <c r="P208" s="66">
        <f t="shared" si="104"/>
        <v>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1">SUM(E207,E205)</f>
        <v>0</v>
      </c>
      <c r="F209" s="66">
        <f t="shared" si="141"/>
        <v>0</v>
      </c>
      <c r="G209" s="66">
        <f t="shared" si="141"/>
        <v>0</v>
      </c>
      <c r="H209" s="66">
        <f t="shared" si="141"/>
        <v>0</v>
      </c>
      <c r="I209" s="66">
        <f t="shared" si="141"/>
        <v>0</v>
      </c>
      <c r="J209" s="66">
        <f t="shared" si="141"/>
        <v>0</v>
      </c>
      <c r="K209" s="66">
        <f t="shared" si="141"/>
        <v>0</v>
      </c>
      <c r="L209" s="66">
        <f t="shared" si="141"/>
        <v>0</v>
      </c>
      <c r="M209" s="66">
        <f t="shared" si="141"/>
        <v>0</v>
      </c>
      <c r="N209" s="66">
        <f t="shared" si="141"/>
        <v>0</v>
      </c>
      <c r="O209" s="66">
        <f t="shared" si="141"/>
        <v>0</v>
      </c>
      <c r="P209" s="66">
        <f t="shared" si="104"/>
        <v>0</v>
      </c>
    </row>
    <row r="210" spans="1:16" ht="16.05" customHeight="1" x14ac:dyDescent="0.2">
      <c r="A210" s="15"/>
      <c r="B210" s="13"/>
      <c r="C210" s="10" t="s">
        <v>22</v>
      </c>
      <c r="D210" s="7" t="str">
        <f t="shared" ref="D210:O210" si="142">IF(D209&lt;=0,"",D209/$P209%)</f>
        <v/>
      </c>
      <c r="E210" s="7" t="str">
        <f t="shared" si="142"/>
        <v/>
      </c>
      <c r="F210" s="7" t="str">
        <f t="shared" si="142"/>
        <v/>
      </c>
      <c r="G210" s="7" t="str">
        <f t="shared" si="142"/>
        <v/>
      </c>
      <c r="H210" s="7" t="str">
        <f t="shared" si="142"/>
        <v/>
      </c>
      <c r="I210" s="7" t="str">
        <f t="shared" si="142"/>
        <v/>
      </c>
      <c r="J210" s="7" t="str">
        <f t="shared" si="142"/>
        <v/>
      </c>
      <c r="K210" s="7" t="str">
        <f t="shared" si="142"/>
        <v/>
      </c>
      <c r="L210" s="7" t="str">
        <f t="shared" si="142"/>
        <v/>
      </c>
      <c r="M210" s="7" t="str">
        <f t="shared" si="142"/>
        <v/>
      </c>
      <c r="N210" s="7" t="str">
        <f t="shared" si="142"/>
        <v/>
      </c>
      <c r="O210" s="7" t="str">
        <f t="shared" si="142"/>
        <v/>
      </c>
      <c r="P210" s="66">
        <f t="shared" si="104"/>
        <v>0</v>
      </c>
    </row>
    <row r="211" spans="1:16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104"/>
        <v>0</v>
      </c>
    </row>
    <row r="212" spans="1:16" ht="16.05" customHeight="1" x14ac:dyDescent="0.2">
      <c r="A212" s="15"/>
      <c r="B212" s="9"/>
      <c r="C212" s="10" t="s">
        <v>22</v>
      </c>
      <c r="D212" s="7" t="str">
        <f t="shared" ref="D212:O212" si="143">IF(D211&lt;=0,"",D211/$P211%)</f>
        <v/>
      </c>
      <c r="E212" s="7" t="str">
        <f t="shared" si="143"/>
        <v/>
      </c>
      <c r="F212" s="7" t="str">
        <f t="shared" si="143"/>
        <v/>
      </c>
      <c r="G212" s="7" t="str">
        <f t="shared" si="143"/>
        <v/>
      </c>
      <c r="H212" s="7" t="str">
        <f t="shared" si="143"/>
        <v/>
      </c>
      <c r="I212" s="7" t="str">
        <f t="shared" si="143"/>
        <v/>
      </c>
      <c r="J212" s="7" t="str">
        <f t="shared" si="143"/>
        <v/>
      </c>
      <c r="K212" s="7" t="str">
        <f t="shared" si="143"/>
        <v/>
      </c>
      <c r="L212" s="7" t="str">
        <f t="shared" si="143"/>
        <v/>
      </c>
      <c r="M212" s="7" t="str">
        <f t="shared" si="143"/>
        <v/>
      </c>
      <c r="N212" s="7" t="str">
        <f t="shared" si="143"/>
        <v/>
      </c>
      <c r="O212" s="7" t="str">
        <f t="shared" si="143"/>
        <v/>
      </c>
      <c r="P212" s="66">
        <f t="shared" si="104"/>
        <v>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4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 t="shared" ref="D214:O214" si="144">IF(D213&lt;=0,"",D213/$P213%)</f>
        <v/>
      </c>
      <c r="E214" s="7" t="str">
        <f t="shared" si="144"/>
        <v/>
      </c>
      <c r="F214" s="7" t="str">
        <f t="shared" si="144"/>
        <v/>
      </c>
      <c r="G214" s="7" t="str">
        <f t="shared" si="144"/>
        <v/>
      </c>
      <c r="H214" s="7" t="str">
        <f t="shared" si="144"/>
        <v/>
      </c>
      <c r="I214" s="7" t="str">
        <f t="shared" si="144"/>
        <v/>
      </c>
      <c r="J214" s="7" t="str">
        <f t="shared" si="144"/>
        <v/>
      </c>
      <c r="K214" s="7" t="str">
        <f t="shared" si="144"/>
        <v/>
      </c>
      <c r="L214" s="7" t="str">
        <f t="shared" si="144"/>
        <v/>
      </c>
      <c r="M214" s="7" t="str">
        <f t="shared" si="144"/>
        <v/>
      </c>
      <c r="N214" s="7" t="str">
        <f t="shared" si="144"/>
        <v/>
      </c>
      <c r="O214" s="7" t="str">
        <f t="shared" si="144"/>
        <v/>
      </c>
      <c r="P214" s="66">
        <f t="shared" si="104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5">SUM(E213,E211)</f>
        <v>0</v>
      </c>
      <c r="F215" s="66">
        <f t="shared" si="145"/>
        <v>0</v>
      </c>
      <c r="G215" s="66">
        <f t="shared" si="145"/>
        <v>0</v>
      </c>
      <c r="H215" s="66">
        <f t="shared" si="145"/>
        <v>0</v>
      </c>
      <c r="I215" s="66">
        <f t="shared" si="145"/>
        <v>0</v>
      </c>
      <c r="J215" s="66">
        <f t="shared" si="145"/>
        <v>0</v>
      </c>
      <c r="K215" s="66">
        <f t="shared" si="145"/>
        <v>0</v>
      </c>
      <c r="L215" s="66">
        <f t="shared" si="145"/>
        <v>0</v>
      </c>
      <c r="M215" s="66">
        <f t="shared" si="145"/>
        <v>0</v>
      </c>
      <c r="N215" s="66">
        <f t="shared" si="145"/>
        <v>0</v>
      </c>
      <c r="O215" s="66">
        <f t="shared" si="145"/>
        <v>0</v>
      </c>
      <c r="P215" s="66">
        <f t="shared" si="104"/>
        <v>0</v>
      </c>
    </row>
    <row r="216" spans="1:16" ht="16.05" customHeight="1" x14ac:dyDescent="0.2">
      <c r="A216" s="15"/>
      <c r="B216" s="13"/>
      <c r="C216" s="10" t="s">
        <v>22</v>
      </c>
      <c r="D216" s="7" t="str">
        <f t="shared" ref="D216:O216" si="146">IF(D215&lt;=0,"",D215/$P215%)</f>
        <v/>
      </c>
      <c r="E216" s="7" t="str">
        <f t="shared" si="146"/>
        <v/>
      </c>
      <c r="F216" s="7" t="str">
        <f t="shared" si="146"/>
        <v/>
      </c>
      <c r="G216" s="7" t="str">
        <f t="shared" si="146"/>
        <v/>
      </c>
      <c r="H216" s="7" t="str">
        <f t="shared" si="146"/>
        <v/>
      </c>
      <c r="I216" s="7" t="str">
        <f t="shared" si="146"/>
        <v/>
      </c>
      <c r="J216" s="7" t="str">
        <f t="shared" si="146"/>
        <v/>
      </c>
      <c r="K216" s="7" t="str">
        <f t="shared" si="146"/>
        <v/>
      </c>
      <c r="L216" s="7" t="str">
        <f t="shared" si="146"/>
        <v/>
      </c>
      <c r="M216" s="7" t="str">
        <f t="shared" si="146"/>
        <v/>
      </c>
      <c r="N216" s="7" t="str">
        <f t="shared" si="146"/>
        <v/>
      </c>
      <c r="O216" s="7" t="str">
        <f t="shared" si="146"/>
        <v/>
      </c>
      <c r="P216" s="66">
        <f t="shared" si="104"/>
        <v>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>
        <f t="shared" si="104"/>
        <v>0</v>
      </c>
    </row>
    <row r="218" spans="1:16" ht="16.05" customHeight="1" x14ac:dyDescent="0.2">
      <c r="A218" s="15"/>
      <c r="B218" s="9"/>
      <c r="C218" s="10" t="s">
        <v>22</v>
      </c>
      <c r="D218" s="7" t="str">
        <f t="shared" ref="D218:O218" si="147">IF(D217&lt;=0,"",D217/$P217%)</f>
        <v/>
      </c>
      <c r="E218" s="7" t="str">
        <f t="shared" si="147"/>
        <v/>
      </c>
      <c r="F218" s="7" t="str">
        <f t="shared" si="147"/>
        <v/>
      </c>
      <c r="G218" s="7" t="str">
        <f t="shared" si="147"/>
        <v/>
      </c>
      <c r="H218" s="7" t="str">
        <f t="shared" si="147"/>
        <v/>
      </c>
      <c r="I218" s="7" t="str">
        <f t="shared" si="147"/>
        <v/>
      </c>
      <c r="J218" s="7" t="str">
        <f t="shared" si="147"/>
        <v/>
      </c>
      <c r="K218" s="7" t="str">
        <f t="shared" si="147"/>
        <v/>
      </c>
      <c r="L218" s="7" t="str">
        <f t="shared" si="147"/>
        <v/>
      </c>
      <c r="M218" s="7" t="str">
        <f t="shared" si="147"/>
        <v/>
      </c>
      <c r="N218" s="7" t="str">
        <f t="shared" si="147"/>
        <v/>
      </c>
      <c r="O218" s="7" t="str">
        <f t="shared" si="147"/>
        <v/>
      </c>
      <c r="P218" s="66">
        <f t="shared" ref="P218:P223" si="148">SUM(D218:O218)</f>
        <v>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8"/>
        <v>0</v>
      </c>
    </row>
    <row r="220" spans="1:16" ht="16.05" customHeight="1" x14ac:dyDescent="0.2">
      <c r="A220" s="15"/>
      <c r="B220" s="9"/>
      <c r="C220" s="10" t="s">
        <v>22</v>
      </c>
      <c r="D220" s="7" t="str">
        <f t="shared" ref="D220:O220" si="149">IF(D219&lt;=0,"",D219/$P219%)</f>
        <v/>
      </c>
      <c r="E220" s="7" t="str">
        <f t="shared" si="149"/>
        <v/>
      </c>
      <c r="F220" s="7" t="str">
        <f t="shared" si="149"/>
        <v/>
      </c>
      <c r="G220" s="7" t="str">
        <f t="shared" si="149"/>
        <v/>
      </c>
      <c r="H220" s="7" t="str">
        <f t="shared" si="149"/>
        <v/>
      </c>
      <c r="I220" s="7" t="str">
        <f t="shared" si="149"/>
        <v/>
      </c>
      <c r="J220" s="7" t="str">
        <f t="shared" si="149"/>
        <v/>
      </c>
      <c r="K220" s="7" t="str">
        <f t="shared" si="149"/>
        <v/>
      </c>
      <c r="L220" s="7" t="str">
        <f t="shared" si="149"/>
        <v/>
      </c>
      <c r="M220" s="7" t="str">
        <f t="shared" si="149"/>
        <v/>
      </c>
      <c r="N220" s="7" t="str">
        <f t="shared" si="149"/>
        <v/>
      </c>
      <c r="O220" s="7" t="str">
        <f t="shared" si="149"/>
        <v/>
      </c>
      <c r="P220" s="66">
        <f t="shared" si="148"/>
        <v>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50">SUM(E219,E217)</f>
        <v>0</v>
      </c>
      <c r="F221" s="66">
        <f t="shared" si="150"/>
        <v>0</v>
      </c>
      <c r="G221" s="66">
        <f t="shared" si="150"/>
        <v>0</v>
      </c>
      <c r="H221" s="66">
        <f t="shared" si="150"/>
        <v>0</v>
      </c>
      <c r="I221" s="66">
        <f t="shared" si="150"/>
        <v>0</v>
      </c>
      <c r="J221" s="66">
        <f t="shared" si="150"/>
        <v>0</v>
      </c>
      <c r="K221" s="66">
        <f t="shared" si="150"/>
        <v>0</v>
      </c>
      <c r="L221" s="66">
        <f t="shared" si="150"/>
        <v>0</v>
      </c>
      <c r="M221" s="66">
        <f t="shared" si="150"/>
        <v>0</v>
      </c>
      <c r="N221" s="66">
        <f t="shared" si="150"/>
        <v>0</v>
      </c>
      <c r="O221" s="66">
        <f t="shared" si="150"/>
        <v>0</v>
      </c>
      <c r="P221" s="66">
        <f t="shared" si="148"/>
        <v>0</v>
      </c>
    </row>
    <row r="222" spans="1:16" ht="16.05" customHeight="1" x14ac:dyDescent="0.2">
      <c r="A222" s="15"/>
      <c r="B222" s="13"/>
      <c r="C222" s="10" t="s">
        <v>22</v>
      </c>
      <c r="D222" s="7" t="str">
        <f t="shared" ref="D222:O222" si="151">IF(D221&lt;=0,"",D221/$P221%)</f>
        <v/>
      </c>
      <c r="E222" s="7" t="str">
        <f t="shared" si="151"/>
        <v/>
      </c>
      <c r="F222" s="7" t="str">
        <f t="shared" si="151"/>
        <v/>
      </c>
      <c r="G222" s="7" t="str">
        <f t="shared" si="151"/>
        <v/>
      </c>
      <c r="H222" s="7" t="str">
        <f t="shared" si="151"/>
        <v/>
      </c>
      <c r="I222" s="7" t="str">
        <f t="shared" si="151"/>
        <v/>
      </c>
      <c r="J222" s="7" t="str">
        <f t="shared" si="151"/>
        <v/>
      </c>
      <c r="K222" s="7" t="str">
        <f t="shared" si="151"/>
        <v/>
      </c>
      <c r="L222" s="7" t="str">
        <f t="shared" si="151"/>
        <v/>
      </c>
      <c r="M222" s="7" t="str">
        <f t="shared" si="151"/>
        <v/>
      </c>
      <c r="N222" s="7" t="str">
        <f t="shared" si="151"/>
        <v/>
      </c>
      <c r="O222" s="7" t="str">
        <f t="shared" si="151"/>
        <v/>
      </c>
      <c r="P222" s="66">
        <f t="shared" si="148"/>
        <v>0</v>
      </c>
    </row>
    <row r="223" spans="1:16" ht="16.05" customHeight="1" x14ac:dyDescent="0.2">
      <c r="A223" s="9"/>
      <c r="B223" s="9" t="s">
        <v>60</v>
      </c>
      <c r="C223" s="7" t="s">
        <v>21</v>
      </c>
      <c r="D223" s="67">
        <v>0</v>
      </c>
      <c r="E223" s="67">
        <v>0</v>
      </c>
      <c r="F223" s="67">
        <v>0</v>
      </c>
      <c r="G223" s="67">
        <v>0</v>
      </c>
      <c r="H223" s="67">
        <v>0</v>
      </c>
      <c r="I223" s="67">
        <v>0</v>
      </c>
      <c r="J223" s="67">
        <v>1.3</v>
      </c>
      <c r="K223" s="67">
        <v>0.4</v>
      </c>
      <c r="L223" s="67">
        <v>0.4</v>
      </c>
      <c r="M223" s="67">
        <v>0.1</v>
      </c>
      <c r="N223" s="67">
        <v>0</v>
      </c>
      <c r="O223" s="67">
        <v>0</v>
      </c>
      <c r="P223" s="66">
        <f t="shared" si="148"/>
        <v>2.2000000000000002</v>
      </c>
    </row>
    <row r="224" spans="1:16" ht="16.05" customHeight="1" x14ac:dyDescent="0.2">
      <c r="A224" s="9"/>
      <c r="B224" s="9"/>
      <c r="C224" s="10" t="s">
        <v>22</v>
      </c>
      <c r="D224" s="7" t="str">
        <f t="shared" ref="D224:O224" si="152">IF(D223&lt;=0,"",D223/$P223%)</f>
        <v/>
      </c>
      <c r="E224" s="7" t="str">
        <f t="shared" si="152"/>
        <v/>
      </c>
      <c r="F224" s="7" t="str">
        <f t="shared" si="152"/>
        <v/>
      </c>
      <c r="G224" s="7" t="str">
        <f t="shared" si="152"/>
        <v/>
      </c>
      <c r="H224" s="7" t="str">
        <f t="shared" si="152"/>
        <v/>
      </c>
      <c r="I224" s="7" t="str">
        <f t="shared" si="152"/>
        <v/>
      </c>
      <c r="J224" s="7">
        <f t="shared" si="152"/>
        <v>59.090909090909086</v>
      </c>
      <c r="K224" s="7">
        <f t="shared" si="152"/>
        <v>18.18181818181818</v>
      </c>
      <c r="L224" s="7">
        <f t="shared" si="152"/>
        <v>18.18181818181818</v>
      </c>
      <c r="M224" s="7">
        <f t="shared" si="152"/>
        <v>4.545454545454545</v>
      </c>
      <c r="N224" s="7" t="str">
        <f t="shared" si="152"/>
        <v/>
      </c>
      <c r="O224" s="7" t="str">
        <f t="shared" si="152"/>
        <v/>
      </c>
      <c r="P224" s="66">
        <f>SUM(D224:O224)</f>
        <v>99.999999999999986</v>
      </c>
    </row>
    <row r="225" spans="1:16" ht="16.05" customHeight="1" x14ac:dyDescent="0.2">
      <c r="A225" s="9"/>
      <c r="B225" s="9"/>
      <c r="C225" s="7" t="s">
        <v>23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20.3</v>
      </c>
      <c r="K225" s="67">
        <v>2.6</v>
      </c>
      <c r="L225" s="67">
        <v>0</v>
      </c>
      <c r="M225" s="67">
        <v>0</v>
      </c>
      <c r="N225" s="67">
        <v>0</v>
      </c>
      <c r="O225" s="67">
        <v>0</v>
      </c>
      <c r="P225" s="66">
        <f>SUM(D225:O225)</f>
        <v>22.900000000000002</v>
      </c>
    </row>
    <row r="226" spans="1:16" ht="16.05" customHeight="1" x14ac:dyDescent="0.2">
      <c r="A226" s="9"/>
      <c r="B226" s="9"/>
      <c r="C226" s="10" t="s">
        <v>22</v>
      </c>
      <c r="D226" s="7" t="str">
        <f t="shared" ref="D226:O226" si="153">IF(D225&lt;=0,"",D225/$P225%)</f>
        <v/>
      </c>
      <c r="E226" s="7" t="str">
        <f t="shared" si="153"/>
        <v/>
      </c>
      <c r="F226" s="7" t="str">
        <f t="shared" si="153"/>
        <v/>
      </c>
      <c r="G226" s="7" t="str">
        <f t="shared" si="153"/>
        <v/>
      </c>
      <c r="H226" s="7" t="str">
        <f t="shared" si="153"/>
        <v/>
      </c>
      <c r="I226" s="7" t="str">
        <f t="shared" si="153"/>
        <v/>
      </c>
      <c r="J226" s="7">
        <f t="shared" si="153"/>
        <v>88.646288209606993</v>
      </c>
      <c r="K226" s="7">
        <f t="shared" si="153"/>
        <v>11.353711790393014</v>
      </c>
      <c r="L226" s="7" t="str">
        <f t="shared" si="153"/>
        <v/>
      </c>
      <c r="M226" s="7" t="str">
        <f t="shared" si="153"/>
        <v/>
      </c>
      <c r="N226" s="7" t="str">
        <f t="shared" si="153"/>
        <v/>
      </c>
      <c r="O226" s="7" t="str">
        <f t="shared" si="153"/>
        <v/>
      </c>
      <c r="P226" s="66">
        <f>SUM(D226:O226)</f>
        <v>100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4">SUM(E225,E223)</f>
        <v>0</v>
      </c>
      <c r="F227" s="66">
        <f t="shared" si="154"/>
        <v>0</v>
      </c>
      <c r="G227" s="66">
        <f t="shared" si="154"/>
        <v>0</v>
      </c>
      <c r="H227" s="66">
        <f t="shared" si="154"/>
        <v>0</v>
      </c>
      <c r="I227" s="66">
        <f t="shared" si="154"/>
        <v>0</v>
      </c>
      <c r="J227" s="66">
        <f t="shared" si="154"/>
        <v>21.6</v>
      </c>
      <c r="K227" s="66">
        <f t="shared" si="154"/>
        <v>3</v>
      </c>
      <c r="L227" s="66">
        <f t="shared" si="154"/>
        <v>0.4</v>
      </c>
      <c r="M227" s="66">
        <f t="shared" si="154"/>
        <v>0.1</v>
      </c>
      <c r="N227" s="66">
        <f t="shared" si="154"/>
        <v>0</v>
      </c>
      <c r="O227" s="66">
        <f t="shared" si="154"/>
        <v>0</v>
      </c>
      <c r="P227" s="66">
        <f>SUM(D227:O227)</f>
        <v>25.1</v>
      </c>
    </row>
    <row r="228" spans="1:16" ht="16.05" customHeight="1" x14ac:dyDescent="0.2">
      <c r="A228" s="14"/>
      <c r="B228" s="13"/>
      <c r="C228" s="10" t="s">
        <v>22</v>
      </c>
      <c r="D228" s="7" t="str">
        <f t="shared" ref="D228:O228" si="155">IF(D227&lt;=0,"",D227/$P227%)</f>
        <v/>
      </c>
      <c r="E228" s="7" t="str">
        <f t="shared" si="155"/>
        <v/>
      </c>
      <c r="F228" s="7" t="str">
        <f t="shared" si="155"/>
        <v/>
      </c>
      <c r="G228" s="7" t="str">
        <f t="shared" si="155"/>
        <v/>
      </c>
      <c r="H228" s="7" t="str">
        <f t="shared" si="155"/>
        <v/>
      </c>
      <c r="I228" s="7" t="str">
        <f t="shared" si="155"/>
        <v/>
      </c>
      <c r="J228" s="7">
        <f t="shared" si="155"/>
        <v>86.055776892430288</v>
      </c>
      <c r="K228" s="7">
        <f t="shared" si="155"/>
        <v>11.952191235059761</v>
      </c>
      <c r="L228" s="7">
        <f t="shared" si="155"/>
        <v>1.5936254980079683</v>
      </c>
      <c r="M228" s="7">
        <f t="shared" si="155"/>
        <v>0.39840637450199207</v>
      </c>
      <c r="N228" s="7" t="str">
        <f t="shared" si="155"/>
        <v/>
      </c>
      <c r="O228" s="7" t="str">
        <f t="shared" si="155"/>
        <v/>
      </c>
      <c r="P228" s="66">
        <f>SUM(D228:O228)</f>
        <v>100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36.4</v>
      </c>
      <c r="E229" s="7">
        <f t="shared" ref="E229:O229" si="156">SUM(E235,E241,E247,E253,E259,E265,E271,E277,E283,E289)</f>
        <v>27.7</v>
      </c>
      <c r="F229" s="7">
        <f t="shared" si="156"/>
        <v>11.7</v>
      </c>
      <c r="G229" s="7">
        <f t="shared" si="156"/>
        <v>5.9</v>
      </c>
      <c r="H229" s="7">
        <f t="shared" si="156"/>
        <v>0</v>
      </c>
      <c r="I229" s="7">
        <f t="shared" si="156"/>
        <v>10.1</v>
      </c>
      <c r="J229" s="7">
        <f t="shared" si="156"/>
        <v>95.100000000000009</v>
      </c>
      <c r="K229" s="7">
        <f t="shared" si="156"/>
        <v>191.1</v>
      </c>
      <c r="L229" s="7">
        <f t="shared" si="156"/>
        <v>379.8</v>
      </c>
      <c r="M229" s="7">
        <f t="shared" si="156"/>
        <v>658.8</v>
      </c>
      <c r="N229" s="7">
        <f t="shared" si="156"/>
        <v>1009.5</v>
      </c>
      <c r="O229" s="7">
        <f t="shared" si="156"/>
        <v>130.79999999999998</v>
      </c>
      <c r="P229" s="66">
        <f t="shared" ref="P229:P292" si="157">SUM(D229:O229)</f>
        <v>2556.9</v>
      </c>
    </row>
    <row r="230" spans="1:16" ht="16.05" customHeight="1" x14ac:dyDescent="0.2">
      <c r="A230" s="9"/>
      <c r="C230" s="10" t="s">
        <v>22</v>
      </c>
      <c r="D230" s="7">
        <f t="shared" ref="D230:O230" si="158">IF(D229&lt;=0,"",D229/$P229%)</f>
        <v>1.4235988892799873</v>
      </c>
      <c r="E230" s="7">
        <f t="shared" si="158"/>
        <v>1.0833431107982321</v>
      </c>
      <c r="F230" s="7">
        <f t="shared" si="158"/>
        <v>0.45758535726856731</v>
      </c>
      <c r="G230" s="7">
        <f t="shared" si="158"/>
        <v>0.23074817161406388</v>
      </c>
      <c r="H230" s="7" t="str">
        <f t="shared" si="158"/>
        <v/>
      </c>
      <c r="I230" s="7">
        <f t="shared" si="158"/>
        <v>0.39500958191560087</v>
      </c>
      <c r="J230" s="7">
        <f t="shared" si="158"/>
        <v>3.7193476475419454</v>
      </c>
      <c r="K230" s="7">
        <f t="shared" si="158"/>
        <v>7.4738941687199336</v>
      </c>
      <c r="L230" s="7">
        <f t="shared" si="158"/>
        <v>14.853924674410418</v>
      </c>
      <c r="M230" s="7">
        <f t="shared" si="158"/>
        <v>25.765575501583946</v>
      </c>
      <c r="N230" s="7">
        <f t="shared" si="158"/>
        <v>39.481403261762289</v>
      </c>
      <c r="O230" s="7">
        <f t="shared" si="158"/>
        <v>5.1155696351050084</v>
      </c>
      <c r="P230" s="66">
        <f t="shared" si="157"/>
        <v>99.999999999999986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59">SUM(E237,E243,E249,E255,E261,E267,E273,E279,E285,E291)</f>
        <v>0</v>
      </c>
      <c r="F231" s="7">
        <f t="shared" si="159"/>
        <v>0</v>
      </c>
      <c r="G231" s="7">
        <f t="shared" si="159"/>
        <v>0</v>
      </c>
      <c r="H231" s="7">
        <f t="shared" si="159"/>
        <v>0</v>
      </c>
      <c r="I231" s="7">
        <f t="shared" si="159"/>
        <v>11.8</v>
      </c>
      <c r="J231" s="7">
        <f t="shared" si="159"/>
        <v>57.3</v>
      </c>
      <c r="K231" s="7">
        <f t="shared" si="159"/>
        <v>37.6</v>
      </c>
      <c r="L231" s="7">
        <f t="shared" si="159"/>
        <v>52.2</v>
      </c>
      <c r="M231" s="7">
        <f t="shared" si="159"/>
        <v>15.1</v>
      </c>
      <c r="N231" s="7">
        <f t="shared" si="159"/>
        <v>3.3</v>
      </c>
      <c r="O231" s="7">
        <f t="shared" si="159"/>
        <v>0</v>
      </c>
      <c r="P231" s="66">
        <f t="shared" si="157"/>
        <v>177.29999999999998</v>
      </c>
    </row>
    <row r="232" spans="1:16" ht="16.05" customHeight="1" x14ac:dyDescent="0.2">
      <c r="A232" s="9"/>
      <c r="C232" s="10" t="s">
        <v>22</v>
      </c>
      <c r="D232" s="7" t="str">
        <f t="shared" ref="D232:O232" si="160">IF(D231&lt;=0,"",D231/$P231%)</f>
        <v/>
      </c>
      <c r="E232" s="7" t="str">
        <f t="shared" si="160"/>
        <v/>
      </c>
      <c r="F232" s="7" t="str">
        <f t="shared" si="160"/>
        <v/>
      </c>
      <c r="G232" s="7" t="str">
        <f t="shared" si="160"/>
        <v/>
      </c>
      <c r="H232" s="7" t="str">
        <f t="shared" si="160"/>
        <v/>
      </c>
      <c r="I232" s="7">
        <f t="shared" si="160"/>
        <v>6.6553863508178237</v>
      </c>
      <c r="J232" s="7">
        <f t="shared" si="160"/>
        <v>32.318104906937393</v>
      </c>
      <c r="K232" s="7">
        <f t="shared" si="160"/>
        <v>21.206993795826286</v>
      </c>
      <c r="L232" s="7">
        <f t="shared" si="160"/>
        <v>29.441624365482237</v>
      </c>
      <c r="M232" s="7">
        <f t="shared" si="160"/>
        <v>8.516638465877044</v>
      </c>
      <c r="N232" s="7">
        <f t="shared" si="160"/>
        <v>1.8612521150592216</v>
      </c>
      <c r="O232" s="7" t="str">
        <f t="shared" si="160"/>
        <v/>
      </c>
      <c r="P232" s="66">
        <f t="shared" si="157"/>
        <v>100</v>
      </c>
    </row>
    <row r="233" spans="1:16" ht="16.05" customHeight="1" x14ac:dyDescent="0.2">
      <c r="A233" s="9"/>
      <c r="C233" s="7" t="s">
        <v>24</v>
      </c>
      <c r="D233" s="7">
        <f t="shared" ref="D233:O233" si="161">SUM(D239,D245,D251,D257,D263,D269,D275,D281,D287,D293)</f>
        <v>36.4</v>
      </c>
      <c r="E233" s="7">
        <f t="shared" si="161"/>
        <v>27.7</v>
      </c>
      <c r="F233" s="7">
        <f t="shared" si="161"/>
        <v>11.7</v>
      </c>
      <c r="G233" s="7">
        <f t="shared" si="161"/>
        <v>5.9</v>
      </c>
      <c r="H233" s="7">
        <f t="shared" si="161"/>
        <v>0</v>
      </c>
      <c r="I233" s="7">
        <f t="shared" si="161"/>
        <v>21.9</v>
      </c>
      <c r="J233" s="7">
        <f t="shared" si="161"/>
        <v>152.39999999999998</v>
      </c>
      <c r="K233" s="7">
        <f t="shared" si="161"/>
        <v>228.7</v>
      </c>
      <c r="L233" s="7">
        <f t="shared" si="161"/>
        <v>431.99999999999994</v>
      </c>
      <c r="M233" s="7">
        <f t="shared" si="161"/>
        <v>673.9</v>
      </c>
      <c r="N233" s="7">
        <f t="shared" si="161"/>
        <v>1012.8</v>
      </c>
      <c r="O233" s="7">
        <f t="shared" si="161"/>
        <v>130.79999999999998</v>
      </c>
      <c r="P233" s="66">
        <f t="shared" si="157"/>
        <v>2734.2</v>
      </c>
    </row>
    <row r="234" spans="1:16" ht="16.05" customHeight="1" x14ac:dyDescent="0.2">
      <c r="A234" s="9"/>
      <c r="B234" s="12"/>
      <c r="C234" s="10" t="s">
        <v>22</v>
      </c>
      <c r="D234" s="7">
        <f t="shared" ref="D234:O234" si="162">IF(D233&lt;=0,"",D233/$P233%)</f>
        <v>1.3312852022529442</v>
      </c>
      <c r="E234" s="7">
        <f t="shared" si="162"/>
        <v>1.0130934094067734</v>
      </c>
      <c r="F234" s="7">
        <f t="shared" si="162"/>
        <v>0.42791310072416061</v>
      </c>
      <c r="G234" s="7">
        <f t="shared" si="162"/>
        <v>0.21578523882671349</v>
      </c>
      <c r="H234" s="7" t="str">
        <f t="shared" si="162"/>
        <v/>
      </c>
      <c r="I234" s="7">
        <f t="shared" si="162"/>
        <v>0.80096554750932625</v>
      </c>
      <c r="J234" s="7">
        <f t="shared" si="162"/>
        <v>5.5738424402018865</v>
      </c>
      <c r="K234" s="7">
        <f t="shared" si="162"/>
        <v>8.3644210372320966</v>
      </c>
      <c r="L234" s="7">
        <f t="shared" si="162"/>
        <v>15.799868334430546</v>
      </c>
      <c r="M234" s="7">
        <f t="shared" si="162"/>
        <v>24.647063126325801</v>
      </c>
      <c r="N234" s="7">
        <f t="shared" si="162"/>
        <v>37.041913539609389</v>
      </c>
      <c r="O234" s="7">
        <f t="shared" si="162"/>
        <v>4.7838490234803599</v>
      </c>
      <c r="P234" s="66">
        <f t="shared" si="157"/>
        <v>99.999999999999986</v>
      </c>
    </row>
    <row r="235" spans="1:16" ht="16.05" customHeight="1" x14ac:dyDescent="0.2">
      <c r="A235" s="9"/>
      <c r="B235" s="9" t="s">
        <v>62</v>
      </c>
      <c r="C235" s="7" t="s">
        <v>21</v>
      </c>
      <c r="D235" s="67">
        <v>36.299999999999997</v>
      </c>
      <c r="E235" s="67">
        <v>27.7</v>
      </c>
      <c r="F235" s="67">
        <v>11.7</v>
      </c>
      <c r="G235" s="67">
        <v>5.9</v>
      </c>
      <c r="H235" s="67">
        <v>0</v>
      </c>
      <c r="I235" s="67">
        <v>0</v>
      </c>
      <c r="J235" s="67">
        <v>0</v>
      </c>
      <c r="K235" s="67">
        <v>6.4</v>
      </c>
      <c r="L235" s="67">
        <v>19.3</v>
      </c>
      <c r="M235" s="67">
        <v>92.5</v>
      </c>
      <c r="N235" s="67">
        <v>106.30000000000001</v>
      </c>
      <c r="O235" s="67">
        <v>129.19999999999999</v>
      </c>
      <c r="P235" s="66">
        <f t="shared" si="157"/>
        <v>435.3</v>
      </c>
    </row>
    <row r="236" spans="1:16" ht="16.05" customHeight="1" x14ac:dyDescent="0.2">
      <c r="A236" s="9"/>
      <c r="B236" s="9"/>
      <c r="C236" s="10" t="s">
        <v>22</v>
      </c>
      <c r="D236" s="7">
        <f t="shared" ref="D236:O236" si="163">IF(D235&lt;=0,"",D235/$P235%)</f>
        <v>8.3390764989662305</v>
      </c>
      <c r="E236" s="7">
        <f t="shared" si="163"/>
        <v>6.3634275212497133</v>
      </c>
      <c r="F236" s="7">
        <f t="shared" si="163"/>
        <v>2.6878015161957269</v>
      </c>
      <c r="G236" s="7">
        <f t="shared" si="163"/>
        <v>1.3553870893636575</v>
      </c>
      <c r="H236" s="7" t="str">
        <f t="shared" si="163"/>
        <v/>
      </c>
      <c r="I236" s="7" t="str">
        <f t="shared" si="163"/>
        <v/>
      </c>
      <c r="J236" s="7" t="str">
        <f t="shared" si="163"/>
        <v/>
      </c>
      <c r="K236" s="7">
        <f t="shared" si="163"/>
        <v>1.4702504020215945</v>
      </c>
      <c r="L236" s="7">
        <f t="shared" si="163"/>
        <v>4.4337238685963705</v>
      </c>
      <c r="M236" s="7">
        <f t="shared" si="163"/>
        <v>21.249712841718356</v>
      </c>
      <c r="N236" s="7">
        <f t="shared" si="163"/>
        <v>24.419940271077422</v>
      </c>
      <c r="O236" s="7">
        <f t="shared" si="163"/>
        <v>29.680679990810933</v>
      </c>
      <c r="P236" s="66">
        <f t="shared" si="157"/>
        <v>100</v>
      </c>
    </row>
    <row r="237" spans="1:16" ht="16.05" customHeight="1" x14ac:dyDescent="0.2">
      <c r="A237" s="9"/>
      <c r="B237" s="9"/>
      <c r="C237" s="7" t="s">
        <v>23</v>
      </c>
      <c r="D237" s="67">
        <v>0</v>
      </c>
      <c r="E237" s="67">
        <v>0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1.2</v>
      </c>
      <c r="M237" s="67">
        <v>4</v>
      </c>
      <c r="N237" s="67">
        <v>3.3</v>
      </c>
      <c r="O237" s="67">
        <v>0</v>
      </c>
      <c r="P237" s="66">
        <f t="shared" si="157"/>
        <v>8.5</v>
      </c>
    </row>
    <row r="238" spans="1:16" ht="16.05" customHeight="1" x14ac:dyDescent="0.2">
      <c r="A238" s="9"/>
      <c r="B238" s="9"/>
      <c r="C238" s="10" t="s">
        <v>22</v>
      </c>
      <c r="D238" s="7" t="str">
        <f t="shared" ref="D238:O238" si="164">IF(D237&lt;=0,"",D237/$P237%)</f>
        <v/>
      </c>
      <c r="E238" s="7" t="str">
        <f t="shared" si="164"/>
        <v/>
      </c>
      <c r="F238" s="7" t="str">
        <f t="shared" si="164"/>
        <v/>
      </c>
      <c r="G238" s="7" t="str">
        <f t="shared" si="164"/>
        <v/>
      </c>
      <c r="H238" s="7" t="str">
        <f t="shared" si="164"/>
        <v/>
      </c>
      <c r="I238" s="7" t="str">
        <f t="shared" si="164"/>
        <v/>
      </c>
      <c r="J238" s="7" t="str">
        <f t="shared" si="164"/>
        <v/>
      </c>
      <c r="K238" s="7" t="str">
        <f t="shared" si="164"/>
        <v/>
      </c>
      <c r="L238" s="7">
        <f t="shared" si="164"/>
        <v>14.117647058823527</v>
      </c>
      <c r="M238" s="7">
        <f t="shared" si="164"/>
        <v>47.058823529411761</v>
      </c>
      <c r="N238" s="7">
        <f t="shared" si="164"/>
        <v>38.823529411764703</v>
      </c>
      <c r="O238" s="7" t="str">
        <f t="shared" si="164"/>
        <v/>
      </c>
      <c r="P238" s="66">
        <f t="shared" si="157"/>
        <v>100</v>
      </c>
    </row>
    <row r="239" spans="1:16" ht="16.05" customHeight="1" x14ac:dyDescent="0.2">
      <c r="A239" s="9"/>
      <c r="B239" s="9"/>
      <c r="C239" s="7" t="s">
        <v>24</v>
      </c>
      <c r="D239" s="66">
        <f>SUM(D237,D235)</f>
        <v>36.299999999999997</v>
      </c>
      <c r="E239" s="66">
        <f t="shared" ref="E239:O239" si="165">SUM(E237,E235)</f>
        <v>27.7</v>
      </c>
      <c r="F239" s="66">
        <f t="shared" si="165"/>
        <v>11.7</v>
      </c>
      <c r="G239" s="66">
        <f t="shared" si="165"/>
        <v>5.9</v>
      </c>
      <c r="H239" s="66">
        <f t="shared" si="165"/>
        <v>0</v>
      </c>
      <c r="I239" s="66">
        <f t="shared" si="165"/>
        <v>0</v>
      </c>
      <c r="J239" s="66">
        <f t="shared" si="165"/>
        <v>0</v>
      </c>
      <c r="K239" s="66">
        <f t="shared" si="165"/>
        <v>6.4</v>
      </c>
      <c r="L239" s="66">
        <f t="shared" si="165"/>
        <v>20.5</v>
      </c>
      <c r="M239" s="66">
        <f t="shared" si="165"/>
        <v>96.5</v>
      </c>
      <c r="N239" s="66">
        <f t="shared" si="165"/>
        <v>109.60000000000001</v>
      </c>
      <c r="O239" s="66">
        <f t="shared" si="165"/>
        <v>129.19999999999999</v>
      </c>
      <c r="P239" s="66">
        <f t="shared" si="157"/>
        <v>443.8</v>
      </c>
    </row>
    <row r="240" spans="1:16" ht="16.05" customHeight="1" x14ac:dyDescent="0.2">
      <c r="A240" s="9"/>
      <c r="B240" s="13"/>
      <c r="C240" s="10" t="s">
        <v>22</v>
      </c>
      <c r="D240" s="7">
        <f t="shared" ref="D240:O240" si="166">IF(D239&lt;=0,"",D239/$P239%)</f>
        <v>8.1793600721045507</v>
      </c>
      <c r="E240" s="7">
        <f t="shared" si="166"/>
        <v>6.2415502478593963</v>
      </c>
      <c r="F240" s="7">
        <f t="shared" si="166"/>
        <v>2.6363226678684093</v>
      </c>
      <c r="G240" s="7">
        <f t="shared" si="166"/>
        <v>1.3294276701216765</v>
      </c>
      <c r="H240" s="7" t="str">
        <f t="shared" si="166"/>
        <v/>
      </c>
      <c r="I240" s="7" t="str">
        <f t="shared" si="166"/>
        <v/>
      </c>
      <c r="J240" s="7" t="str">
        <f t="shared" si="166"/>
        <v/>
      </c>
      <c r="K240" s="7">
        <f t="shared" si="166"/>
        <v>1.4420910319963949</v>
      </c>
      <c r="L240" s="7">
        <f t="shared" si="166"/>
        <v>4.6191978368634521</v>
      </c>
      <c r="M240" s="7">
        <f t="shared" si="166"/>
        <v>21.74402884182064</v>
      </c>
      <c r="N240" s="7">
        <f t="shared" si="166"/>
        <v>24.695808922938262</v>
      </c>
      <c r="O240" s="7">
        <f t="shared" si="166"/>
        <v>29.112212708427219</v>
      </c>
      <c r="P240" s="66">
        <f t="shared" si="157"/>
        <v>100</v>
      </c>
    </row>
    <row r="241" spans="1:16" ht="16.05" customHeight="1" x14ac:dyDescent="0.2">
      <c r="A241" s="9"/>
      <c r="B241" s="9" t="s">
        <v>63</v>
      </c>
      <c r="C241" s="7" t="s">
        <v>21</v>
      </c>
      <c r="D241" s="67">
        <v>0</v>
      </c>
      <c r="E241" s="67">
        <v>0</v>
      </c>
      <c r="F241" s="67">
        <v>0</v>
      </c>
      <c r="G241" s="67">
        <v>0</v>
      </c>
      <c r="H241" s="67">
        <v>0</v>
      </c>
      <c r="I241" s="67">
        <v>0</v>
      </c>
      <c r="J241" s="67">
        <v>5.6</v>
      </c>
      <c r="K241" s="67">
        <v>116</v>
      </c>
      <c r="L241" s="67">
        <v>310</v>
      </c>
      <c r="M241" s="67">
        <v>541.6</v>
      </c>
      <c r="N241" s="67">
        <v>893.9</v>
      </c>
      <c r="O241" s="67">
        <v>1.6</v>
      </c>
      <c r="P241" s="66">
        <f t="shared" si="157"/>
        <v>1868.6999999999998</v>
      </c>
    </row>
    <row r="242" spans="1:16" ht="16.05" customHeight="1" x14ac:dyDescent="0.2">
      <c r="A242" s="9"/>
      <c r="B242" s="9"/>
      <c r="C242" s="10" t="s">
        <v>22</v>
      </c>
      <c r="D242" s="7" t="str">
        <f t="shared" ref="D242:O242" si="167">IF(D241&lt;=0,"",D241/$P241%)</f>
        <v/>
      </c>
      <c r="E242" s="7" t="str">
        <f t="shared" si="167"/>
        <v/>
      </c>
      <c r="F242" s="7" t="str">
        <f t="shared" si="167"/>
        <v/>
      </c>
      <c r="G242" s="7" t="str">
        <f t="shared" si="167"/>
        <v/>
      </c>
      <c r="H242" s="7" t="str">
        <f t="shared" si="167"/>
        <v/>
      </c>
      <c r="I242" s="7" t="str">
        <f t="shared" si="167"/>
        <v/>
      </c>
      <c r="J242" s="7">
        <f t="shared" si="167"/>
        <v>0.29967356986140098</v>
      </c>
      <c r="K242" s="7">
        <f t="shared" si="167"/>
        <v>6.2075239471290207</v>
      </c>
      <c r="L242" s="7">
        <f t="shared" si="167"/>
        <v>16.589072617327556</v>
      </c>
      <c r="M242" s="7">
        <f t="shared" si="167"/>
        <v>28.982715256595498</v>
      </c>
      <c r="N242" s="7">
        <f t="shared" si="167"/>
        <v>47.835393589126134</v>
      </c>
      <c r="O242" s="7">
        <f t="shared" si="167"/>
        <v>8.5621019960400294E-2</v>
      </c>
      <c r="P242" s="66">
        <f t="shared" si="157"/>
        <v>100</v>
      </c>
    </row>
    <row r="243" spans="1:16" ht="16.05" customHeight="1" x14ac:dyDescent="0.2">
      <c r="A243" s="9"/>
      <c r="B243" s="9"/>
      <c r="C243" s="7" t="s">
        <v>23</v>
      </c>
      <c r="D243" s="67">
        <v>0</v>
      </c>
      <c r="E243" s="67">
        <v>0</v>
      </c>
      <c r="F243" s="67">
        <v>0</v>
      </c>
      <c r="G243" s="67">
        <v>0</v>
      </c>
      <c r="H243" s="67">
        <v>0</v>
      </c>
      <c r="I243" s="67">
        <v>0</v>
      </c>
      <c r="J243" s="67">
        <v>0</v>
      </c>
      <c r="K243" s="67">
        <v>0</v>
      </c>
      <c r="L243" s="67">
        <v>0</v>
      </c>
      <c r="M243" s="67">
        <v>0</v>
      </c>
      <c r="N243" s="67">
        <v>0</v>
      </c>
      <c r="O243" s="67">
        <v>0</v>
      </c>
      <c r="P243" s="66">
        <f t="shared" si="157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 t="shared" ref="D244:O244" si="168">IF(D243&lt;=0,"",D243/$P243%)</f>
        <v/>
      </c>
      <c r="E244" s="7" t="str">
        <f t="shared" si="168"/>
        <v/>
      </c>
      <c r="F244" s="7" t="str">
        <f t="shared" si="168"/>
        <v/>
      </c>
      <c r="G244" s="7" t="str">
        <f t="shared" si="168"/>
        <v/>
      </c>
      <c r="H244" s="7" t="str">
        <f t="shared" si="168"/>
        <v/>
      </c>
      <c r="I244" s="7" t="str">
        <f t="shared" si="168"/>
        <v/>
      </c>
      <c r="J244" s="7" t="str">
        <f t="shared" si="168"/>
        <v/>
      </c>
      <c r="K244" s="7" t="str">
        <f t="shared" si="168"/>
        <v/>
      </c>
      <c r="L244" s="7" t="str">
        <f t="shared" si="168"/>
        <v/>
      </c>
      <c r="M244" s="7" t="str">
        <f t="shared" si="168"/>
        <v/>
      </c>
      <c r="N244" s="7" t="str">
        <f t="shared" si="168"/>
        <v/>
      </c>
      <c r="O244" s="7" t="str">
        <f t="shared" si="168"/>
        <v/>
      </c>
      <c r="P244" s="66">
        <f t="shared" si="157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69">SUM(E243,E241)</f>
        <v>0</v>
      </c>
      <c r="F245" s="66">
        <f t="shared" si="169"/>
        <v>0</v>
      </c>
      <c r="G245" s="66">
        <f t="shared" si="169"/>
        <v>0</v>
      </c>
      <c r="H245" s="66">
        <f t="shared" si="169"/>
        <v>0</v>
      </c>
      <c r="I245" s="66">
        <f t="shared" si="169"/>
        <v>0</v>
      </c>
      <c r="J245" s="66">
        <f t="shared" si="169"/>
        <v>5.6</v>
      </c>
      <c r="K245" s="66">
        <f t="shared" si="169"/>
        <v>116</v>
      </c>
      <c r="L245" s="66">
        <f t="shared" si="169"/>
        <v>310</v>
      </c>
      <c r="M245" s="66">
        <f t="shared" si="169"/>
        <v>541.6</v>
      </c>
      <c r="N245" s="66">
        <f t="shared" si="169"/>
        <v>893.9</v>
      </c>
      <c r="O245" s="66">
        <f t="shared" si="169"/>
        <v>1.6</v>
      </c>
      <c r="P245" s="66">
        <f t="shared" si="157"/>
        <v>1868.6999999999998</v>
      </c>
    </row>
    <row r="246" spans="1:16" ht="16.05" customHeight="1" x14ac:dyDescent="0.2">
      <c r="A246" s="9"/>
      <c r="B246" s="13"/>
      <c r="C246" s="10" t="s">
        <v>22</v>
      </c>
      <c r="D246" s="7" t="str">
        <f t="shared" ref="D246:O246" si="170">IF(D245&lt;=0,"",D245/$P245%)</f>
        <v/>
      </c>
      <c r="E246" s="7" t="str">
        <f t="shared" si="170"/>
        <v/>
      </c>
      <c r="F246" s="7" t="str">
        <f t="shared" si="170"/>
        <v/>
      </c>
      <c r="G246" s="7" t="str">
        <f t="shared" si="170"/>
        <v/>
      </c>
      <c r="H246" s="7" t="str">
        <f t="shared" si="170"/>
        <v/>
      </c>
      <c r="I246" s="7" t="str">
        <f t="shared" si="170"/>
        <v/>
      </c>
      <c r="J246" s="7">
        <f t="shared" si="170"/>
        <v>0.29967356986140098</v>
      </c>
      <c r="K246" s="7">
        <f t="shared" si="170"/>
        <v>6.2075239471290207</v>
      </c>
      <c r="L246" s="7">
        <f t="shared" si="170"/>
        <v>16.589072617327556</v>
      </c>
      <c r="M246" s="7">
        <f t="shared" si="170"/>
        <v>28.982715256595498</v>
      </c>
      <c r="N246" s="7">
        <f t="shared" si="170"/>
        <v>47.835393589126134</v>
      </c>
      <c r="O246" s="7">
        <f t="shared" si="170"/>
        <v>8.5621019960400294E-2</v>
      </c>
      <c r="P246" s="66">
        <f t="shared" si="157"/>
        <v>100</v>
      </c>
    </row>
    <row r="247" spans="1:16" ht="16.05" customHeight="1" x14ac:dyDescent="0.2">
      <c r="A247" s="9"/>
      <c r="B247" s="9" t="s">
        <v>64</v>
      </c>
      <c r="C247" s="7" t="s">
        <v>21</v>
      </c>
      <c r="D247" s="67">
        <v>0</v>
      </c>
      <c r="E247" s="67">
        <v>0</v>
      </c>
      <c r="F247" s="67"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4</v>
      </c>
      <c r="L247" s="67">
        <v>10.1</v>
      </c>
      <c r="M247" s="67">
        <v>17.3</v>
      </c>
      <c r="N247" s="67">
        <v>8.9</v>
      </c>
      <c r="O247" s="67">
        <v>0</v>
      </c>
      <c r="P247" s="66">
        <f t="shared" si="157"/>
        <v>40.299999999999997</v>
      </c>
    </row>
    <row r="248" spans="1:16" ht="16.05" customHeight="1" x14ac:dyDescent="0.2">
      <c r="A248" s="9"/>
      <c r="B248" s="9"/>
      <c r="C248" s="10" t="s">
        <v>22</v>
      </c>
      <c r="D248" s="7" t="str">
        <f t="shared" ref="D248:O248" si="171">IF(D247&lt;=0,"",D247/$P247%)</f>
        <v/>
      </c>
      <c r="E248" s="7" t="str">
        <f t="shared" si="171"/>
        <v/>
      </c>
      <c r="F248" s="7" t="str">
        <f t="shared" si="171"/>
        <v/>
      </c>
      <c r="G248" s="7" t="str">
        <f t="shared" si="171"/>
        <v/>
      </c>
      <c r="H248" s="7" t="str">
        <f t="shared" si="171"/>
        <v/>
      </c>
      <c r="I248" s="7" t="str">
        <f t="shared" si="171"/>
        <v/>
      </c>
      <c r="J248" s="7" t="str">
        <f t="shared" si="171"/>
        <v/>
      </c>
      <c r="K248" s="7">
        <f t="shared" si="171"/>
        <v>9.9255583126550881</v>
      </c>
      <c r="L248" s="7">
        <f t="shared" si="171"/>
        <v>25.062034739454095</v>
      </c>
      <c r="M248" s="7">
        <f t="shared" si="171"/>
        <v>42.928039702233256</v>
      </c>
      <c r="N248" s="7">
        <f t="shared" si="171"/>
        <v>22.084367245657571</v>
      </c>
      <c r="O248" s="7" t="str">
        <f t="shared" si="171"/>
        <v/>
      </c>
      <c r="P248" s="66">
        <f t="shared" si="157"/>
        <v>100.00000000000001</v>
      </c>
    </row>
    <row r="249" spans="1:16" ht="16.05" customHeight="1" x14ac:dyDescent="0.2">
      <c r="A249" s="9"/>
      <c r="B249" s="9"/>
      <c r="C249" s="7" t="s">
        <v>23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67">
        <v>0</v>
      </c>
      <c r="L249" s="67">
        <v>17.3</v>
      </c>
      <c r="M249" s="67">
        <v>4.5</v>
      </c>
      <c r="N249" s="67">
        <v>0</v>
      </c>
      <c r="O249" s="67">
        <v>0</v>
      </c>
      <c r="P249" s="66">
        <f t="shared" si="157"/>
        <v>21.8</v>
      </c>
    </row>
    <row r="250" spans="1:16" ht="16.05" customHeight="1" x14ac:dyDescent="0.2">
      <c r="A250" s="9"/>
      <c r="B250" s="9"/>
      <c r="C250" s="10" t="s">
        <v>22</v>
      </c>
      <c r="D250" s="7" t="str">
        <f t="shared" ref="D250:O250" si="172">IF(D249&lt;=0,"",D249/$P249%)</f>
        <v/>
      </c>
      <c r="E250" s="7" t="str">
        <f t="shared" si="172"/>
        <v/>
      </c>
      <c r="F250" s="7" t="str">
        <f t="shared" si="172"/>
        <v/>
      </c>
      <c r="G250" s="7" t="str">
        <f t="shared" si="172"/>
        <v/>
      </c>
      <c r="H250" s="7" t="str">
        <f t="shared" si="172"/>
        <v/>
      </c>
      <c r="I250" s="7" t="str">
        <f t="shared" si="172"/>
        <v/>
      </c>
      <c r="J250" s="7" t="str">
        <f t="shared" si="172"/>
        <v/>
      </c>
      <c r="K250" s="7" t="str">
        <f t="shared" si="172"/>
        <v/>
      </c>
      <c r="L250" s="7">
        <f t="shared" si="172"/>
        <v>79.357798165137623</v>
      </c>
      <c r="M250" s="7">
        <f t="shared" si="172"/>
        <v>20.642201834862384</v>
      </c>
      <c r="N250" s="7" t="str">
        <f t="shared" si="172"/>
        <v/>
      </c>
      <c r="O250" s="7" t="str">
        <f t="shared" si="172"/>
        <v/>
      </c>
      <c r="P250" s="66">
        <f t="shared" si="157"/>
        <v>100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3">SUM(E249,E247)</f>
        <v>0</v>
      </c>
      <c r="F251" s="66">
        <f t="shared" si="173"/>
        <v>0</v>
      </c>
      <c r="G251" s="66">
        <f t="shared" si="173"/>
        <v>0</v>
      </c>
      <c r="H251" s="66">
        <f t="shared" si="173"/>
        <v>0</v>
      </c>
      <c r="I251" s="66">
        <f t="shared" si="173"/>
        <v>0</v>
      </c>
      <c r="J251" s="66">
        <f t="shared" si="173"/>
        <v>0</v>
      </c>
      <c r="K251" s="66">
        <f t="shared" si="173"/>
        <v>4</v>
      </c>
      <c r="L251" s="66">
        <f t="shared" si="173"/>
        <v>27.4</v>
      </c>
      <c r="M251" s="66">
        <f t="shared" si="173"/>
        <v>21.8</v>
      </c>
      <c r="N251" s="66">
        <f t="shared" si="173"/>
        <v>8.9</v>
      </c>
      <c r="O251" s="66">
        <f t="shared" si="173"/>
        <v>0</v>
      </c>
      <c r="P251" s="66">
        <f t="shared" si="157"/>
        <v>62.1</v>
      </c>
    </row>
    <row r="252" spans="1:16" ht="16.05" customHeight="1" x14ac:dyDescent="0.2">
      <c r="A252" s="9"/>
      <c r="B252" s="13"/>
      <c r="C252" s="10" t="s">
        <v>22</v>
      </c>
      <c r="D252" s="7" t="str">
        <f t="shared" ref="D252:O252" si="174">IF(D251&lt;=0,"",D251/$P251%)</f>
        <v/>
      </c>
      <c r="E252" s="7" t="str">
        <f t="shared" si="174"/>
        <v/>
      </c>
      <c r="F252" s="7" t="str">
        <f t="shared" si="174"/>
        <v/>
      </c>
      <c r="G252" s="7" t="str">
        <f t="shared" si="174"/>
        <v/>
      </c>
      <c r="H252" s="7" t="str">
        <f t="shared" si="174"/>
        <v/>
      </c>
      <c r="I252" s="7" t="str">
        <f t="shared" si="174"/>
        <v/>
      </c>
      <c r="J252" s="7" t="str">
        <f t="shared" si="174"/>
        <v/>
      </c>
      <c r="K252" s="7">
        <f t="shared" si="174"/>
        <v>6.4412238325281805</v>
      </c>
      <c r="L252" s="7">
        <f t="shared" si="174"/>
        <v>44.122383252818032</v>
      </c>
      <c r="M252" s="7">
        <f t="shared" si="174"/>
        <v>35.104669887278583</v>
      </c>
      <c r="N252" s="7">
        <f t="shared" si="174"/>
        <v>14.331723027375203</v>
      </c>
      <c r="O252" s="7" t="str">
        <f t="shared" si="174"/>
        <v/>
      </c>
      <c r="P252" s="66">
        <f t="shared" si="157"/>
        <v>100</v>
      </c>
    </row>
    <row r="253" spans="1:16" ht="16.05" customHeight="1" x14ac:dyDescent="0.2">
      <c r="A253" s="9"/>
      <c r="B253" s="9" t="s">
        <v>65</v>
      </c>
      <c r="C253" s="7" t="s">
        <v>21</v>
      </c>
      <c r="D253" s="67">
        <v>0</v>
      </c>
      <c r="E253" s="67">
        <v>0</v>
      </c>
      <c r="F253" s="67">
        <v>0</v>
      </c>
      <c r="G253" s="67">
        <v>0</v>
      </c>
      <c r="H253" s="67">
        <v>0</v>
      </c>
      <c r="I253" s="67">
        <v>7.1</v>
      </c>
      <c r="J253" s="67">
        <v>50.2</v>
      </c>
      <c r="K253" s="67">
        <v>23</v>
      </c>
      <c r="L253" s="67">
        <v>6</v>
      </c>
      <c r="M253" s="67">
        <v>0</v>
      </c>
      <c r="N253" s="67">
        <v>0</v>
      </c>
      <c r="O253" s="67">
        <v>0</v>
      </c>
      <c r="P253" s="66">
        <f t="shared" si="157"/>
        <v>86.300000000000011</v>
      </c>
    </row>
    <row r="254" spans="1:16" ht="16.05" customHeight="1" x14ac:dyDescent="0.2">
      <c r="A254" s="9"/>
      <c r="B254" s="9"/>
      <c r="C254" s="10" t="s">
        <v>22</v>
      </c>
      <c r="D254" s="7" t="str">
        <f t="shared" ref="D254:O254" si="175">IF(D253&lt;=0,"",D253/$P253%)</f>
        <v/>
      </c>
      <c r="E254" s="7" t="str">
        <f t="shared" si="175"/>
        <v/>
      </c>
      <c r="F254" s="7" t="str">
        <f t="shared" si="175"/>
        <v/>
      </c>
      <c r="G254" s="7" t="str">
        <f t="shared" si="175"/>
        <v/>
      </c>
      <c r="H254" s="7" t="str">
        <f t="shared" si="175"/>
        <v/>
      </c>
      <c r="I254" s="7">
        <f t="shared" si="175"/>
        <v>8.2271147161066036</v>
      </c>
      <c r="J254" s="7">
        <f t="shared" si="175"/>
        <v>58.169177288528388</v>
      </c>
      <c r="K254" s="7">
        <f t="shared" si="175"/>
        <v>26.65121668597914</v>
      </c>
      <c r="L254" s="7">
        <f t="shared" si="175"/>
        <v>6.952491309385862</v>
      </c>
      <c r="M254" s="7" t="str">
        <f t="shared" si="175"/>
        <v/>
      </c>
      <c r="N254" s="7" t="str">
        <f t="shared" si="175"/>
        <v/>
      </c>
      <c r="O254" s="7" t="str">
        <f t="shared" si="175"/>
        <v/>
      </c>
      <c r="P254" s="66">
        <f t="shared" si="157"/>
        <v>99.999999999999986</v>
      </c>
    </row>
    <row r="255" spans="1:16" ht="16.05" customHeight="1" x14ac:dyDescent="0.2">
      <c r="A255" s="9"/>
      <c r="B255" s="9"/>
      <c r="C255" s="7" t="s">
        <v>23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11.8</v>
      </c>
      <c r="J255" s="67">
        <v>56.4</v>
      </c>
      <c r="K255" s="67">
        <v>8</v>
      </c>
      <c r="L255" s="67">
        <v>0</v>
      </c>
      <c r="M255" s="67">
        <v>0</v>
      </c>
      <c r="N255" s="67">
        <v>0</v>
      </c>
      <c r="O255" s="67">
        <v>0</v>
      </c>
      <c r="P255" s="66">
        <f t="shared" si="157"/>
        <v>76.2</v>
      </c>
    </row>
    <row r="256" spans="1:16" ht="16.05" customHeight="1" x14ac:dyDescent="0.2">
      <c r="A256" s="9"/>
      <c r="B256" s="9"/>
      <c r="C256" s="10" t="s">
        <v>22</v>
      </c>
      <c r="D256" s="7" t="str">
        <f t="shared" ref="D256:O256" si="176">IF(D255&lt;=0,"",D255/$P255%)</f>
        <v/>
      </c>
      <c r="E256" s="7" t="str">
        <f t="shared" si="176"/>
        <v/>
      </c>
      <c r="F256" s="7" t="str">
        <f t="shared" si="176"/>
        <v/>
      </c>
      <c r="G256" s="7" t="str">
        <f t="shared" si="176"/>
        <v/>
      </c>
      <c r="H256" s="7" t="str">
        <f t="shared" si="176"/>
        <v/>
      </c>
      <c r="I256" s="7">
        <f t="shared" si="176"/>
        <v>15.485564304461944</v>
      </c>
      <c r="J256" s="7">
        <f t="shared" si="176"/>
        <v>74.015748031496059</v>
      </c>
      <c r="K256" s="7">
        <f t="shared" si="176"/>
        <v>10.498687664041995</v>
      </c>
      <c r="L256" s="7" t="str">
        <f t="shared" si="176"/>
        <v/>
      </c>
      <c r="M256" s="7" t="str">
        <f t="shared" si="176"/>
        <v/>
      </c>
      <c r="N256" s="7" t="str">
        <f t="shared" si="176"/>
        <v/>
      </c>
      <c r="O256" s="7" t="str">
        <f t="shared" si="176"/>
        <v/>
      </c>
      <c r="P256" s="66">
        <f t="shared" si="157"/>
        <v>100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7">SUM(E255,E253)</f>
        <v>0</v>
      </c>
      <c r="F257" s="66">
        <f t="shared" si="177"/>
        <v>0</v>
      </c>
      <c r="G257" s="66">
        <f t="shared" si="177"/>
        <v>0</v>
      </c>
      <c r="H257" s="66">
        <f t="shared" si="177"/>
        <v>0</v>
      </c>
      <c r="I257" s="66">
        <f t="shared" si="177"/>
        <v>18.899999999999999</v>
      </c>
      <c r="J257" s="66">
        <f t="shared" si="177"/>
        <v>106.6</v>
      </c>
      <c r="K257" s="66">
        <f t="shared" si="177"/>
        <v>31</v>
      </c>
      <c r="L257" s="66">
        <f t="shared" si="177"/>
        <v>6</v>
      </c>
      <c r="M257" s="66">
        <f t="shared" si="177"/>
        <v>0</v>
      </c>
      <c r="N257" s="66">
        <f t="shared" si="177"/>
        <v>0</v>
      </c>
      <c r="O257" s="66">
        <f t="shared" si="177"/>
        <v>0</v>
      </c>
      <c r="P257" s="66">
        <f t="shared" si="157"/>
        <v>162.5</v>
      </c>
    </row>
    <row r="258" spans="1:16" ht="16.05" customHeight="1" x14ac:dyDescent="0.2">
      <c r="A258" s="9"/>
      <c r="B258" s="13"/>
      <c r="C258" s="10" t="s">
        <v>22</v>
      </c>
      <c r="D258" s="7" t="str">
        <f t="shared" ref="D258:O258" si="178">IF(D257&lt;=0,"",D257/$P257%)</f>
        <v/>
      </c>
      <c r="E258" s="7" t="str">
        <f t="shared" si="178"/>
        <v/>
      </c>
      <c r="F258" s="7" t="str">
        <f t="shared" si="178"/>
        <v/>
      </c>
      <c r="G258" s="7" t="str">
        <f t="shared" si="178"/>
        <v/>
      </c>
      <c r="H258" s="7" t="str">
        <f t="shared" si="178"/>
        <v/>
      </c>
      <c r="I258" s="7">
        <f t="shared" si="178"/>
        <v>11.63076923076923</v>
      </c>
      <c r="J258" s="7">
        <f t="shared" si="178"/>
        <v>65.599999999999994</v>
      </c>
      <c r="K258" s="7">
        <f t="shared" si="178"/>
        <v>19.076923076923077</v>
      </c>
      <c r="L258" s="7">
        <f t="shared" si="178"/>
        <v>3.6923076923076925</v>
      </c>
      <c r="M258" s="7" t="str">
        <f t="shared" si="178"/>
        <v/>
      </c>
      <c r="N258" s="7" t="str">
        <f t="shared" si="178"/>
        <v/>
      </c>
      <c r="O258" s="7" t="str">
        <f t="shared" si="178"/>
        <v/>
      </c>
      <c r="P258" s="66">
        <f t="shared" si="157"/>
        <v>100</v>
      </c>
    </row>
    <row r="259" spans="1:16" ht="16.05" customHeight="1" x14ac:dyDescent="0.2">
      <c r="A259" s="9"/>
      <c r="B259" s="9" t="s">
        <v>66</v>
      </c>
      <c r="C259" s="7" t="s">
        <v>21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3</v>
      </c>
      <c r="J259" s="67">
        <v>35.200000000000003</v>
      </c>
      <c r="K259" s="67">
        <v>39.4</v>
      </c>
      <c r="L259" s="67">
        <v>29.8</v>
      </c>
      <c r="M259" s="67">
        <v>7.4</v>
      </c>
      <c r="N259" s="67">
        <v>0.4</v>
      </c>
      <c r="O259" s="67">
        <v>0</v>
      </c>
      <c r="P259" s="66">
        <f t="shared" si="157"/>
        <v>115.2</v>
      </c>
    </row>
    <row r="260" spans="1:16" ht="16.05" customHeight="1" x14ac:dyDescent="0.2">
      <c r="A260" s="9"/>
      <c r="B260" s="9"/>
      <c r="C260" s="10" t="s">
        <v>22</v>
      </c>
      <c r="D260" s="7" t="str">
        <f t="shared" ref="D260:O260" si="179">IF(D259&lt;=0,"",D259/$P259%)</f>
        <v/>
      </c>
      <c r="E260" s="7" t="str">
        <f t="shared" si="179"/>
        <v/>
      </c>
      <c r="F260" s="7" t="str">
        <f t="shared" si="179"/>
        <v/>
      </c>
      <c r="G260" s="7" t="str">
        <f t="shared" si="179"/>
        <v/>
      </c>
      <c r="H260" s="7" t="str">
        <f t="shared" si="179"/>
        <v/>
      </c>
      <c r="I260" s="7">
        <f t="shared" si="179"/>
        <v>2.6041666666666665</v>
      </c>
      <c r="J260" s="7">
        <f t="shared" si="179"/>
        <v>30.555555555555554</v>
      </c>
      <c r="K260" s="7">
        <f t="shared" si="179"/>
        <v>34.201388888888886</v>
      </c>
      <c r="L260" s="7">
        <f t="shared" si="179"/>
        <v>25.868055555555554</v>
      </c>
      <c r="M260" s="7">
        <f t="shared" si="179"/>
        <v>6.4236111111111107</v>
      </c>
      <c r="N260" s="7">
        <f t="shared" si="179"/>
        <v>0.34722222222222221</v>
      </c>
      <c r="O260" s="7" t="str">
        <f t="shared" si="179"/>
        <v/>
      </c>
      <c r="P260" s="66">
        <f t="shared" si="157"/>
        <v>100.00000000000001</v>
      </c>
    </row>
    <row r="261" spans="1:16" ht="16.05" customHeight="1" x14ac:dyDescent="0.2">
      <c r="A261" s="9"/>
      <c r="B261" s="9"/>
      <c r="C261" s="7" t="s">
        <v>23</v>
      </c>
      <c r="D261" s="67">
        <v>0</v>
      </c>
      <c r="E261" s="67">
        <v>0</v>
      </c>
      <c r="F261" s="67">
        <v>0</v>
      </c>
      <c r="G261" s="67">
        <v>0</v>
      </c>
      <c r="H261" s="67">
        <v>0</v>
      </c>
      <c r="I261" s="67">
        <v>0</v>
      </c>
      <c r="J261" s="67">
        <v>0.5</v>
      </c>
      <c r="K261" s="67">
        <v>29.6</v>
      </c>
      <c r="L261" s="67">
        <v>33.700000000000003</v>
      </c>
      <c r="M261" s="67">
        <v>6.6</v>
      </c>
      <c r="N261" s="67">
        <v>0</v>
      </c>
      <c r="O261" s="67">
        <v>0</v>
      </c>
      <c r="P261" s="66">
        <f t="shared" si="157"/>
        <v>70.400000000000006</v>
      </c>
    </row>
    <row r="262" spans="1:16" ht="16.05" customHeight="1" x14ac:dyDescent="0.2">
      <c r="A262" s="9"/>
      <c r="B262" s="9"/>
      <c r="C262" s="10" t="s">
        <v>22</v>
      </c>
      <c r="D262" s="7" t="str">
        <f t="shared" ref="D262:O262" si="180">IF(D261&lt;=0,"",D261/$P261%)</f>
        <v/>
      </c>
      <c r="E262" s="7" t="str">
        <f t="shared" si="180"/>
        <v/>
      </c>
      <c r="F262" s="7" t="str">
        <f t="shared" si="180"/>
        <v/>
      </c>
      <c r="G262" s="7" t="str">
        <f t="shared" si="180"/>
        <v/>
      </c>
      <c r="H262" s="7" t="str">
        <f t="shared" si="180"/>
        <v/>
      </c>
      <c r="I262" s="7" t="str">
        <f t="shared" si="180"/>
        <v/>
      </c>
      <c r="J262" s="7">
        <f t="shared" si="180"/>
        <v>0.71022727272727271</v>
      </c>
      <c r="K262" s="7">
        <f t="shared" si="180"/>
        <v>42.045454545454547</v>
      </c>
      <c r="L262" s="7">
        <f t="shared" si="180"/>
        <v>47.86931818181818</v>
      </c>
      <c r="M262" s="7">
        <f t="shared" si="180"/>
        <v>9.3749999999999982</v>
      </c>
      <c r="N262" s="7" t="str">
        <f t="shared" si="180"/>
        <v/>
      </c>
      <c r="O262" s="7" t="str">
        <f t="shared" si="180"/>
        <v/>
      </c>
      <c r="P262" s="66">
        <f t="shared" si="157"/>
        <v>100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1">SUM(E261,E259)</f>
        <v>0</v>
      </c>
      <c r="F263" s="66">
        <f t="shared" si="181"/>
        <v>0</v>
      </c>
      <c r="G263" s="66">
        <f t="shared" si="181"/>
        <v>0</v>
      </c>
      <c r="H263" s="66">
        <f t="shared" si="181"/>
        <v>0</v>
      </c>
      <c r="I263" s="66">
        <f t="shared" si="181"/>
        <v>3</v>
      </c>
      <c r="J263" s="66">
        <f t="shared" si="181"/>
        <v>35.700000000000003</v>
      </c>
      <c r="K263" s="66">
        <f t="shared" si="181"/>
        <v>69</v>
      </c>
      <c r="L263" s="66">
        <f t="shared" si="181"/>
        <v>63.5</v>
      </c>
      <c r="M263" s="66">
        <f t="shared" si="181"/>
        <v>14</v>
      </c>
      <c r="N263" s="66">
        <f t="shared" si="181"/>
        <v>0.4</v>
      </c>
      <c r="O263" s="66">
        <f t="shared" si="181"/>
        <v>0</v>
      </c>
      <c r="P263" s="66">
        <f t="shared" si="157"/>
        <v>185.6</v>
      </c>
    </row>
    <row r="264" spans="1:16" ht="16.05" customHeight="1" x14ac:dyDescent="0.2">
      <c r="A264" s="9"/>
      <c r="B264" s="13"/>
      <c r="C264" s="10" t="s">
        <v>22</v>
      </c>
      <c r="D264" s="7" t="str">
        <f t="shared" ref="D264:O264" si="182">IF(D263&lt;=0,"",D263/$P263%)</f>
        <v/>
      </c>
      <c r="E264" s="7" t="str">
        <f t="shared" si="182"/>
        <v/>
      </c>
      <c r="F264" s="7" t="str">
        <f t="shared" si="182"/>
        <v/>
      </c>
      <c r="G264" s="7" t="str">
        <f t="shared" si="182"/>
        <v/>
      </c>
      <c r="H264" s="7" t="str">
        <f t="shared" si="182"/>
        <v/>
      </c>
      <c r="I264" s="7">
        <f t="shared" si="182"/>
        <v>1.6163793103448276</v>
      </c>
      <c r="J264" s="7">
        <f t="shared" si="182"/>
        <v>19.234913793103452</v>
      </c>
      <c r="K264" s="7">
        <f t="shared" si="182"/>
        <v>37.176724137931039</v>
      </c>
      <c r="L264" s="7">
        <f t="shared" si="182"/>
        <v>34.213362068965523</v>
      </c>
      <c r="M264" s="7">
        <f t="shared" si="182"/>
        <v>7.543103448275863</v>
      </c>
      <c r="N264" s="7">
        <f t="shared" si="182"/>
        <v>0.21551724137931036</v>
      </c>
      <c r="O264" s="7" t="str">
        <f t="shared" si="182"/>
        <v/>
      </c>
      <c r="P264" s="66">
        <f t="shared" si="157"/>
        <v>100.00000000000001</v>
      </c>
    </row>
    <row r="265" spans="1:16" ht="16.05" customHeight="1" x14ac:dyDescent="0.2">
      <c r="A265" s="9"/>
      <c r="B265" s="9" t="s">
        <v>67</v>
      </c>
      <c r="C265" s="7" t="s">
        <v>21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0</v>
      </c>
      <c r="J265" s="67">
        <v>1.5</v>
      </c>
      <c r="K265" s="67">
        <v>0.6</v>
      </c>
      <c r="L265" s="67">
        <v>0</v>
      </c>
      <c r="M265" s="67">
        <v>0</v>
      </c>
      <c r="N265" s="67">
        <v>0</v>
      </c>
      <c r="O265" s="67">
        <v>0</v>
      </c>
      <c r="P265" s="66">
        <f t="shared" si="157"/>
        <v>2.1</v>
      </c>
    </row>
    <row r="266" spans="1:16" ht="16.05" customHeight="1" x14ac:dyDescent="0.2">
      <c r="A266" s="9"/>
      <c r="B266" s="9"/>
      <c r="C266" s="10" t="s">
        <v>22</v>
      </c>
      <c r="D266" s="7" t="str">
        <f t="shared" ref="D266:O266" si="183">IF(D265&lt;=0,"",D265/$P265%)</f>
        <v/>
      </c>
      <c r="E266" s="7" t="str">
        <f t="shared" si="183"/>
        <v/>
      </c>
      <c r="F266" s="7" t="str">
        <f t="shared" si="183"/>
        <v/>
      </c>
      <c r="G266" s="7" t="str">
        <f t="shared" si="183"/>
        <v/>
      </c>
      <c r="H266" s="7" t="str">
        <f t="shared" si="183"/>
        <v/>
      </c>
      <c r="I266" s="7" t="str">
        <f t="shared" si="183"/>
        <v/>
      </c>
      <c r="J266" s="7">
        <f t="shared" si="183"/>
        <v>71.428571428571431</v>
      </c>
      <c r="K266" s="7">
        <f t="shared" si="183"/>
        <v>28.571428571428569</v>
      </c>
      <c r="L266" s="7" t="str">
        <f t="shared" si="183"/>
        <v/>
      </c>
      <c r="M266" s="7" t="str">
        <f t="shared" si="183"/>
        <v/>
      </c>
      <c r="N266" s="7" t="str">
        <f t="shared" si="183"/>
        <v/>
      </c>
      <c r="O266" s="7" t="str">
        <f t="shared" si="183"/>
        <v/>
      </c>
      <c r="P266" s="66">
        <f t="shared" si="157"/>
        <v>100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7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 t="shared" ref="D268:O268" si="184">IF(D267&lt;=0,"",D267/$P267%)</f>
        <v/>
      </c>
      <c r="E268" s="7" t="str">
        <f t="shared" si="184"/>
        <v/>
      </c>
      <c r="F268" s="7" t="str">
        <f t="shared" si="184"/>
        <v/>
      </c>
      <c r="G268" s="7" t="str">
        <f t="shared" si="184"/>
        <v/>
      </c>
      <c r="H268" s="7" t="str">
        <f t="shared" si="184"/>
        <v/>
      </c>
      <c r="I268" s="7" t="str">
        <f t="shared" si="184"/>
        <v/>
      </c>
      <c r="J268" s="7" t="str">
        <f t="shared" si="184"/>
        <v/>
      </c>
      <c r="K268" s="7" t="str">
        <f t="shared" si="184"/>
        <v/>
      </c>
      <c r="L268" s="7" t="str">
        <f t="shared" si="184"/>
        <v/>
      </c>
      <c r="M268" s="7" t="str">
        <f t="shared" si="184"/>
        <v/>
      </c>
      <c r="N268" s="7" t="str">
        <f t="shared" si="184"/>
        <v/>
      </c>
      <c r="O268" s="7" t="str">
        <f t="shared" si="184"/>
        <v/>
      </c>
      <c r="P268" s="66">
        <f t="shared" si="157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5">SUM(E267,E265)</f>
        <v>0</v>
      </c>
      <c r="F269" s="66">
        <f t="shared" si="185"/>
        <v>0</v>
      </c>
      <c r="G269" s="66">
        <f t="shared" si="185"/>
        <v>0</v>
      </c>
      <c r="H269" s="66">
        <f t="shared" si="185"/>
        <v>0</v>
      </c>
      <c r="I269" s="66">
        <f t="shared" si="185"/>
        <v>0</v>
      </c>
      <c r="J269" s="66">
        <f t="shared" si="185"/>
        <v>1.5</v>
      </c>
      <c r="K269" s="66">
        <f t="shared" si="185"/>
        <v>0.6</v>
      </c>
      <c r="L269" s="66">
        <f t="shared" si="185"/>
        <v>0</v>
      </c>
      <c r="M269" s="66">
        <f t="shared" si="185"/>
        <v>0</v>
      </c>
      <c r="N269" s="66">
        <f t="shared" si="185"/>
        <v>0</v>
      </c>
      <c r="O269" s="66">
        <f t="shared" si="185"/>
        <v>0</v>
      </c>
      <c r="P269" s="66">
        <f t="shared" si="157"/>
        <v>2.1</v>
      </c>
    </row>
    <row r="270" spans="1:16" ht="16.05" customHeight="1" x14ac:dyDescent="0.2">
      <c r="A270" s="9"/>
      <c r="B270" s="13"/>
      <c r="C270" s="10" t="s">
        <v>22</v>
      </c>
      <c r="D270" s="7" t="str">
        <f t="shared" ref="D270:O270" si="186">IF(D269&lt;=0,"",D269/$P269%)</f>
        <v/>
      </c>
      <c r="E270" s="7" t="str">
        <f t="shared" si="186"/>
        <v/>
      </c>
      <c r="F270" s="7" t="str">
        <f t="shared" si="186"/>
        <v/>
      </c>
      <c r="G270" s="7" t="str">
        <f t="shared" si="186"/>
        <v/>
      </c>
      <c r="H270" s="7" t="str">
        <f t="shared" si="186"/>
        <v/>
      </c>
      <c r="I270" s="7" t="str">
        <f t="shared" si="186"/>
        <v/>
      </c>
      <c r="J270" s="7">
        <f t="shared" si="186"/>
        <v>71.428571428571431</v>
      </c>
      <c r="K270" s="7">
        <f t="shared" si="186"/>
        <v>28.571428571428569</v>
      </c>
      <c r="L270" s="7" t="str">
        <f t="shared" si="186"/>
        <v/>
      </c>
      <c r="M270" s="7" t="str">
        <f t="shared" si="186"/>
        <v/>
      </c>
      <c r="N270" s="7" t="str">
        <f t="shared" si="186"/>
        <v/>
      </c>
      <c r="O270" s="7" t="str">
        <f t="shared" si="186"/>
        <v/>
      </c>
      <c r="P270" s="66">
        <f t="shared" si="157"/>
        <v>100</v>
      </c>
    </row>
    <row r="271" spans="1:16" ht="16.05" customHeight="1" x14ac:dyDescent="0.2">
      <c r="A271" s="9"/>
      <c r="B271" s="9" t="s">
        <v>68</v>
      </c>
      <c r="C271" s="7" t="s">
        <v>21</v>
      </c>
      <c r="D271" s="67">
        <v>0.1</v>
      </c>
      <c r="E271" s="67">
        <v>0</v>
      </c>
      <c r="F271" s="67">
        <v>0</v>
      </c>
      <c r="G271" s="67">
        <v>0</v>
      </c>
      <c r="H271" s="67">
        <v>0</v>
      </c>
      <c r="I271" s="67">
        <v>0</v>
      </c>
      <c r="J271" s="67">
        <v>2.4</v>
      </c>
      <c r="K271" s="67">
        <v>0.7</v>
      </c>
      <c r="L271" s="67">
        <v>4.2</v>
      </c>
      <c r="M271" s="67">
        <v>0</v>
      </c>
      <c r="N271" s="67">
        <v>0</v>
      </c>
      <c r="O271" s="67">
        <v>0</v>
      </c>
      <c r="P271" s="66">
        <f t="shared" si="157"/>
        <v>7.4</v>
      </c>
    </row>
    <row r="272" spans="1:16" ht="16.05" customHeight="1" x14ac:dyDescent="0.2">
      <c r="A272" s="9"/>
      <c r="B272" s="9"/>
      <c r="C272" s="10" t="s">
        <v>22</v>
      </c>
      <c r="D272" s="7">
        <f t="shared" ref="D272:O272" si="187">IF(D271&lt;=0,"",D271/$P271%)</f>
        <v>1.3513513513513513</v>
      </c>
      <c r="E272" s="7" t="str">
        <f t="shared" si="187"/>
        <v/>
      </c>
      <c r="F272" s="7" t="str">
        <f t="shared" si="187"/>
        <v/>
      </c>
      <c r="G272" s="7" t="str">
        <f t="shared" si="187"/>
        <v/>
      </c>
      <c r="H272" s="7" t="str">
        <f t="shared" si="187"/>
        <v/>
      </c>
      <c r="I272" s="7" t="str">
        <f t="shared" si="187"/>
        <v/>
      </c>
      <c r="J272" s="7">
        <f t="shared" si="187"/>
        <v>32.432432432432428</v>
      </c>
      <c r="K272" s="7">
        <f t="shared" si="187"/>
        <v>9.4594594594594579</v>
      </c>
      <c r="L272" s="7">
        <f t="shared" si="187"/>
        <v>56.756756756756751</v>
      </c>
      <c r="M272" s="7" t="str">
        <f t="shared" si="187"/>
        <v/>
      </c>
      <c r="N272" s="7" t="str">
        <f t="shared" si="187"/>
        <v/>
      </c>
      <c r="O272" s="7" t="str">
        <f t="shared" si="187"/>
        <v/>
      </c>
      <c r="P272" s="66">
        <f t="shared" si="157"/>
        <v>100</v>
      </c>
    </row>
    <row r="273" spans="1:16" ht="16.05" customHeight="1" x14ac:dyDescent="0.2">
      <c r="A273" s="9"/>
      <c r="B273" s="9"/>
      <c r="C273" s="7" t="s">
        <v>23</v>
      </c>
      <c r="D273" s="67">
        <v>0</v>
      </c>
      <c r="E273" s="67">
        <v>0</v>
      </c>
      <c r="F273" s="67">
        <v>0</v>
      </c>
      <c r="G273" s="67">
        <v>0</v>
      </c>
      <c r="H273" s="67">
        <v>0</v>
      </c>
      <c r="I273" s="67">
        <v>0</v>
      </c>
      <c r="J273" s="67">
        <v>0.4</v>
      </c>
      <c r="K273" s="67"/>
      <c r="L273" s="67"/>
      <c r="M273" s="67"/>
      <c r="N273" s="67"/>
      <c r="O273" s="67"/>
      <c r="P273" s="66">
        <f t="shared" si="157"/>
        <v>0.4</v>
      </c>
    </row>
    <row r="274" spans="1:16" ht="16.05" customHeight="1" x14ac:dyDescent="0.2">
      <c r="A274" s="9"/>
      <c r="B274" s="9"/>
      <c r="C274" s="10" t="s">
        <v>22</v>
      </c>
      <c r="D274" s="7" t="str">
        <f t="shared" ref="D274:O274" si="188">IF(D273&lt;=0,"",D273/$P273%)</f>
        <v/>
      </c>
      <c r="E274" s="7" t="str">
        <f t="shared" si="188"/>
        <v/>
      </c>
      <c r="F274" s="7" t="str">
        <f t="shared" si="188"/>
        <v/>
      </c>
      <c r="G274" s="7" t="str">
        <f t="shared" si="188"/>
        <v/>
      </c>
      <c r="H274" s="7" t="str">
        <f t="shared" si="188"/>
        <v/>
      </c>
      <c r="I274" s="7" t="str">
        <f t="shared" si="188"/>
        <v/>
      </c>
      <c r="J274" s="7">
        <f t="shared" si="188"/>
        <v>100</v>
      </c>
      <c r="K274" s="7" t="str">
        <f t="shared" si="188"/>
        <v/>
      </c>
      <c r="L274" s="7" t="str">
        <f t="shared" si="188"/>
        <v/>
      </c>
      <c r="M274" s="7" t="str">
        <f t="shared" si="188"/>
        <v/>
      </c>
      <c r="N274" s="7" t="str">
        <f t="shared" si="188"/>
        <v/>
      </c>
      <c r="O274" s="7" t="str">
        <f t="shared" si="188"/>
        <v/>
      </c>
      <c r="P274" s="66">
        <f t="shared" si="157"/>
        <v>100</v>
      </c>
    </row>
    <row r="275" spans="1:16" ht="16.05" customHeight="1" x14ac:dyDescent="0.2">
      <c r="A275" s="9"/>
      <c r="B275" s="9"/>
      <c r="C275" s="7" t="s">
        <v>24</v>
      </c>
      <c r="D275" s="66">
        <f>SUM(D273,D271)</f>
        <v>0.1</v>
      </c>
      <c r="E275" s="66">
        <f t="shared" ref="E275:O275" si="189">SUM(E273,E271)</f>
        <v>0</v>
      </c>
      <c r="F275" s="66">
        <f t="shared" si="189"/>
        <v>0</v>
      </c>
      <c r="G275" s="66">
        <f t="shared" si="189"/>
        <v>0</v>
      </c>
      <c r="H275" s="66">
        <f t="shared" si="189"/>
        <v>0</v>
      </c>
      <c r="I275" s="66">
        <f t="shared" si="189"/>
        <v>0</v>
      </c>
      <c r="J275" s="66">
        <f t="shared" si="189"/>
        <v>2.8</v>
      </c>
      <c r="K275" s="66">
        <f t="shared" si="189"/>
        <v>0.7</v>
      </c>
      <c r="L275" s="66">
        <f t="shared" si="189"/>
        <v>4.2</v>
      </c>
      <c r="M275" s="66">
        <f t="shared" si="189"/>
        <v>0</v>
      </c>
      <c r="N275" s="66">
        <f t="shared" si="189"/>
        <v>0</v>
      </c>
      <c r="O275" s="66">
        <f t="shared" si="189"/>
        <v>0</v>
      </c>
      <c r="P275" s="66">
        <f t="shared" si="157"/>
        <v>7.8</v>
      </c>
    </row>
    <row r="276" spans="1:16" ht="16.05" customHeight="1" x14ac:dyDescent="0.2">
      <c r="A276" s="9"/>
      <c r="B276" s="13"/>
      <c r="C276" s="10" t="s">
        <v>22</v>
      </c>
      <c r="D276" s="7">
        <f t="shared" ref="D276:O276" si="190">IF(D275&lt;=0,"",D275/$P275%)</f>
        <v>1.2820512820512822</v>
      </c>
      <c r="E276" s="7" t="str">
        <f t="shared" si="190"/>
        <v/>
      </c>
      <c r="F276" s="7" t="str">
        <f t="shared" si="190"/>
        <v/>
      </c>
      <c r="G276" s="7" t="str">
        <f t="shared" si="190"/>
        <v/>
      </c>
      <c r="H276" s="7" t="str">
        <f t="shared" si="190"/>
        <v/>
      </c>
      <c r="I276" s="7" t="str">
        <f t="shared" si="190"/>
        <v/>
      </c>
      <c r="J276" s="7">
        <f t="shared" si="190"/>
        <v>35.897435897435898</v>
      </c>
      <c r="K276" s="7">
        <f t="shared" si="190"/>
        <v>8.9743589743589745</v>
      </c>
      <c r="L276" s="7">
        <f t="shared" si="190"/>
        <v>53.846153846153847</v>
      </c>
      <c r="M276" s="7" t="str">
        <f t="shared" si="190"/>
        <v/>
      </c>
      <c r="N276" s="7" t="str">
        <f t="shared" si="190"/>
        <v/>
      </c>
      <c r="O276" s="7" t="str">
        <f t="shared" si="190"/>
        <v/>
      </c>
      <c r="P276" s="66">
        <f t="shared" si="157"/>
        <v>100</v>
      </c>
    </row>
    <row r="277" spans="1:16" ht="16.05" customHeight="1" x14ac:dyDescent="0.2">
      <c r="A277" s="9"/>
      <c r="B277" s="9" t="s">
        <v>69</v>
      </c>
      <c r="C277" s="7" t="s">
        <v>21</v>
      </c>
      <c r="D277" s="67">
        <v>0</v>
      </c>
      <c r="E277" s="67">
        <v>0</v>
      </c>
      <c r="F277" s="67">
        <v>0</v>
      </c>
      <c r="G277" s="67">
        <v>0</v>
      </c>
      <c r="H277" s="67">
        <v>0</v>
      </c>
      <c r="I277" s="67">
        <v>0</v>
      </c>
      <c r="J277" s="67">
        <v>0.2</v>
      </c>
      <c r="K277" s="67">
        <v>0.1</v>
      </c>
      <c r="L277" s="67">
        <v>0.2</v>
      </c>
      <c r="M277" s="67">
        <v>0</v>
      </c>
      <c r="N277" s="67">
        <v>0</v>
      </c>
      <c r="O277" s="67">
        <v>0</v>
      </c>
      <c r="P277" s="66">
        <f t="shared" si="157"/>
        <v>0.5</v>
      </c>
    </row>
    <row r="278" spans="1:16" ht="16.05" customHeight="1" x14ac:dyDescent="0.2">
      <c r="A278" s="9"/>
      <c r="B278" s="9"/>
      <c r="C278" s="10" t="s">
        <v>22</v>
      </c>
      <c r="D278" s="7" t="str">
        <f t="shared" ref="D278:O278" si="191">IF(D277&lt;=0,"",D277/$P277%)</f>
        <v/>
      </c>
      <c r="E278" s="7" t="str">
        <f t="shared" si="191"/>
        <v/>
      </c>
      <c r="F278" s="7" t="str">
        <f t="shared" si="191"/>
        <v/>
      </c>
      <c r="G278" s="7" t="str">
        <f t="shared" si="191"/>
        <v/>
      </c>
      <c r="H278" s="7" t="str">
        <f t="shared" si="191"/>
        <v/>
      </c>
      <c r="I278" s="7" t="str">
        <f t="shared" si="191"/>
        <v/>
      </c>
      <c r="J278" s="7">
        <f t="shared" si="191"/>
        <v>40</v>
      </c>
      <c r="K278" s="7">
        <f t="shared" si="191"/>
        <v>20</v>
      </c>
      <c r="L278" s="7">
        <f t="shared" si="191"/>
        <v>40</v>
      </c>
      <c r="M278" s="7" t="str">
        <f t="shared" si="191"/>
        <v/>
      </c>
      <c r="N278" s="7" t="str">
        <f t="shared" si="191"/>
        <v/>
      </c>
      <c r="O278" s="7" t="str">
        <f t="shared" si="191"/>
        <v/>
      </c>
      <c r="P278" s="66">
        <f t="shared" si="157"/>
        <v>100</v>
      </c>
    </row>
    <row r="279" spans="1:16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57"/>
        <v>0</v>
      </c>
    </row>
    <row r="280" spans="1:16" ht="16.05" customHeight="1" x14ac:dyDescent="0.2">
      <c r="A280" s="9"/>
      <c r="B280" s="9"/>
      <c r="C280" s="10" t="s">
        <v>22</v>
      </c>
      <c r="D280" s="7" t="str">
        <f t="shared" ref="D280:O280" si="192">IF(D279&lt;=0,"",D279/$P279%)</f>
        <v/>
      </c>
      <c r="E280" s="7" t="str">
        <f t="shared" si="192"/>
        <v/>
      </c>
      <c r="F280" s="7" t="str">
        <f t="shared" si="192"/>
        <v/>
      </c>
      <c r="G280" s="7" t="str">
        <f t="shared" si="192"/>
        <v/>
      </c>
      <c r="H280" s="7" t="str">
        <f t="shared" si="192"/>
        <v/>
      </c>
      <c r="I280" s="7" t="str">
        <f t="shared" si="192"/>
        <v/>
      </c>
      <c r="J280" s="7" t="str">
        <f t="shared" si="192"/>
        <v/>
      </c>
      <c r="K280" s="7" t="str">
        <f t="shared" si="192"/>
        <v/>
      </c>
      <c r="L280" s="7" t="str">
        <f t="shared" si="192"/>
        <v/>
      </c>
      <c r="M280" s="7" t="str">
        <f t="shared" si="192"/>
        <v/>
      </c>
      <c r="N280" s="7" t="str">
        <f t="shared" si="192"/>
        <v/>
      </c>
      <c r="O280" s="7" t="str">
        <f t="shared" si="192"/>
        <v/>
      </c>
      <c r="P280" s="66">
        <f t="shared" si="157"/>
        <v>0</v>
      </c>
    </row>
    <row r="281" spans="1:16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3">SUM(E279,E277)</f>
        <v>0</v>
      </c>
      <c r="F281" s="66">
        <f t="shared" si="193"/>
        <v>0</v>
      </c>
      <c r="G281" s="66">
        <f t="shared" si="193"/>
        <v>0</v>
      </c>
      <c r="H281" s="66">
        <f t="shared" si="193"/>
        <v>0</v>
      </c>
      <c r="I281" s="66">
        <f t="shared" si="193"/>
        <v>0</v>
      </c>
      <c r="J281" s="66">
        <f t="shared" si="193"/>
        <v>0.2</v>
      </c>
      <c r="K281" s="66">
        <f t="shared" si="193"/>
        <v>0.1</v>
      </c>
      <c r="L281" s="66">
        <f t="shared" si="193"/>
        <v>0.2</v>
      </c>
      <c r="M281" s="66">
        <f t="shared" si="193"/>
        <v>0</v>
      </c>
      <c r="N281" s="66">
        <f t="shared" si="193"/>
        <v>0</v>
      </c>
      <c r="O281" s="66">
        <f t="shared" si="193"/>
        <v>0</v>
      </c>
      <c r="P281" s="66">
        <f t="shared" si="157"/>
        <v>0.5</v>
      </c>
    </row>
    <row r="282" spans="1:16" ht="16.05" customHeight="1" x14ac:dyDescent="0.2">
      <c r="A282" s="9"/>
      <c r="B282" s="13"/>
      <c r="C282" s="10" t="s">
        <v>22</v>
      </c>
      <c r="D282" s="7" t="str">
        <f t="shared" ref="D282:O282" si="194">IF(D281&lt;=0,"",D281/$P281%)</f>
        <v/>
      </c>
      <c r="E282" s="7" t="str">
        <f t="shared" si="194"/>
        <v/>
      </c>
      <c r="F282" s="7" t="str">
        <f t="shared" si="194"/>
        <v/>
      </c>
      <c r="G282" s="7" t="str">
        <f t="shared" si="194"/>
        <v/>
      </c>
      <c r="H282" s="7" t="str">
        <f t="shared" si="194"/>
        <v/>
      </c>
      <c r="I282" s="7" t="str">
        <f t="shared" si="194"/>
        <v/>
      </c>
      <c r="J282" s="7">
        <f t="shared" si="194"/>
        <v>40</v>
      </c>
      <c r="K282" s="7">
        <f t="shared" si="194"/>
        <v>20</v>
      </c>
      <c r="L282" s="7">
        <f t="shared" si="194"/>
        <v>40</v>
      </c>
      <c r="M282" s="7" t="str">
        <f t="shared" si="194"/>
        <v/>
      </c>
      <c r="N282" s="7" t="str">
        <f t="shared" si="194"/>
        <v/>
      </c>
      <c r="O282" s="7" t="str">
        <f t="shared" si="194"/>
        <v/>
      </c>
      <c r="P282" s="66">
        <f t="shared" si="157"/>
        <v>100</v>
      </c>
    </row>
    <row r="283" spans="1:16" ht="16.05" customHeight="1" x14ac:dyDescent="0.2">
      <c r="A283" s="9"/>
      <c r="B283" s="9" t="s">
        <v>70</v>
      </c>
      <c r="C283" s="7" t="s">
        <v>21</v>
      </c>
      <c r="D283" s="67">
        <v>0</v>
      </c>
      <c r="E283" s="67">
        <v>0</v>
      </c>
      <c r="F283" s="67">
        <v>0</v>
      </c>
      <c r="G283" s="67">
        <v>0</v>
      </c>
      <c r="H283" s="67">
        <v>0</v>
      </c>
      <c r="I283" s="67">
        <v>0</v>
      </c>
      <c r="J283" s="67">
        <v>0</v>
      </c>
      <c r="K283" s="67">
        <v>0.9</v>
      </c>
      <c r="L283" s="67">
        <v>0.2</v>
      </c>
      <c r="M283" s="67">
        <v>0</v>
      </c>
      <c r="N283" s="67">
        <v>0</v>
      </c>
      <c r="O283" s="67">
        <v>0</v>
      </c>
      <c r="P283" s="66">
        <f t="shared" si="157"/>
        <v>1.1000000000000001</v>
      </c>
    </row>
    <row r="284" spans="1:16" ht="16.05" customHeight="1" x14ac:dyDescent="0.2">
      <c r="A284" s="9"/>
      <c r="B284" s="9"/>
      <c r="C284" s="10" t="s">
        <v>22</v>
      </c>
      <c r="D284" s="7" t="str">
        <f t="shared" ref="D284:O284" si="195">IF(D283&lt;=0,"",D283/$P283%)</f>
        <v/>
      </c>
      <c r="E284" s="7" t="str">
        <f t="shared" si="195"/>
        <v/>
      </c>
      <c r="F284" s="7" t="str">
        <f t="shared" si="195"/>
        <v/>
      </c>
      <c r="G284" s="7" t="str">
        <f t="shared" si="195"/>
        <v/>
      </c>
      <c r="H284" s="7" t="str">
        <f t="shared" si="195"/>
        <v/>
      </c>
      <c r="I284" s="7" t="str">
        <f t="shared" si="195"/>
        <v/>
      </c>
      <c r="J284" s="7" t="str">
        <f t="shared" si="195"/>
        <v/>
      </c>
      <c r="K284" s="7">
        <f t="shared" si="195"/>
        <v>81.818181818181813</v>
      </c>
      <c r="L284" s="7">
        <f t="shared" si="195"/>
        <v>18.18181818181818</v>
      </c>
      <c r="M284" s="7" t="str">
        <f t="shared" si="195"/>
        <v/>
      </c>
      <c r="N284" s="7" t="str">
        <f t="shared" si="195"/>
        <v/>
      </c>
      <c r="O284" s="7" t="str">
        <f t="shared" si="195"/>
        <v/>
      </c>
      <c r="P284" s="66">
        <f t="shared" si="157"/>
        <v>100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7"/>
        <v>0</v>
      </c>
    </row>
    <row r="286" spans="1:16" ht="16.05" customHeight="1" x14ac:dyDescent="0.2">
      <c r="A286" s="9"/>
      <c r="B286" s="9"/>
      <c r="C286" s="10" t="s">
        <v>22</v>
      </c>
      <c r="D286" s="7" t="str">
        <f t="shared" ref="D286:O286" si="196">IF(D285&lt;=0,"",D285/$P285%)</f>
        <v/>
      </c>
      <c r="E286" s="7" t="str">
        <f t="shared" si="196"/>
        <v/>
      </c>
      <c r="F286" s="7" t="str">
        <f t="shared" si="196"/>
        <v/>
      </c>
      <c r="G286" s="7" t="str">
        <f t="shared" si="196"/>
        <v/>
      </c>
      <c r="H286" s="7" t="str">
        <f t="shared" si="196"/>
        <v/>
      </c>
      <c r="I286" s="7" t="str">
        <f t="shared" si="196"/>
        <v/>
      </c>
      <c r="J286" s="7" t="str">
        <f t="shared" si="196"/>
        <v/>
      </c>
      <c r="K286" s="7" t="str">
        <f t="shared" si="196"/>
        <v/>
      </c>
      <c r="L286" s="7" t="str">
        <f t="shared" si="196"/>
        <v/>
      </c>
      <c r="M286" s="7" t="str">
        <f t="shared" si="196"/>
        <v/>
      </c>
      <c r="N286" s="7" t="str">
        <f t="shared" si="196"/>
        <v/>
      </c>
      <c r="O286" s="7" t="str">
        <f t="shared" si="196"/>
        <v/>
      </c>
      <c r="P286" s="66">
        <f t="shared" si="157"/>
        <v>0</v>
      </c>
    </row>
    <row r="287" spans="1:16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7">SUM(E285,E283)</f>
        <v>0</v>
      </c>
      <c r="F287" s="66">
        <f t="shared" si="197"/>
        <v>0</v>
      </c>
      <c r="G287" s="66">
        <f t="shared" si="197"/>
        <v>0</v>
      </c>
      <c r="H287" s="66">
        <f t="shared" si="197"/>
        <v>0</v>
      </c>
      <c r="I287" s="66">
        <f t="shared" si="197"/>
        <v>0</v>
      </c>
      <c r="J287" s="66">
        <f t="shared" si="197"/>
        <v>0</v>
      </c>
      <c r="K287" s="66">
        <f t="shared" si="197"/>
        <v>0.9</v>
      </c>
      <c r="L287" s="66">
        <f t="shared" si="197"/>
        <v>0.2</v>
      </c>
      <c r="M287" s="66">
        <f t="shared" si="197"/>
        <v>0</v>
      </c>
      <c r="N287" s="66">
        <f t="shared" si="197"/>
        <v>0</v>
      </c>
      <c r="O287" s="66">
        <f t="shared" si="197"/>
        <v>0</v>
      </c>
      <c r="P287" s="66">
        <f t="shared" si="157"/>
        <v>1.1000000000000001</v>
      </c>
    </row>
    <row r="288" spans="1:16" ht="16.05" customHeight="1" x14ac:dyDescent="0.2">
      <c r="A288" s="9"/>
      <c r="B288" s="13"/>
      <c r="C288" s="10" t="s">
        <v>22</v>
      </c>
      <c r="D288" s="7" t="str">
        <f t="shared" ref="D288:O288" si="198">IF(D287&lt;=0,"",D287/$P287%)</f>
        <v/>
      </c>
      <c r="E288" s="7" t="str">
        <f t="shared" si="198"/>
        <v/>
      </c>
      <c r="F288" s="7" t="str">
        <f t="shared" si="198"/>
        <v/>
      </c>
      <c r="G288" s="7" t="str">
        <f t="shared" si="198"/>
        <v/>
      </c>
      <c r="H288" s="7" t="str">
        <f t="shared" si="198"/>
        <v/>
      </c>
      <c r="I288" s="7" t="str">
        <f t="shared" si="198"/>
        <v/>
      </c>
      <c r="J288" s="7" t="str">
        <f t="shared" si="198"/>
        <v/>
      </c>
      <c r="K288" s="7">
        <f t="shared" si="198"/>
        <v>81.818181818181813</v>
      </c>
      <c r="L288" s="7">
        <f t="shared" si="198"/>
        <v>18.18181818181818</v>
      </c>
      <c r="M288" s="7" t="str">
        <f t="shared" si="198"/>
        <v/>
      </c>
      <c r="N288" s="7" t="str">
        <f t="shared" si="198"/>
        <v/>
      </c>
      <c r="O288" s="7" t="str">
        <f t="shared" si="198"/>
        <v/>
      </c>
      <c r="P288" s="66">
        <f t="shared" si="157"/>
        <v>100</v>
      </c>
    </row>
    <row r="289" spans="1:19" ht="16.05" customHeight="1" x14ac:dyDescent="0.2">
      <c r="A289" s="9"/>
      <c r="B289" s="9" t="s">
        <v>71</v>
      </c>
      <c r="C289" s="7" t="s">
        <v>21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/>
      <c r="K289" s="67"/>
      <c r="L289" s="67"/>
      <c r="M289" s="67"/>
      <c r="N289" s="67"/>
      <c r="O289" s="67">
        <v>0</v>
      </c>
      <c r="P289" s="66">
        <f t="shared" si="157"/>
        <v>0</v>
      </c>
    </row>
    <row r="290" spans="1:19" ht="16.05" customHeight="1" x14ac:dyDescent="0.2">
      <c r="A290" s="9"/>
      <c r="B290" s="9"/>
      <c r="C290" s="10" t="s">
        <v>22</v>
      </c>
      <c r="D290" s="7" t="str">
        <f t="shared" ref="D290:O290" si="199">IF(D289&lt;=0,"",D289/$P289%)</f>
        <v/>
      </c>
      <c r="E290" s="7" t="str">
        <f t="shared" si="199"/>
        <v/>
      </c>
      <c r="F290" s="7" t="str">
        <f t="shared" si="199"/>
        <v/>
      </c>
      <c r="G290" s="7" t="str">
        <f t="shared" si="199"/>
        <v/>
      </c>
      <c r="H290" s="7" t="str">
        <f t="shared" si="199"/>
        <v/>
      </c>
      <c r="I290" s="7" t="str">
        <f t="shared" si="199"/>
        <v/>
      </c>
      <c r="J290" s="7" t="str">
        <f t="shared" si="199"/>
        <v/>
      </c>
      <c r="K290" s="7" t="str">
        <f t="shared" si="199"/>
        <v/>
      </c>
      <c r="L290" s="7" t="str">
        <f t="shared" si="199"/>
        <v/>
      </c>
      <c r="M290" s="7" t="str">
        <f t="shared" si="199"/>
        <v/>
      </c>
      <c r="N290" s="7" t="str">
        <f t="shared" si="199"/>
        <v/>
      </c>
      <c r="O290" s="7" t="str">
        <f t="shared" si="199"/>
        <v/>
      </c>
      <c r="P290" s="66">
        <f t="shared" si="157"/>
        <v>0</v>
      </c>
    </row>
    <row r="291" spans="1:19" ht="16.05" customHeight="1" x14ac:dyDescent="0.2">
      <c r="A291" s="9"/>
      <c r="B291" s="9"/>
      <c r="C291" s="7" t="s">
        <v>23</v>
      </c>
      <c r="D291" s="67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67">
        <v>0</v>
      </c>
      <c r="M291" s="67">
        <v>0</v>
      </c>
      <c r="N291" s="67"/>
      <c r="O291" s="67">
        <v>0</v>
      </c>
      <c r="P291" s="66">
        <f t="shared" si="157"/>
        <v>0</v>
      </c>
    </row>
    <row r="292" spans="1:19" ht="16.05" customHeight="1" x14ac:dyDescent="0.2">
      <c r="A292" s="9"/>
      <c r="B292" s="9"/>
      <c r="C292" s="10" t="s">
        <v>22</v>
      </c>
      <c r="D292" s="7" t="str">
        <f t="shared" ref="D292:O292" si="200">IF(D291&lt;=0,"",D291/$P291%)</f>
        <v/>
      </c>
      <c r="E292" s="7" t="str">
        <f t="shared" si="200"/>
        <v/>
      </c>
      <c r="F292" s="7" t="str">
        <f t="shared" si="200"/>
        <v/>
      </c>
      <c r="G292" s="7" t="str">
        <f t="shared" si="200"/>
        <v/>
      </c>
      <c r="H292" s="7" t="str">
        <f t="shared" si="200"/>
        <v/>
      </c>
      <c r="I292" s="7" t="str">
        <f t="shared" si="200"/>
        <v/>
      </c>
      <c r="J292" s="7" t="str">
        <f t="shared" si="200"/>
        <v/>
      </c>
      <c r="K292" s="7" t="str">
        <f t="shared" si="200"/>
        <v/>
      </c>
      <c r="L292" s="7" t="str">
        <f t="shared" si="200"/>
        <v/>
      </c>
      <c r="M292" s="7" t="str">
        <f t="shared" si="200"/>
        <v/>
      </c>
      <c r="N292" s="7" t="str">
        <f t="shared" si="200"/>
        <v/>
      </c>
      <c r="O292" s="7" t="str">
        <f t="shared" si="200"/>
        <v/>
      </c>
      <c r="P292" s="66">
        <f t="shared" si="157"/>
        <v>0</v>
      </c>
    </row>
    <row r="293" spans="1:19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1">SUM(E291,E289)</f>
        <v>0</v>
      </c>
      <c r="F293" s="66">
        <f t="shared" si="201"/>
        <v>0</v>
      </c>
      <c r="G293" s="66">
        <f t="shared" si="201"/>
        <v>0</v>
      </c>
      <c r="H293" s="66">
        <f t="shared" si="201"/>
        <v>0</v>
      </c>
      <c r="I293" s="66">
        <f t="shared" si="201"/>
        <v>0</v>
      </c>
      <c r="J293" s="66">
        <f t="shared" si="201"/>
        <v>0</v>
      </c>
      <c r="K293" s="66">
        <f t="shared" si="201"/>
        <v>0</v>
      </c>
      <c r="L293" s="66">
        <f t="shared" si="201"/>
        <v>0</v>
      </c>
      <c r="M293" s="66">
        <f t="shared" si="201"/>
        <v>0</v>
      </c>
      <c r="N293" s="66">
        <f t="shared" si="201"/>
        <v>0</v>
      </c>
      <c r="O293" s="66">
        <f t="shared" si="201"/>
        <v>0</v>
      </c>
      <c r="P293" s="66">
        <f t="shared" ref="P293:P356" si="202">SUM(D293:O293)</f>
        <v>0</v>
      </c>
    </row>
    <row r="294" spans="1:19" ht="16.05" customHeight="1" x14ac:dyDescent="0.2">
      <c r="A294" s="9"/>
      <c r="B294" s="13"/>
      <c r="C294" s="10" t="s">
        <v>22</v>
      </c>
      <c r="D294" s="7" t="str">
        <f t="shared" ref="D294:O294" si="203">IF(D293&lt;=0,"",D293/$P293%)</f>
        <v/>
      </c>
      <c r="E294" s="7" t="str">
        <f t="shared" si="203"/>
        <v/>
      </c>
      <c r="F294" s="7" t="str">
        <f t="shared" si="203"/>
        <v/>
      </c>
      <c r="G294" s="7" t="str">
        <f t="shared" si="203"/>
        <v/>
      </c>
      <c r="H294" s="7" t="str">
        <f t="shared" si="203"/>
        <v/>
      </c>
      <c r="I294" s="7" t="str">
        <f t="shared" si="203"/>
        <v/>
      </c>
      <c r="J294" s="7" t="str">
        <f t="shared" si="203"/>
        <v/>
      </c>
      <c r="K294" s="7" t="str">
        <f t="shared" si="203"/>
        <v/>
      </c>
      <c r="L294" s="7" t="str">
        <f t="shared" si="203"/>
        <v/>
      </c>
      <c r="M294" s="7" t="str">
        <f t="shared" si="203"/>
        <v/>
      </c>
      <c r="N294" s="7" t="str">
        <f t="shared" si="203"/>
        <v/>
      </c>
      <c r="O294" s="7" t="str">
        <f t="shared" si="203"/>
        <v/>
      </c>
      <c r="P294" s="66">
        <f t="shared" si="202"/>
        <v>0</v>
      </c>
    </row>
    <row r="295" spans="1:19" ht="16.05" customHeight="1" x14ac:dyDescent="0.2">
      <c r="A295" s="103" t="s">
        <v>72</v>
      </c>
      <c r="B295" s="104"/>
      <c r="C295" s="7" t="s">
        <v>21</v>
      </c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6">
        <f t="shared" si="202"/>
        <v>0</v>
      </c>
    </row>
    <row r="296" spans="1:19" ht="16.05" customHeight="1" x14ac:dyDescent="0.2">
      <c r="A296" s="9"/>
      <c r="C296" s="10" t="s">
        <v>22</v>
      </c>
      <c r="D296" s="7" t="str">
        <f t="shared" ref="D296:O296" si="204">IF(D295&lt;=0,"",D295/$P295%)</f>
        <v/>
      </c>
      <c r="E296" s="7" t="str">
        <f t="shared" si="204"/>
        <v/>
      </c>
      <c r="F296" s="7" t="str">
        <f t="shared" si="204"/>
        <v/>
      </c>
      <c r="G296" s="7" t="str">
        <f t="shared" si="204"/>
        <v/>
      </c>
      <c r="H296" s="7" t="str">
        <f t="shared" si="204"/>
        <v/>
      </c>
      <c r="I296" s="7" t="str">
        <f t="shared" si="204"/>
        <v/>
      </c>
      <c r="J296" s="7" t="str">
        <f t="shared" si="204"/>
        <v/>
      </c>
      <c r="K296" s="7" t="str">
        <f t="shared" si="204"/>
        <v/>
      </c>
      <c r="L296" s="7" t="str">
        <f t="shared" si="204"/>
        <v/>
      </c>
      <c r="M296" s="7" t="str">
        <f t="shared" si="204"/>
        <v/>
      </c>
      <c r="N296" s="7" t="str">
        <f t="shared" si="204"/>
        <v/>
      </c>
      <c r="O296" s="7" t="str">
        <f t="shared" si="204"/>
        <v/>
      </c>
      <c r="P296" s="66">
        <f t="shared" si="202"/>
        <v>0</v>
      </c>
    </row>
    <row r="297" spans="1:19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2"/>
        <v>0</v>
      </c>
    </row>
    <row r="298" spans="1:19" ht="16.05" customHeight="1" x14ac:dyDescent="0.2">
      <c r="A298" s="9"/>
      <c r="C298" s="10" t="s">
        <v>22</v>
      </c>
      <c r="D298" s="7" t="str">
        <f t="shared" ref="D298:O298" si="205">IF(D297&lt;=0,"",D297/$P297%)</f>
        <v/>
      </c>
      <c r="E298" s="7" t="str">
        <f t="shared" si="205"/>
        <v/>
      </c>
      <c r="F298" s="7" t="str">
        <f t="shared" si="205"/>
        <v/>
      </c>
      <c r="G298" s="7" t="str">
        <f t="shared" si="205"/>
        <v/>
      </c>
      <c r="H298" s="7" t="str">
        <f t="shared" si="205"/>
        <v/>
      </c>
      <c r="I298" s="7" t="str">
        <f t="shared" si="205"/>
        <v/>
      </c>
      <c r="J298" s="7" t="str">
        <f t="shared" si="205"/>
        <v/>
      </c>
      <c r="K298" s="7" t="str">
        <f t="shared" si="205"/>
        <v/>
      </c>
      <c r="L298" s="7" t="str">
        <f t="shared" si="205"/>
        <v/>
      </c>
      <c r="M298" s="7" t="str">
        <f t="shared" si="205"/>
        <v/>
      </c>
      <c r="N298" s="7" t="str">
        <f t="shared" si="205"/>
        <v/>
      </c>
      <c r="O298" s="7" t="str">
        <f t="shared" si="205"/>
        <v/>
      </c>
      <c r="P298" s="66">
        <f t="shared" si="202"/>
        <v>0</v>
      </c>
    </row>
    <row r="299" spans="1:19" ht="16.05" customHeight="1" x14ac:dyDescent="0.2">
      <c r="A299" s="9"/>
      <c r="B299" s="11"/>
      <c r="C299" s="7" t="s">
        <v>24</v>
      </c>
      <c r="D299" s="66">
        <f>SUM(D297,D295)</f>
        <v>0</v>
      </c>
      <c r="E299" s="66">
        <f t="shared" ref="E299:O299" si="206">SUM(E297,E295)</f>
        <v>0</v>
      </c>
      <c r="F299" s="66">
        <f t="shared" si="206"/>
        <v>0</v>
      </c>
      <c r="G299" s="66">
        <f t="shared" si="206"/>
        <v>0</v>
      </c>
      <c r="H299" s="66">
        <f t="shared" si="206"/>
        <v>0</v>
      </c>
      <c r="I299" s="66">
        <f t="shared" si="206"/>
        <v>0</v>
      </c>
      <c r="J299" s="66">
        <f t="shared" si="206"/>
        <v>0</v>
      </c>
      <c r="K299" s="66">
        <f t="shared" si="206"/>
        <v>0</v>
      </c>
      <c r="L299" s="66">
        <f t="shared" si="206"/>
        <v>0</v>
      </c>
      <c r="M299" s="66">
        <f t="shared" si="206"/>
        <v>0</v>
      </c>
      <c r="N299" s="66">
        <f t="shared" si="206"/>
        <v>0</v>
      </c>
      <c r="O299" s="66">
        <f t="shared" si="206"/>
        <v>0</v>
      </c>
      <c r="P299" s="66">
        <f t="shared" si="202"/>
        <v>0</v>
      </c>
    </row>
    <row r="300" spans="1:19" ht="16.05" customHeight="1" x14ac:dyDescent="0.2">
      <c r="A300" s="13"/>
      <c r="B300" s="12"/>
      <c r="C300" s="10" t="s">
        <v>22</v>
      </c>
      <c r="D300" s="7" t="str">
        <f t="shared" ref="D300:O300" si="207">IF(D299&lt;=0,"",D299/$P299%)</f>
        <v/>
      </c>
      <c r="E300" s="7" t="str">
        <f t="shared" si="207"/>
        <v/>
      </c>
      <c r="F300" s="7" t="str">
        <f t="shared" si="207"/>
        <v/>
      </c>
      <c r="G300" s="7" t="str">
        <f t="shared" si="207"/>
        <v/>
      </c>
      <c r="H300" s="7" t="str">
        <f t="shared" si="207"/>
        <v/>
      </c>
      <c r="I300" s="7" t="str">
        <f t="shared" si="207"/>
        <v/>
      </c>
      <c r="J300" s="7" t="str">
        <f t="shared" si="207"/>
        <v/>
      </c>
      <c r="K300" s="7" t="str">
        <f t="shared" si="207"/>
        <v/>
      </c>
      <c r="L300" s="7" t="str">
        <f t="shared" si="207"/>
        <v/>
      </c>
      <c r="M300" s="7" t="str">
        <f t="shared" si="207"/>
        <v/>
      </c>
      <c r="N300" s="7" t="str">
        <f t="shared" si="207"/>
        <v/>
      </c>
      <c r="O300" s="7" t="str">
        <f t="shared" si="207"/>
        <v/>
      </c>
      <c r="P300" s="66">
        <f t="shared" si="202"/>
        <v>0</v>
      </c>
    </row>
    <row r="301" spans="1:19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1125.1999999999998</v>
      </c>
      <c r="E301" s="7">
        <f t="shared" ref="E301:O301" si="208">SUM(E307,E313,E319,E325,E331,E337,E343,E349,E355)</f>
        <v>1060.8</v>
      </c>
      <c r="F301" s="7">
        <f t="shared" si="208"/>
        <v>1093.7</v>
      </c>
      <c r="G301" s="7">
        <f t="shared" si="208"/>
        <v>999.3</v>
      </c>
      <c r="H301" s="7">
        <f t="shared" si="208"/>
        <v>1013</v>
      </c>
      <c r="I301" s="7">
        <f t="shared" si="208"/>
        <v>1007.6999999999999</v>
      </c>
      <c r="J301" s="7">
        <f t="shared" si="208"/>
        <v>1025</v>
      </c>
      <c r="K301" s="7">
        <f t="shared" si="208"/>
        <v>911.09999999999991</v>
      </c>
      <c r="L301" s="7">
        <f t="shared" si="208"/>
        <v>877.20000000000016</v>
      </c>
      <c r="M301" s="7">
        <f t="shared" si="208"/>
        <v>923.49999999999989</v>
      </c>
      <c r="N301" s="7">
        <f t="shared" si="208"/>
        <v>847.50000000000011</v>
      </c>
      <c r="O301" s="7">
        <f t="shared" si="208"/>
        <v>806.9</v>
      </c>
      <c r="P301" s="66">
        <f>SUM(D301:O301)</f>
        <v>11690.9</v>
      </c>
      <c r="R301" s="2"/>
      <c r="S301" s="2"/>
    </row>
    <row r="302" spans="1:19" s="17" customFormat="1" ht="16.05" customHeight="1" x14ac:dyDescent="0.2">
      <c r="A302" s="9"/>
      <c r="B302" s="11"/>
      <c r="C302" s="10" t="s">
        <v>22</v>
      </c>
      <c r="D302" s="7">
        <f t="shared" ref="D302:O302" si="209">IF(D301&lt;=0,"",D301/$P301%)</f>
        <v>9.6245798013839821</v>
      </c>
      <c r="E302" s="7">
        <f t="shared" si="209"/>
        <v>9.0737240075614363</v>
      </c>
      <c r="F302" s="7">
        <f t="shared" si="209"/>
        <v>9.3551394674490425</v>
      </c>
      <c r="G302" s="7">
        <f t="shared" si="209"/>
        <v>8.5476738317836958</v>
      </c>
      <c r="H302" s="7">
        <f t="shared" si="209"/>
        <v>8.664858992891908</v>
      </c>
      <c r="I302" s="7">
        <f t="shared" si="209"/>
        <v>8.6195245874996793</v>
      </c>
      <c r="J302" s="7">
        <f t="shared" si="209"/>
        <v>8.7675029296290283</v>
      </c>
      <c r="K302" s="7">
        <f t="shared" si="209"/>
        <v>7.7932408967658606</v>
      </c>
      <c r="L302" s="7">
        <f t="shared" si="209"/>
        <v>7.5032717754834977</v>
      </c>
      <c r="M302" s="7">
        <f t="shared" si="209"/>
        <v>7.8993062980608846</v>
      </c>
      <c r="N302" s="7">
        <f t="shared" si="209"/>
        <v>7.2492280320591247</v>
      </c>
      <c r="O302" s="7">
        <f t="shared" si="209"/>
        <v>6.9019493794318665</v>
      </c>
      <c r="P302" s="66">
        <f t="shared" si="202"/>
        <v>100.00000000000001</v>
      </c>
      <c r="R302" s="2"/>
      <c r="S302" s="2"/>
    </row>
    <row r="303" spans="1:19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7004.4</v>
      </c>
      <c r="E303" s="7">
        <f t="shared" ref="E303:O303" si="210">SUM(E309,E315,E321,E327,E333,E339,E345,E351,E357)</f>
        <v>6390.7999999999993</v>
      </c>
      <c r="F303" s="7">
        <f t="shared" si="210"/>
        <v>7295.6</v>
      </c>
      <c r="G303" s="7">
        <f t="shared" si="210"/>
        <v>6750.4</v>
      </c>
      <c r="H303" s="7">
        <f t="shared" si="210"/>
        <v>7524.5</v>
      </c>
      <c r="I303" s="7">
        <f t="shared" si="210"/>
        <v>7545</v>
      </c>
      <c r="J303" s="7">
        <f t="shared" si="210"/>
        <v>8025.4</v>
      </c>
      <c r="K303" s="7">
        <f t="shared" si="210"/>
        <v>7419.7000000000007</v>
      </c>
      <c r="L303" s="7">
        <f t="shared" si="210"/>
        <v>8010.3</v>
      </c>
      <c r="M303" s="7">
        <f t="shared" si="210"/>
        <v>7711.8000000000011</v>
      </c>
      <c r="N303" s="7">
        <f t="shared" si="210"/>
        <v>7010.1999999999989</v>
      </c>
      <c r="O303" s="7">
        <f t="shared" si="210"/>
        <v>6753.2</v>
      </c>
      <c r="P303" s="66">
        <f t="shared" si="202"/>
        <v>87441.3</v>
      </c>
      <c r="R303" s="2"/>
      <c r="S303" s="2"/>
    </row>
    <row r="304" spans="1:19" s="17" customFormat="1" ht="16.05" customHeight="1" x14ac:dyDescent="0.2">
      <c r="A304" s="9"/>
      <c r="B304" s="11"/>
      <c r="C304" s="10" t="s">
        <v>22</v>
      </c>
      <c r="D304" s="7">
        <f t="shared" ref="D304:O304" si="211">IF(D303&lt;=0,"",D303/$P303%)</f>
        <v>8.0104024071005338</v>
      </c>
      <c r="E304" s="7">
        <f t="shared" si="211"/>
        <v>7.3086745050679705</v>
      </c>
      <c r="F304" s="7">
        <f t="shared" si="211"/>
        <v>8.3434258182346337</v>
      </c>
      <c r="G304" s="7">
        <f t="shared" si="211"/>
        <v>7.7199218218393364</v>
      </c>
      <c r="H304" s="7">
        <f t="shared" si="211"/>
        <v>8.6052014322751376</v>
      </c>
      <c r="I304" s="7">
        <f t="shared" si="211"/>
        <v>8.6286457314792901</v>
      </c>
      <c r="J304" s="7">
        <f t="shared" si="211"/>
        <v>9.1780428699024377</v>
      </c>
      <c r="K304" s="7">
        <f t="shared" si="211"/>
        <v>8.4853496002461082</v>
      </c>
      <c r="L304" s="7">
        <f t="shared" si="211"/>
        <v>9.1607741421959652</v>
      </c>
      <c r="M304" s="7">
        <f t="shared" si="211"/>
        <v>8.8194022732964861</v>
      </c>
      <c r="N304" s="7">
        <f t="shared" si="211"/>
        <v>8.0170354283387812</v>
      </c>
      <c r="O304" s="7">
        <f t="shared" si="211"/>
        <v>7.7231239700233179</v>
      </c>
      <c r="P304" s="66">
        <f t="shared" si="202"/>
        <v>100.00000000000001</v>
      </c>
      <c r="R304" s="2"/>
      <c r="S304" s="2"/>
    </row>
    <row r="305" spans="1:19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8129.5999999999985</v>
      </c>
      <c r="E305" s="7">
        <f t="shared" ref="E305:O305" si="212">SUM(E311,E317,E323,E329,E335,E341,E347,E353,E359)</f>
        <v>7451.5999999999995</v>
      </c>
      <c r="F305" s="7">
        <f t="shared" si="212"/>
        <v>8389.3000000000011</v>
      </c>
      <c r="G305" s="7">
        <f t="shared" si="212"/>
        <v>7749.6999999999989</v>
      </c>
      <c r="H305" s="7">
        <f t="shared" si="212"/>
        <v>8537.5</v>
      </c>
      <c r="I305" s="7">
        <f t="shared" si="212"/>
        <v>8552.6999999999989</v>
      </c>
      <c r="J305" s="7">
        <f t="shared" si="212"/>
        <v>9050.4</v>
      </c>
      <c r="K305" s="7">
        <f t="shared" si="212"/>
        <v>8330.7999999999993</v>
      </c>
      <c r="L305" s="7">
        <f t="shared" si="212"/>
        <v>8887.5</v>
      </c>
      <c r="M305" s="7">
        <f t="shared" si="212"/>
        <v>8635.3000000000011</v>
      </c>
      <c r="N305" s="7">
        <f t="shared" si="212"/>
        <v>7857.6999999999989</v>
      </c>
      <c r="O305" s="7">
        <f t="shared" si="212"/>
        <v>7560.1</v>
      </c>
      <c r="P305" s="66">
        <f t="shared" si="202"/>
        <v>99132.2</v>
      </c>
      <c r="R305" s="2"/>
      <c r="S305" s="2"/>
    </row>
    <row r="306" spans="1:19" s="17" customFormat="1" ht="16.05" customHeight="1" x14ac:dyDescent="0.2">
      <c r="A306" s="9"/>
      <c r="B306" s="12"/>
      <c r="C306" s="10" t="s">
        <v>22</v>
      </c>
      <c r="D306" s="7">
        <f t="shared" ref="D306:O306" si="213">IF(D305&lt;=0,"",D305/$P305%)</f>
        <v>8.2007662495132756</v>
      </c>
      <c r="E306" s="7">
        <f t="shared" si="213"/>
        <v>7.5168310599381423</v>
      </c>
      <c r="F306" s="7">
        <f t="shared" si="213"/>
        <v>8.4627396547236931</v>
      </c>
      <c r="G306" s="7">
        <f t="shared" si="213"/>
        <v>7.8175406174784774</v>
      </c>
      <c r="H306" s="7">
        <f t="shared" si="213"/>
        <v>8.6122369926219733</v>
      </c>
      <c r="I306" s="7">
        <f t="shared" si="213"/>
        <v>8.6275700529192321</v>
      </c>
      <c r="J306" s="7">
        <f t="shared" si="213"/>
        <v>9.1296269022577921</v>
      </c>
      <c r="K306" s="7">
        <f t="shared" si="213"/>
        <v>8.4037275476585798</v>
      </c>
      <c r="L306" s="7">
        <f t="shared" si="213"/>
        <v>8.9653008810457155</v>
      </c>
      <c r="M306" s="7">
        <f t="shared" si="213"/>
        <v>8.7108931305872375</v>
      </c>
      <c r="N306" s="7">
        <f t="shared" si="213"/>
        <v>7.9264860459063744</v>
      </c>
      <c r="O306" s="7">
        <f t="shared" si="213"/>
        <v>7.6262808653495036</v>
      </c>
      <c r="P306" s="66">
        <f t="shared" si="202"/>
        <v>100</v>
      </c>
      <c r="R306" s="2"/>
      <c r="S306" s="2"/>
    </row>
    <row r="307" spans="1:19" s="17" customFormat="1" ht="16.05" customHeight="1" x14ac:dyDescent="0.2">
      <c r="A307" s="9"/>
      <c r="B307" s="9" t="s">
        <v>74</v>
      </c>
      <c r="C307" s="7" t="s">
        <v>21</v>
      </c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>
        <f t="shared" si="202"/>
        <v>0</v>
      </c>
      <c r="R307" s="2"/>
      <c r="S307" s="2"/>
    </row>
    <row r="308" spans="1:19" s="17" customFormat="1" ht="16.05" customHeight="1" x14ac:dyDescent="0.2">
      <c r="A308" s="9"/>
      <c r="B308" s="9"/>
      <c r="C308" s="10" t="s">
        <v>22</v>
      </c>
      <c r="D308" s="7" t="str">
        <f t="shared" ref="D308:O308" si="214">IF(D307&lt;=0,"",D307/$P307%)</f>
        <v/>
      </c>
      <c r="E308" s="7" t="str">
        <f t="shared" si="214"/>
        <v/>
      </c>
      <c r="F308" s="7" t="str">
        <f t="shared" si="214"/>
        <v/>
      </c>
      <c r="G308" s="7" t="str">
        <f t="shared" si="214"/>
        <v/>
      </c>
      <c r="H308" s="7" t="str">
        <f t="shared" si="214"/>
        <v/>
      </c>
      <c r="I308" s="7" t="str">
        <f t="shared" si="214"/>
        <v/>
      </c>
      <c r="J308" s="7" t="str">
        <f t="shared" si="214"/>
        <v/>
      </c>
      <c r="K308" s="7" t="str">
        <f t="shared" si="214"/>
        <v/>
      </c>
      <c r="L308" s="7" t="str">
        <f t="shared" si="214"/>
        <v/>
      </c>
      <c r="M308" s="7" t="str">
        <f t="shared" si="214"/>
        <v/>
      </c>
      <c r="N308" s="7" t="str">
        <f t="shared" si="214"/>
        <v/>
      </c>
      <c r="O308" s="7" t="str">
        <f t="shared" si="214"/>
        <v/>
      </c>
      <c r="P308" s="66">
        <f t="shared" si="202"/>
        <v>0</v>
      </c>
      <c r="R308" s="2"/>
      <c r="S308" s="2"/>
    </row>
    <row r="309" spans="1:19" s="17" customFormat="1" ht="16.05" customHeight="1" x14ac:dyDescent="0.2">
      <c r="A309" s="9"/>
      <c r="B309" s="9"/>
      <c r="C309" s="7" t="s">
        <v>23</v>
      </c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>
        <f t="shared" si="202"/>
        <v>0</v>
      </c>
      <c r="R309" s="2"/>
      <c r="S309" s="2"/>
    </row>
    <row r="310" spans="1:19" s="17" customFormat="1" ht="16.05" customHeight="1" x14ac:dyDescent="0.2">
      <c r="A310" s="9"/>
      <c r="B310" s="9"/>
      <c r="C310" s="10" t="s">
        <v>22</v>
      </c>
      <c r="D310" s="7" t="str">
        <f t="shared" ref="D310:O310" si="215">IF(D309&lt;=0,"",D309/$P309%)</f>
        <v/>
      </c>
      <c r="E310" s="7" t="str">
        <f t="shared" si="215"/>
        <v/>
      </c>
      <c r="F310" s="7" t="str">
        <f t="shared" si="215"/>
        <v/>
      </c>
      <c r="G310" s="7" t="str">
        <f t="shared" si="215"/>
        <v/>
      </c>
      <c r="H310" s="7" t="str">
        <f t="shared" si="215"/>
        <v/>
      </c>
      <c r="I310" s="7" t="str">
        <f t="shared" si="215"/>
        <v/>
      </c>
      <c r="J310" s="7" t="str">
        <f t="shared" si="215"/>
        <v/>
      </c>
      <c r="K310" s="7" t="str">
        <f t="shared" si="215"/>
        <v/>
      </c>
      <c r="L310" s="7" t="str">
        <f t="shared" si="215"/>
        <v/>
      </c>
      <c r="M310" s="7" t="str">
        <f t="shared" si="215"/>
        <v/>
      </c>
      <c r="N310" s="7" t="str">
        <f t="shared" si="215"/>
        <v/>
      </c>
      <c r="O310" s="7" t="str">
        <f t="shared" si="215"/>
        <v/>
      </c>
      <c r="P310" s="66">
        <f t="shared" si="202"/>
        <v>0</v>
      </c>
      <c r="R310" s="2"/>
      <c r="S310" s="2"/>
    </row>
    <row r="311" spans="1:19" s="17" customFormat="1" ht="16.05" customHeight="1" x14ac:dyDescent="0.2">
      <c r="A311" s="9"/>
      <c r="B311" s="9"/>
      <c r="C311" s="7" t="s">
        <v>24</v>
      </c>
      <c r="D311" s="66">
        <f>SUM(D309,D307)</f>
        <v>0</v>
      </c>
      <c r="E311" s="66">
        <f t="shared" ref="E311:O311" si="216">SUM(E309,E307)</f>
        <v>0</v>
      </c>
      <c r="F311" s="66">
        <f t="shared" si="216"/>
        <v>0</v>
      </c>
      <c r="G311" s="66">
        <f t="shared" si="216"/>
        <v>0</v>
      </c>
      <c r="H311" s="66">
        <f t="shared" si="216"/>
        <v>0</v>
      </c>
      <c r="I311" s="66">
        <f t="shared" si="216"/>
        <v>0</v>
      </c>
      <c r="J311" s="66">
        <f t="shared" si="216"/>
        <v>0</v>
      </c>
      <c r="K311" s="66">
        <f t="shared" si="216"/>
        <v>0</v>
      </c>
      <c r="L311" s="66">
        <f t="shared" si="216"/>
        <v>0</v>
      </c>
      <c r="M311" s="66">
        <f t="shared" si="216"/>
        <v>0</v>
      </c>
      <c r="N311" s="66">
        <f t="shared" si="216"/>
        <v>0</v>
      </c>
      <c r="O311" s="66">
        <f t="shared" si="216"/>
        <v>0</v>
      </c>
      <c r="P311" s="66">
        <f t="shared" si="202"/>
        <v>0</v>
      </c>
      <c r="R311" s="2"/>
      <c r="S311" s="2"/>
    </row>
    <row r="312" spans="1:19" s="17" customFormat="1" ht="16.05" customHeight="1" x14ac:dyDescent="0.2">
      <c r="A312" s="9"/>
      <c r="B312" s="13"/>
      <c r="C312" s="10" t="s">
        <v>22</v>
      </c>
      <c r="D312" s="7" t="str">
        <f t="shared" ref="D312:O312" si="217">IF(D311&lt;=0,"",D311/$P311%)</f>
        <v/>
      </c>
      <c r="E312" s="7" t="str">
        <f t="shared" si="217"/>
        <v/>
      </c>
      <c r="F312" s="7" t="str">
        <f t="shared" si="217"/>
        <v/>
      </c>
      <c r="G312" s="7" t="str">
        <f t="shared" si="217"/>
        <v/>
      </c>
      <c r="H312" s="7" t="str">
        <f t="shared" si="217"/>
        <v/>
      </c>
      <c r="I312" s="7" t="str">
        <f t="shared" si="217"/>
        <v/>
      </c>
      <c r="J312" s="7" t="str">
        <f t="shared" si="217"/>
        <v/>
      </c>
      <c r="K312" s="7" t="str">
        <f t="shared" si="217"/>
        <v/>
      </c>
      <c r="L312" s="7" t="str">
        <f t="shared" si="217"/>
        <v/>
      </c>
      <c r="M312" s="7" t="str">
        <f t="shared" si="217"/>
        <v/>
      </c>
      <c r="N312" s="7" t="str">
        <f t="shared" si="217"/>
        <v/>
      </c>
      <c r="O312" s="7" t="str">
        <f t="shared" si="217"/>
        <v/>
      </c>
      <c r="P312" s="66">
        <f t="shared" si="202"/>
        <v>0</v>
      </c>
      <c r="R312" s="2"/>
      <c r="S312" s="2"/>
    </row>
    <row r="313" spans="1:19" s="17" customFormat="1" ht="16.05" customHeight="1" x14ac:dyDescent="0.2">
      <c r="A313" s="9"/>
      <c r="B313" s="9" t="s">
        <v>75</v>
      </c>
      <c r="C313" s="7" t="s">
        <v>21</v>
      </c>
      <c r="D313" s="67">
        <v>1065.3999999999999</v>
      </c>
      <c r="E313" s="67">
        <v>1004.6999999999999</v>
      </c>
      <c r="F313" s="67">
        <v>1049.7</v>
      </c>
      <c r="G313" s="67">
        <v>939.4</v>
      </c>
      <c r="H313" s="67">
        <v>961.3</v>
      </c>
      <c r="I313" s="67">
        <v>958.8</v>
      </c>
      <c r="J313" s="67">
        <v>977.6</v>
      </c>
      <c r="K313" s="67">
        <v>864.3</v>
      </c>
      <c r="L313" s="67">
        <v>833.60000000000014</v>
      </c>
      <c r="M313" s="67">
        <v>875.59999999999991</v>
      </c>
      <c r="N313" s="67">
        <v>796.40000000000009</v>
      </c>
      <c r="O313" s="67">
        <v>767.1</v>
      </c>
      <c r="P313" s="66">
        <f t="shared" si="202"/>
        <v>11093.900000000001</v>
      </c>
      <c r="R313" s="2"/>
      <c r="S313" s="2"/>
    </row>
    <row r="314" spans="1:19" s="17" customFormat="1" ht="16.05" customHeight="1" x14ac:dyDescent="0.2">
      <c r="A314" s="9"/>
      <c r="B314" s="9"/>
      <c r="C314" s="10" t="s">
        <v>22</v>
      </c>
      <c r="D314" s="7">
        <f t="shared" ref="D314:O314" si="218">IF(D313&lt;=0,"",D313/$P313%)</f>
        <v>9.6034757839893974</v>
      </c>
      <c r="E314" s="7">
        <f t="shared" si="218"/>
        <v>9.0563282524630626</v>
      </c>
      <c r="F314" s="7">
        <f t="shared" si="218"/>
        <v>9.4619565707280557</v>
      </c>
      <c r="G314" s="7">
        <f t="shared" si="218"/>
        <v>8.4677164928474191</v>
      </c>
      <c r="H314" s="7">
        <f t="shared" si="218"/>
        <v>8.6651222744030481</v>
      </c>
      <c r="I314" s="7">
        <f t="shared" si="218"/>
        <v>8.6425873678327712</v>
      </c>
      <c r="J314" s="7">
        <f t="shared" si="218"/>
        <v>8.8120498652412564</v>
      </c>
      <c r="K314" s="7">
        <f t="shared" si="218"/>
        <v>7.790767899476287</v>
      </c>
      <c r="L314" s="7">
        <f t="shared" si="218"/>
        <v>7.5140392467932822</v>
      </c>
      <c r="M314" s="7">
        <f t="shared" si="218"/>
        <v>7.8926256771739398</v>
      </c>
      <c r="N314" s="7">
        <f t="shared" si="218"/>
        <v>7.1787198370275549</v>
      </c>
      <c r="O314" s="7">
        <f t="shared" si="218"/>
        <v>6.9146107320239043</v>
      </c>
      <c r="P314" s="66">
        <f t="shared" si="202"/>
        <v>99.999999999999986</v>
      </c>
      <c r="R314" s="2"/>
      <c r="S314" s="2"/>
    </row>
    <row r="315" spans="1:19" s="17" customFormat="1" ht="16.05" customHeight="1" x14ac:dyDescent="0.2">
      <c r="A315" s="9"/>
      <c r="B315" s="9"/>
      <c r="C315" s="7" t="s">
        <v>23</v>
      </c>
      <c r="D315" s="67">
        <v>7003.2999999999993</v>
      </c>
      <c r="E315" s="67">
        <v>6389.7999999999993</v>
      </c>
      <c r="F315" s="67">
        <v>7284.1</v>
      </c>
      <c r="G315" s="67">
        <v>6750.4</v>
      </c>
      <c r="H315" s="67">
        <v>7514</v>
      </c>
      <c r="I315" s="67">
        <v>7532.6</v>
      </c>
      <c r="J315" s="67">
        <v>8014.2</v>
      </c>
      <c r="K315" s="67">
        <v>7411.6</v>
      </c>
      <c r="L315" s="67">
        <v>8002.5</v>
      </c>
      <c r="M315" s="67">
        <v>7705.7000000000007</v>
      </c>
      <c r="N315" s="67">
        <v>7007.7999999999993</v>
      </c>
      <c r="O315" s="67">
        <v>6740.7</v>
      </c>
      <c r="P315" s="66">
        <f t="shared" si="202"/>
        <v>87356.7</v>
      </c>
      <c r="R315" s="2"/>
      <c r="S315" s="2"/>
    </row>
    <row r="316" spans="1:19" s="17" customFormat="1" ht="16.05" customHeight="1" x14ac:dyDescent="0.2">
      <c r="A316" s="9"/>
      <c r="B316" s="9"/>
      <c r="C316" s="10" t="s">
        <v>22</v>
      </c>
      <c r="D316" s="7">
        <f t="shared" ref="D316:O316" si="219">IF(D315&lt;=0,"",D315/$P315%)</f>
        <v>8.0169008215740742</v>
      </c>
      <c r="E316" s="7">
        <f t="shared" si="219"/>
        <v>7.3146078091319833</v>
      </c>
      <c r="F316" s="7">
        <f t="shared" si="219"/>
        <v>8.3383415353373014</v>
      </c>
      <c r="G316" s="7">
        <f t="shared" si="219"/>
        <v>7.7273981274475796</v>
      </c>
      <c r="H316" s="7">
        <f t="shared" si="219"/>
        <v>8.6015153960715089</v>
      </c>
      <c r="I316" s="7">
        <f t="shared" si="219"/>
        <v>8.6228074091626628</v>
      </c>
      <c r="J316" s="7">
        <f t="shared" si="219"/>
        <v>9.1741102857594203</v>
      </c>
      <c r="K316" s="7">
        <f t="shared" si="219"/>
        <v>8.4842948508815006</v>
      </c>
      <c r="L316" s="7">
        <f t="shared" si="219"/>
        <v>9.1607169226859533</v>
      </c>
      <c r="M316" s="7">
        <f t="shared" si="219"/>
        <v>8.82096049873679</v>
      </c>
      <c r="N316" s="7">
        <f t="shared" si="219"/>
        <v>8.0220521150638699</v>
      </c>
      <c r="O316" s="7">
        <f t="shared" si="219"/>
        <v>7.7162942281473539</v>
      </c>
      <c r="P316" s="66">
        <f t="shared" si="202"/>
        <v>100</v>
      </c>
      <c r="R316" s="2"/>
      <c r="S316" s="2"/>
    </row>
    <row r="317" spans="1:19" s="17" customFormat="1" ht="16.05" customHeight="1" x14ac:dyDescent="0.2">
      <c r="A317" s="9"/>
      <c r="B317" s="9"/>
      <c r="C317" s="7" t="s">
        <v>24</v>
      </c>
      <c r="D317" s="66">
        <f>SUM(D315,D313)</f>
        <v>8068.6999999999989</v>
      </c>
      <c r="E317" s="66">
        <f t="shared" ref="E317:O317" si="220">SUM(E315,E313)</f>
        <v>7394.4999999999991</v>
      </c>
      <c r="F317" s="66">
        <f t="shared" si="220"/>
        <v>8333.8000000000011</v>
      </c>
      <c r="G317" s="66">
        <f t="shared" si="220"/>
        <v>7689.7999999999993</v>
      </c>
      <c r="H317" s="66">
        <f t="shared" si="220"/>
        <v>8475.2999999999993</v>
      </c>
      <c r="I317" s="66">
        <f t="shared" si="220"/>
        <v>8491.4</v>
      </c>
      <c r="J317" s="66">
        <f t="shared" si="220"/>
        <v>8991.7999999999993</v>
      </c>
      <c r="K317" s="66">
        <f t="shared" si="220"/>
        <v>8275.9</v>
      </c>
      <c r="L317" s="66">
        <f t="shared" si="220"/>
        <v>8836.1</v>
      </c>
      <c r="M317" s="66">
        <f t="shared" si="220"/>
        <v>8581.3000000000011</v>
      </c>
      <c r="N317" s="66">
        <f t="shared" si="220"/>
        <v>7804.1999999999989</v>
      </c>
      <c r="O317" s="66">
        <f t="shared" si="220"/>
        <v>7507.8</v>
      </c>
      <c r="P317" s="66">
        <f t="shared" si="202"/>
        <v>98450.6</v>
      </c>
      <c r="R317" s="2"/>
      <c r="S317" s="2"/>
    </row>
    <row r="318" spans="1:19" s="17" customFormat="1" ht="16.05" customHeight="1" x14ac:dyDescent="0.2">
      <c r="A318" s="9"/>
      <c r="B318" s="13"/>
      <c r="C318" s="10" t="s">
        <v>22</v>
      </c>
      <c r="D318" s="7">
        <f t="shared" ref="D318:O318" si="221">IF(D317&lt;=0,"",D317/$P317%)</f>
        <v>8.1956839267612374</v>
      </c>
      <c r="E318" s="7">
        <f t="shared" si="221"/>
        <v>7.5108734735999558</v>
      </c>
      <c r="F318" s="7">
        <f t="shared" si="221"/>
        <v>8.4649560287088139</v>
      </c>
      <c r="G318" s="7">
        <f t="shared" si="221"/>
        <v>7.8108208583797341</v>
      </c>
      <c r="H318" s="7">
        <f t="shared" si="221"/>
        <v>8.6086829333696269</v>
      </c>
      <c r="I318" s="7">
        <f t="shared" si="221"/>
        <v>8.6250363126278558</v>
      </c>
      <c r="J318" s="7">
        <f t="shared" si="221"/>
        <v>9.1333115288276545</v>
      </c>
      <c r="K318" s="7">
        <f t="shared" si="221"/>
        <v>8.4061448076497243</v>
      </c>
      <c r="L318" s="7">
        <f t="shared" si="221"/>
        <v>8.9751611468086523</v>
      </c>
      <c r="M318" s="7">
        <f t="shared" si="221"/>
        <v>8.7163511446349755</v>
      </c>
      <c r="N318" s="7">
        <f t="shared" si="221"/>
        <v>7.9270212675189367</v>
      </c>
      <c r="O318" s="7">
        <f t="shared" si="221"/>
        <v>7.6259565711128214</v>
      </c>
      <c r="P318" s="66">
        <f t="shared" si="202"/>
        <v>99.999999999999986</v>
      </c>
      <c r="R318" s="2"/>
      <c r="S318" s="2"/>
    </row>
    <row r="319" spans="1:19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02"/>
        <v>0</v>
      </c>
      <c r="R319" s="2"/>
      <c r="S319" s="2"/>
    </row>
    <row r="320" spans="1:19" s="17" customFormat="1" ht="16.05" customHeight="1" x14ac:dyDescent="0.2">
      <c r="A320" s="9"/>
      <c r="B320" s="9"/>
      <c r="C320" s="10" t="s">
        <v>22</v>
      </c>
      <c r="D320" s="7" t="str">
        <f t="shared" ref="D320:O320" si="222">IF(D319&lt;=0,"",D319/$P319%)</f>
        <v/>
      </c>
      <c r="E320" s="7" t="str">
        <f t="shared" si="222"/>
        <v/>
      </c>
      <c r="F320" s="7" t="str">
        <f t="shared" si="222"/>
        <v/>
      </c>
      <c r="G320" s="7" t="str">
        <f t="shared" si="222"/>
        <v/>
      </c>
      <c r="H320" s="7" t="str">
        <f t="shared" si="222"/>
        <v/>
      </c>
      <c r="I320" s="7" t="str">
        <f t="shared" si="222"/>
        <v/>
      </c>
      <c r="J320" s="7" t="str">
        <f t="shared" si="222"/>
        <v/>
      </c>
      <c r="K320" s="7" t="str">
        <f t="shared" si="222"/>
        <v/>
      </c>
      <c r="L320" s="7" t="str">
        <f t="shared" si="222"/>
        <v/>
      </c>
      <c r="M320" s="7" t="str">
        <f t="shared" si="222"/>
        <v/>
      </c>
      <c r="N320" s="7" t="str">
        <f t="shared" si="222"/>
        <v/>
      </c>
      <c r="O320" s="7" t="str">
        <f t="shared" si="222"/>
        <v/>
      </c>
      <c r="P320" s="66">
        <f t="shared" si="202"/>
        <v>0</v>
      </c>
      <c r="R320" s="2"/>
      <c r="S320" s="2"/>
    </row>
    <row r="321" spans="1:19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02"/>
        <v>0</v>
      </c>
      <c r="R321" s="2"/>
      <c r="S321" s="2"/>
    </row>
    <row r="322" spans="1:19" s="17" customFormat="1" ht="16.05" customHeight="1" x14ac:dyDescent="0.2">
      <c r="A322" s="9"/>
      <c r="B322" s="9"/>
      <c r="C322" s="10" t="s">
        <v>22</v>
      </c>
      <c r="D322" s="7" t="str">
        <f t="shared" ref="D322:O322" si="223">IF(D321&lt;=0,"",D321/$P321%)</f>
        <v/>
      </c>
      <c r="E322" s="7" t="str">
        <f t="shared" si="223"/>
        <v/>
      </c>
      <c r="F322" s="7" t="str">
        <f t="shared" si="223"/>
        <v/>
      </c>
      <c r="G322" s="7" t="str">
        <f t="shared" si="223"/>
        <v/>
      </c>
      <c r="H322" s="7" t="str">
        <f t="shared" si="223"/>
        <v/>
      </c>
      <c r="I322" s="7" t="str">
        <f t="shared" si="223"/>
        <v/>
      </c>
      <c r="J322" s="7" t="str">
        <f t="shared" si="223"/>
        <v/>
      </c>
      <c r="K322" s="7" t="str">
        <f t="shared" si="223"/>
        <v/>
      </c>
      <c r="L322" s="7" t="str">
        <f t="shared" si="223"/>
        <v/>
      </c>
      <c r="M322" s="7" t="str">
        <f t="shared" si="223"/>
        <v/>
      </c>
      <c r="N322" s="7" t="str">
        <f t="shared" si="223"/>
        <v/>
      </c>
      <c r="O322" s="7" t="str">
        <f t="shared" si="223"/>
        <v/>
      </c>
      <c r="P322" s="66">
        <f t="shared" si="202"/>
        <v>0</v>
      </c>
      <c r="R322" s="2"/>
      <c r="S322" s="2"/>
    </row>
    <row r="323" spans="1:19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24">SUM(E321,E319)</f>
        <v>0</v>
      </c>
      <c r="F323" s="66">
        <f t="shared" si="224"/>
        <v>0</v>
      </c>
      <c r="G323" s="66">
        <f t="shared" si="224"/>
        <v>0</v>
      </c>
      <c r="H323" s="66">
        <f t="shared" si="224"/>
        <v>0</v>
      </c>
      <c r="I323" s="66">
        <f t="shared" si="224"/>
        <v>0</v>
      </c>
      <c r="J323" s="66">
        <f t="shared" si="224"/>
        <v>0</v>
      </c>
      <c r="K323" s="66">
        <f t="shared" si="224"/>
        <v>0</v>
      </c>
      <c r="L323" s="66">
        <f t="shared" si="224"/>
        <v>0</v>
      </c>
      <c r="M323" s="66">
        <f t="shared" si="224"/>
        <v>0</v>
      </c>
      <c r="N323" s="66">
        <f t="shared" si="224"/>
        <v>0</v>
      </c>
      <c r="O323" s="66">
        <f t="shared" si="224"/>
        <v>0</v>
      </c>
      <c r="P323" s="66">
        <f t="shared" si="202"/>
        <v>0</v>
      </c>
      <c r="R323" s="2"/>
      <c r="S323" s="2"/>
    </row>
    <row r="324" spans="1:19" s="17" customFormat="1" ht="16.05" customHeight="1" x14ac:dyDescent="0.2">
      <c r="A324" s="9"/>
      <c r="B324" s="13"/>
      <c r="C324" s="10" t="s">
        <v>22</v>
      </c>
      <c r="D324" s="7" t="str">
        <f t="shared" ref="D324:O324" si="225">IF(D323&lt;=0,"",D323/$P323%)</f>
        <v/>
      </c>
      <c r="E324" s="7" t="str">
        <f t="shared" si="225"/>
        <v/>
      </c>
      <c r="F324" s="7" t="str">
        <f t="shared" si="225"/>
        <v/>
      </c>
      <c r="G324" s="7" t="str">
        <f t="shared" si="225"/>
        <v/>
      </c>
      <c r="H324" s="7" t="str">
        <f t="shared" si="225"/>
        <v/>
      </c>
      <c r="I324" s="7" t="str">
        <f t="shared" si="225"/>
        <v/>
      </c>
      <c r="J324" s="7" t="str">
        <f t="shared" si="225"/>
        <v/>
      </c>
      <c r="K324" s="7" t="str">
        <f t="shared" si="225"/>
        <v/>
      </c>
      <c r="L324" s="7" t="str">
        <f t="shared" si="225"/>
        <v/>
      </c>
      <c r="M324" s="7" t="str">
        <f t="shared" si="225"/>
        <v/>
      </c>
      <c r="N324" s="7" t="str">
        <f t="shared" si="225"/>
        <v/>
      </c>
      <c r="O324" s="7" t="str">
        <f t="shared" si="225"/>
        <v/>
      </c>
      <c r="P324" s="66">
        <f t="shared" si="202"/>
        <v>0</v>
      </c>
      <c r="R324" s="2"/>
      <c r="S324" s="2"/>
    </row>
    <row r="325" spans="1:19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202"/>
        <v>0</v>
      </c>
      <c r="R325" s="2"/>
      <c r="S325" s="2"/>
    </row>
    <row r="326" spans="1:19" s="17" customFormat="1" ht="16.05" customHeight="1" x14ac:dyDescent="0.2">
      <c r="A326" s="9"/>
      <c r="B326" s="9"/>
      <c r="C326" s="10" t="s">
        <v>22</v>
      </c>
      <c r="D326" s="7" t="str">
        <f t="shared" ref="D326:O326" si="226">IF(D325&lt;=0,"",D325/$P325%)</f>
        <v/>
      </c>
      <c r="E326" s="7" t="str">
        <f t="shared" si="226"/>
        <v/>
      </c>
      <c r="F326" s="7" t="str">
        <f t="shared" si="226"/>
        <v/>
      </c>
      <c r="G326" s="7" t="str">
        <f t="shared" si="226"/>
        <v/>
      </c>
      <c r="H326" s="7" t="str">
        <f t="shared" si="226"/>
        <v/>
      </c>
      <c r="I326" s="7" t="str">
        <f t="shared" si="226"/>
        <v/>
      </c>
      <c r="J326" s="7" t="str">
        <f t="shared" si="226"/>
        <v/>
      </c>
      <c r="K326" s="7" t="str">
        <f t="shared" si="226"/>
        <v/>
      </c>
      <c r="L326" s="7" t="str">
        <f t="shared" si="226"/>
        <v/>
      </c>
      <c r="M326" s="7" t="str">
        <f t="shared" si="226"/>
        <v/>
      </c>
      <c r="N326" s="7" t="str">
        <f t="shared" si="226"/>
        <v/>
      </c>
      <c r="O326" s="7" t="str">
        <f t="shared" si="226"/>
        <v/>
      </c>
      <c r="P326" s="66">
        <f t="shared" si="202"/>
        <v>0</v>
      </c>
      <c r="R326" s="2"/>
      <c r="S326" s="2"/>
    </row>
    <row r="327" spans="1:19" s="17" customFormat="1" ht="16.05" customHeight="1" x14ac:dyDescent="0.2">
      <c r="A327" s="9"/>
      <c r="B327" s="9"/>
      <c r="C327" s="7" t="s">
        <v>23</v>
      </c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>
        <f t="shared" si="202"/>
        <v>0</v>
      </c>
      <c r="R327" s="2"/>
      <c r="S327" s="2"/>
    </row>
    <row r="328" spans="1:19" s="17" customFormat="1" ht="16.05" customHeight="1" x14ac:dyDescent="0.2">
      <c r="A328" s="9"/>
      <c r="B328" s="9"/>
      <c r="C328" s="10" t="s">
        <v>22</v>
      </c>
      <c r="D328" s="7" t="str">
        <f t="shared" ref="D328:O328" si="227">IF(D327&lt;=0,"",D327/$P327%)</f>
        <v/>
      </c>
      <c r="E328" s="7" t="str">
        <f t="shared" si="227"/>
        <v/>
      </c>
      <c r="F328" s="7" t="str">
        <f t="shared" si="227"/>
        <v/>
      </c>
      <c r="G328" s="7" t="str">
        <f t="shared" si="227"/>
        <v/>
      </c>
      <c r="H328" s="7" t="str">
        <f t="shared" si="227"/>
        <v/>
      </c>
      <c r="I328" s="7" t="str">
        <f t="shared" si="227"/>
        <v/>
      </c>
      <c r="J328" s="7" t="str">
        <f t="shared" si="227"/>
        <v/>
      </c>
      <c r="K328" s="7" t="str">
        <f t="shared" si="227"/>
        <v/>
      </c>
      <c r="L328" s="7" t="str">
        <f t="shared" si="227"/>
        <v/>
      </c>
      <c r="M328" s="7" t="str">
        <f t="shared" si="227"/>
        <v/>
      </c>
      <c r="N328" s="7" t="str">
        <f t="shared" si="227"/>
        <v/>
      </c>
      <c r="O328" s="7" t="str">
        <f t="shared" si="227"/>
        <v/>
      </c>
      <c r="P328" s="66">
        <f t="shared" si="202"/>
        <v>0</v>
      </c>
      <c r="R328" s="2"/>
      <c r="S328" s="2"/>
    </row>
    <row r="329" spans="1:19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28">SUM(E327,E325)</f>
        <v>0</v>
      </c>
      <c r="F329" s="66">
        <f t="shared" si="228"/>
        <v>0</v>
      </c>
      <c r="G329" s="66">
        <f t="shared" si="228"/>
        <v>0</v>
      </c>
      <c r="H329" s="66">
        <f t="shared" si="228"/>
        <v>0</v>
      </c>
      <c r="I329" s="66">
        <f t="shared" si="228"/>
        <v>0</v>
      </c>
      <c r="J329" s="66">
        <f t="shared" si="228"/>
        <v>0</v>
      </c>
      <c r="K329" s="66">
        <f t="shared" si="228"/>
        <v>0</v>
      </c>
      <c r="L329" s="66">
        <f t="shared" si="228"/>
        <v>0</v>
      </c>
      <c r="M329" s="66">
        <f t="shared" si="228"/>
        <v>0</v>
      </c>
      <c r="N329" s="66">
        <f t="shared" si="228"/>
        <v>0</v>
      </c>
      <c r="O329" s="66">
        <f t="shared" si="228"/>
        <v>0</v>
      </c>
      <c r="P329" s="66">
        <f t="shared" si="202"/>
        <v>0</v>
      </c>
      <c r="R329" s="2"/>
      <c r="S329" s="2"/>
    </row>
    <row r="330" spans="1:19" s="17" customFormat="1" ht="16.05" customHeight="1" x14ac:dyDescent="0.2">
      <c r="A330" s="9"/>
      <c r="B330" s="13"/>
      <c r="C330" s="10" t="s">
        <v>22</v>
      </c>
      <c r="D330" s="7" t="str">
        <f t="shared" ref="D330:O330" si="229">IF(D329&lt;=0,"",D329/$P329%)</f>
        <v/>
      </c>
      <c r="E330" s="7" t="str">
        <f t="shared" si="229"/>
        <v/>
      </c>
      <c r="F330" s="7" t="str">
        <f t="shared" si="229"/>
        <v/>
      </c>
      <c r="G330" s="7" t="str">
        <f t="shared" si="229"/>
        <v/>
      </c>
      <c r="H330" s="7" t="str">
        <f t="shared" si="229"/>
        <v/>
      </c>
      <c r="I330" s="7" t="str">
        <f t="shared" si="229"/>
        <v/>
      </c>
      <c r="J330" s="7" t="str">
        <f t="shared" si="229"/>
        <v/>
      </c>
      <c r="K330" s="7" t="str">
        <f t="shared" si="229"/>
        <v/>
      </c>
      <c r="L330" s="7" t="str">
        <f t="shared" si="229"/>
        <v/>
      </c>
      <c r="M330" s="7" t="str">
        <f t="shared" si="229"/>
        <v/>
      </c>
      <c r="N330" s="7" t="str">
        <f t="shared" si="229"/>
        <v/>
      </c>
      <c r="O330" s="7" t="str">
        <f t="shared" si="229"/>
        <v/>
      </c>
      <c r="P330" s="66">
        <f t="shared" si="202"/>
        <v>0</v>
      </c>
      <c r="R330" s="2"/>
      <c r="S330" s="2"/>
    </row>
    <row r="331" spans="1:19" s="17" customFormat="1" ht="16.05" customHeight="1" x14ac:dyDescent="0.2">
      <c r="A331" s="9"/>
      <c r="B331" s="9" t="s">
        <v>78</v>
      </c>
      <c r="C331" s="7" t="s">
        <v>21</v>
      </c>
      <c r="D331" s="67">
        <v>2</v>
      </c>
      <c r="E331" s="67">
        <v>2</v>
      </c>
      <c r="F331" s="67">
        <v>2.5</v>
      </c>
      <c r="G331" s="67">
        <v>2.5</v>
      </c>
      <c r="H331" s="67">
        <v>2.5</v>
      </c>
      <c r="I331" s="67">
        <v>1.5</v>
      </c>
      <c r="J331" s="67">
        <v>2</v>
      </c>
      <c r="K331" s="67">
        <v>2</v>
      </c>
      <c r="L331" s="67">
        <v>2.5</v>
      </c>
      <c r="M331" s="67">
        <v>2.5</v>
      </c>
      <c r="N331" s="67">
        <v>2.5</v>
      </c>
      <c r="O331" s="67">
        <v>2.5</v>
      </c>
      <c r="P331" s="66">
        <f t="shared" si="202"/>
        <v>27</v>
      </c>
      <c r="R331" s="2"/>
      <c r="S331" s="2"/>
    </row>
    <row r="332" spans="1:19" s="17" customFormat="1" ht="16.05" customHeight="1" x14ac:dyDescent="0.2">
      <c r="A332" s="9"/>
      <c r="B332" s="9"/>
      <c r="C332" s="10" t="s">
        <v>22</v>
      </c>
      <c r="D332" s="7">
        <f t="shared" ref="D332:O332" si="230">IF(D331&lt;=0,"",D331/$P331%)</f>
        <v>7.4074074074074066</v>
      </c>
      <c r="E332" s="7">
        <f t="shared" si="230"/>
        <v>7.4074074074074066</v>
      </c>
      <c r="F332" s="7">
        <f t="shared" si="230"/>
        <v>9.2592592592592595</v>
      </c>
      <c r="G332" s="7">
        <f t="shared" si="230"/>
        <v>9.2592592592592595</v>
      </c>
      <c r="H332" s="7">
        <f t="shared" si="230"/>
        <v>9.2592592592592595</v>
      </c>
      <c r="I332" s="7">
        <f t="shared" si="230"/>
        <v>5.5555555555555554</v>
      </c>
      <c r="J332" s="7">
        <f t="shared" si="230"/>
        <v>7.4074074074074066</v>
      </c>
      <c r="K332" s="7">
        <f t="shared" si="230"/>
        <v>7.4074074074074066</v>
      </c>
      <c r="L332" s="7">
        <f t="shared" si="230"/>
        <v>9.2592592592592595</v>
      </c>
      <c r="M332" s="7">
        <f t="shared" si="230"/>
        <v>9.2592592592592595</v>
      </c>
      <c r="N332" s="7">
        <f t="shared" si="230"/>
        <v>9.2592592592592595</v>
      </c>
      <c r="O332" s="7">
        <f t="shared" si="230"/>
        <v>9.2592592592592595</v>
      </c>
      <c r="P332" s="66">
        <f t="shared" si="202"/>
        <v>100</v>
      </c>
      <c r="R332" s="2"/>
      <c r="S332" s="2"/>
    </row>
    <row r="333" spans="1:19" s="17" customFormat="1" ht="16.05" customHeight="1" x14ac:dyDescent="0.2">
      <c r="A333" s="9"/>
      <c r="B333" s="9"/>
      <c r="C333" s="7" t="s">
        <v>23</v>
      </c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>
        <f t="shared" si="202"/>
        <v>0</v>
      </c>
      <c r="R333" s="2"/>
      <c r="S333" s="2"/>
    </row>
    <row r="334" spans="1:19" s="17" customFormat="1" ht="16.05" customHeight="1" x14ac:dyDescent="0.2">
      <c r="A334" s="9"/>
      <c r="B334" s="9"/>
      <c r="C334" s="10" t="s">
        <v>22</v>
      </c>
      <c r="D334" s="7" t="str">
        <f>IF(D333&lt;=0,"",D333/$P333%)</f>
        <v/>
      </c>
      <c r="E334" s="7" t="str">
        <f t="shared" ref="E334:O334" si="231">IF(E333&lt;=0,"",E333/$P333%)</f>
        <v/>
      </c>
      <c r="F334" s="7" t="str">
        <f t="shared" si="231"/>
        <v/>
      </c>
      <c r="G334" s="7" t="str">
        <f t="shared" si="231"/>
        <v/>
      </c>
      <c r="H334" s="7" t="str">
        <f t="shared" si="231"/>
        <v/>
      </c>
      <c r="I334" s="7" t="str">
        <f t="shared" si="231"/>
        <v/>
      </c>
      <c r="J334" s="7" t="str">
        <f t="shared" si="231"/>
        <v/>
      </c>
      <c r="K334" s="7" t="str">
        <f t="shared" si="231"/>
        <v/>
      </c>
      <c r="L334" s="7" t="str">
        <f t="shared" si="231"/>
        <v/>
      </c>
      <c r="M334" s="7" t="str">
        <f t="shared" si="231"/>
        <v/>
      </c>
      <c r="N334" s="7" t="str">
        <f t="shared" si="231"/>
        <v/>
      </c>
      <c r="O334" s="7" t="str">
        <f t="shared" si="231"/>
        <v/>
      </c>
      <c r="P334" s="66">
        <f t="shared" si="202"/>
        <v>0</v>
      </c>
      <c r="R334" s="2"/>
      <c r="S334" s="2"/>
    </row>
    <row r="335" spans="1:19" s="17" customFormat="1" ht="16.05" customHeight="1" x14ac:dyDescent="0.2">
      <c r="A335" s="9"/>
      <c r="B335" s="9"/>
      <c r="C335" s="7" t="s">
        <v>24</v>
      </c>
      <c r="D335" s="66">
        <f>SUM(D333,D331)</f>
        <v>2</v>
      </c>
      <c r="E335" s="66">
        <f t="shared" ref="E335:O335" si="232">SUM(E333,E331)</f>
        <v>2</v>
      </c>
      <c r="F335" s="66">
        <f t="shared" si="232"/>
        <v>2.5</v>
      </c>
      <c r="G335" s="66">
        <f t="shared" si="232"/>
        <v>2.5</v>
      </c>
      <c r="H335" s="66">
        <f t="shared" si="232"/>
        <v>2.5</v>
      </c>
      <c r="I335" s="66">
        <f t="shared" si="232"/>
        <v>1.5</v>
      </c>
      <c r="J335" s="66">
        <f t="shared" si="232"/>
        <v>2</v>
      </c>
      <c r="K335" s="66">
        <f t="shared" si="232"/>
        <v>2</v>
      </c>
      <c r="L335" s="66">
        <f t="shared" si="232"/>
        <v>2.5</v>
      </c>
      <c r="M335" s="66">
        <f t="shared" si="232"/>
        <v>2.5</v>
      </c>
      <c r="N335" s="66">
        <f t="shared" si="232"/>
        <v>2.5</v>
      </c>
      <c r="O335" s="66">
        <f t="shared" si="232"/>
        <v>2.5</v>
      </c>
      <c r="P335" s="66">
        <f t="shared" si="202"/>
        <v>27</v>
      </c>
      <c r="R335" s="2"/>
      <c r="S335" s="2"/>
    </row>
    <row r="336" spans="1:19" s="17" customFormat="1" ht="16.05" customHeight="1" x14ac:dyDescent="0.2">
      <c r="A336" s="9"/>
      <c r="B336" s="13"/>
      <c r="C336" s="10" t="s">
        <v>22</v>
      </c>
      <c r="D336" s="7">
        <f t="shared" ref="D336:O336" si="233">IF(D335&lt;=0,"",D335/$P335%)</f>
        <v>7.4074074074074066</v>
      </c>
      <c r="E336" s="7">
        <f t="shared" si="233"/>
        <v>7.4074074074074066</v>
      </c>
      <c r="F336" s="7">
        <f t="shared" si="233"/>
        <v>9.2592592592592595</v>
      </c>
      <c r="G336" s="7">
        <f t="shared" si="233"/>
        <v>9.2592592592592595</v>
      </c>
      <c r="H336" s="7">
        <f t="shared" si="233"/>
        <v>9.2592592592592595</v>
      </c>
      <c r="I336" s="7">
        <f t="shared" si="233"/>
        <v>5.5555555555555554</v>
      </c>
      <c r="J336" s="7">
        <f t="shared" si="233"/>
        <v>7.4074074074074066</v>
      </c>
      <c r="K336" s="7">
        <f t="shared" si="233"/>
        <v>7.4074074074074066</v>
      </c>
      <c r="L336" s="7">
        <f t="shared" si="233"/>
        <v>9.2592592592592595</v>
      </c>
      <c r="M336" s="7">
        <f t="shared" si="233"/>
        <v>9.2592592592592595</v>
      </c>
      <c r="N336" s="7">
        <f t="shared" si="233"/>
        <v>9.2592592592592595</v>
      </c>
      <c r="O336" s="7">
        <f t="shared" si="233"/>
        <v>9.2592592592592595</v>
      </c>
      <c r="P336" s="66">
        <f t="shared" si="202"/>
        <v>100</v>
      </c>
      <c r="R336" s="2"/>
      <c r="S336" s="2"/>
    </row>
    <row r="337" spans="1:19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202"/>
        <v>0</v>
      </c>
      <c r="R337" s="2"/>
      <c r="S337" s="2"/>
    </row>
    <row r="338" spans="1:19" s="17" customFormat="1" ht="16.05" customHeight="1" x14ac:dyDescent="0.2">
      <c r="A338" s="9"/>
      <c r="B338" s="9"/>
      <c r="C338" s="10" t="s">
        <v>22</v>
      </c>
      <c r="D338" s="7" t="str">
        <f t="shared" ref="D338:O338" si="234">IF(D337&lt;=0,"",D337/$P337%)</f>
        <v/>
      </c>
      <c r="E338" s="7" t="str">
        <f t="shared" si="234"/>
        <v/>
      </c>
      <c r="F338" s="7" t="str">
        <f t="shared" si="234"/>
        <v/>
      </c>
      <c r="G338" s="7" t="str">
        <f t="shared" si="234"/>
        <v/>
      </c>
      <c r="H338" s="7" t="str">
        <f t="shared" si="234"/>
        <v/>
      </c>
      <c r="I338" s="7" t="str">
        <f t="shared" si="234"/>
        <v/>
      </c>
      <c r="J338" s="7" t="str">
        <f t="shared" si="234"/>
        <v/>
      </c>
      <c r="K338" s="7" t="str">
        <f t="shared" si="234"/>
        <v/>
      </c>
      <c r="L338" s="7" t="str">
        <f t="shared" si="234"/>
        <v/>
      </c>
      <c r="M338" s="7" t="str">
        <f t="shared" si="234"/>
        <v/>
      </c>
      <c r="N338" s="7" t="str">
        <f t="shared" si="234"/>
        <v/>
      </c>
      <c r="O338" s="7" t="str">
        <f t="shared" si="234"/>
        <v/>
      </c>
      <c r="P338" s="66">
        <f t="shared" si="202"/>
        <v>0</v>
      </c>
      <c r="R338" s="2"/>
      <c r="S338" s="2"/>
    </row>
    <row r="339" spans="1:19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02"/>
        <v>0</v>
      </c>
      <c r="R339" s="2"/>
      <c r="S339" s="2"/>
    </row>
    <row r="340" spans="1:19" s="17" customFormat="1" ht="16.05" customHeight="1" x14ac:dyDescent="0.2">
      <c r="A340" s="9"/>
      <c r="B340" s="9"/>
      <c r="C340" s="10" t="s">
        <v>22</v>
      </c>
      <c r="D340" s="7" t="str">
        <f t="shared" ref="D340:O340" si="235">IF(D339&lt;=0,"",D339/$P339%)</f>
        <v/>
      </c>
      <c r="E340" s="7" t="str">
        <f t="shared" si="235"/>
        <v/>
      </c>
      <c r="F340" s="7" t="str">
        <f t="shared" si="235"/>
        <v/>
      </c>
      <c r="G340" s="7" t="str">
        <f t="shared" si="235"/>
        <v/>
      </c>
      <c r="H340" s="7" t="str">
        <f t="shared" si="235"/>
        <v/>
      </c>
      <c r="I340" s="7" t="str">
        <f t="shared" si="235"/>
        <v/>
      </c>
      <c r="J340" s="7" t="str">
        <f t="shared" si="235"/>
        <v/>
      </c>
      <c r="K340" s="7" t="str">
        <f t="shared" si="235"/>
        <v/>
      </c>
      <c r="L340" s="7" t="str">
        <f t="shared" si="235"/>
        <v/>
      </c>
      <c r="M340" s="7" t="str">
        <f t="shared" si="235"/>
        <v/>
      </c>
      <c r="N340" s="7" t="str">
        <f t="shared" si="235"/>
        <v/>
      </c>
      <c r="O340" s="7" t="str">
        <f t="shared" si="235"/>
        <v/>
      </c>
      <c r="P340" s="66">
        <f t="shared" si="202"/>
        <v>0</v>
      </c>
      <c r="R340" s="2"/>
      <c r="S340" s="2"/>
    </row>
    <row r="341" spans="1:19" s="17" customFormat="1" ht="16.05" customHeight="1" x14ac:dyDescent="0.2">
      <c r="A341" s="9"/>
      <c r="B341" s="9"/>
      <c r="C341" s="7" t="s">
        <v>24</v>
      </c>
      <c r="D341" s="66">
        <f>SUM(D339,D337)</f>
        <v>0</v>
      </c>
      <c r="E341" s="66">
        <f t="shared" ref="E341:O341" si="236">SUM(E339,E337)</f>
        <v>0</v>
      </c>
      <c r="F341" s="66">
        <f t="shared" si="236"/>
        <v>0</v>
      </c>
      <c r="G341" s="66">
        <f t="shared" si="236"/>
        <v>0</v>
      </c>
      <c r="H341" s="66">
        <f t="shared" si="236"/>
        <v>0</v>
      </c>
      <c r="I341" s="66">
        <f t="shared" si="236"/>
        <v>0</v>
      </c>
      <c r="J341" s="66">
        <f t="shared" si="236"/>
        <v>0</v>
      </c>
      <c r="K341" s="66">
        <f t="shared" si="236"/>
        <v>0</v>
      </c>
      <c r="L341" s="66">
        <f t="shared" si="236"/>
        <v>0</v>
      </c>
      <c r="M341" s="66">
        <f t="shared" si="236"/>
        <v>0</v>
      </c>
      <c r="N341" s="66">
        <f t="shared" si="236"/>
        <v>0</v>
      </c>
      <c r="O341" s="66">
        <f t="shared" si="236"/>
        <v>0</v>
      </c>
      <c r="P341" s="66">
        <f t="shared" si="202"/>
        <v>0</v>
      </c>
      <c r="R341" s="2"/>
      <c r="S341" s="2"/>
    </row>
    <row r="342" spans="1:19" s="17" customFormat="1" ht="16.05" customHeight="1" x14ac:dyDescent="0.2">
      <c r="A342" s="9"/>
      <c r="B342" s="13"/>
      <c r="C342" s="10" t="s">
        <v>22</v>
      </c>
      <c r="D342" s="7" t="str">
        <f t="shared" ref="D342:O342" si="237">IF(D341&lt;=0,"",D341/$P341%)</f>
        <v/>
      </c>
      <c r="E342" s="7" t="str">
        <f t="shared" si="237"/>
        <v/>
      </c>
      <c r="F342" s="7" t="str">
        <f t="shared" si="237"/>
        <v/>
      </c>
      <c r="G342" s="7" t="str">
        <f t="shared" si="237"/>
        <v/>
      </c>
      <c r="H342" s="7" t="str">
        <f t="shared" si="237"/>
        <v/>
      </c>
      <c r="I342" s="7" t="str">
        <f t="shared" si="237"/>
        <v/>
      </c>
      <c r="J342" s="7" t="str">
        <f t="shared" si="237"/>
        <v/>
      </c>
      <c r="K342" s="7" t="str">
        <f t="shared" si="237"/>
        <v/>
      </c>
      <c r="L342" s="7" t="str">
        <f t="shared" si="237"/>
        <v/>
      </c>
      <c r="M342" s="7" t="str">
        <f t="shared" si="237"/>
        <v/>
      </c>
      <c r="N342" s="7" t="str">
        <f t="shared" si="237"/>
        <v/>
      </c>
      <c r="O342" s="7" t="str">
        <f t="shared" si="237"/>
        <v/>
      </c>
      <c r="P342" s="66">
        <f t="shared" si="202"/>
        <v>0</v>
      </c>
      <c r="R342" s="2"/>
      <c r="S342" s="2"/>
    </row>
    <row r="343" spans="1:19" s="17" customFormat="1" ht="16.05" customHeight="1" x14ac:dyDescent="0.2">
      <c r="A343" s="9"/>
      <c r="B343" s="9" t="s">
        <v>80</v>
      </c>
      <c r="C343" s="7" t="s">
        <v>21</v>
      </c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>
        <f t="shared" si="202"/>
        <v>0</v>
      </c>
      <c r="R343" s="2"/>
      <c r="S343" s="2"/>
    </row>
    <row r="344" spans="1:19" s="17" customFormat="1" ht="16.05" customHeight="1" x14ac:dyDescent="0.2">
      <c r="A344" s="9"/>
      <c r="B344" s="9"/>
      <c r="C344" s="10" t="s">
        <v>22</v>
      </c>
      <c r="D344" s="7" t="str">
        <f t="shared" ref="D344:O344" si="238">IF(D343&lt;=0,"",D343/$P343%)</f>
        <v/>
      </c>
      <c r="E344" s="7" t="str">
        <f t="shared" si="238"/>
        <v/>
      </c>
      <c r="F344" s="7" t="str">
        <f t="shared" si="238"/>
        <v/>
      </c>
      <c r="G344" s="7" t="str">
        <f t="shared" si="238"/>
        <v/>
      </c>
      <c r="H344" s="7" t="str">
        <f t="shared" si="238"/>
        <v/>
      </c>
      <c r="I344" s="7" t="str">
        <f t="shared" si="238"/>
        <v/>
      </c>
      <c r="J344" s="7" t="str">
        <f t="shared" si="238"/>
        <v/>
      </c>
      <c r="K344" s="7" t="str">
        <f t="shared" si="238"/>
        <v/>
      </c>
      <c r="L344" s="7" t="str">
        <f t="shared" si="238"/>
        <v/>
      </c>
      <c r="M344" s="7" t="str">
        <f t="shared" si="238"/>
        <v/>
      </c>
      <c r="N344" s="7" t="str">
        <f t="shared" si="238"/>
        <v/>
      </c>
      <c r="O344" s="7" t="str">
        <f t="shared" si="238"/>
        <v/>
      </c>
      <c r="P344" s="66">
        <f t="shared" si="202"/>
        <v>0</v>
      </c>
      <c r="R344" s="2"/>
      <c r="S344" s="2"/>
    </row>
    <row r="345" spans="1:19" s="17" customFormat="1" ht="16.05" customHeight="1" x14ac:dyDescent="0.2">
      <c r="A345" s="9"/>
      <c r="B345" s="9"/>
      <c r="C345" s="7" t="s">
        <v>23</v>
      </c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>
        <f t="shared" si="202"/>
        <v>0</v>
      </c>
      <c r="R345" s="2"/>
      <c r="S345" s="2"/>
    </row>
    <row r="346" spans="1:19" s="17" customFormat="1" ht="16.05" customHeight="1" x14ac:dyDescent="0.2">
      <c r="A346" s="9"/>
      <c r="B346" s="9"/>
      <c r="C346" s="10" t="s">
        <v>22</v>
      </c>
      <c r="D346" s="7" t="str">
        <f t="shared" ref="D346:O346" si="239">IF(D345&lt;=0,"",D345/$P345%)</f>
        <v/>
      </c>
      <c r="E346" s="7" t="str">
        <f t="shared" si="239"/>
        <v/>
      </c>
      <c r="F346" s="7" t="str">
        <f t="shared" si="239"/>
        <v/>
      </c>
      <c r="G346" s="7" t="str">
        <f t="shared" si="239"/>
        <v/>
      </c>
      <c r="H346" s="7" t="str">
        <f t="shared" si="239"/>
        <v/>
      </c>
      <c r="I346" s="7" t="str">
        <f t="shared" si="239"/>
        <v/>
      </c>
      <c r="J346" s="7" t="str">
        <f t="shared" si="239"/>
        <v/>
      </c>
      <c r="K346" s="7" t="str">
        <f t="shared" si="239"/>
        <v/>
      </c>
      <c r="L346" s="7" t="str">
        <f t="shared" si="239"/>
        <v/>
      </c>
      <c r="M346" s="7" t="str">
        <f t="shared" si="239"/>
        <v/>
      </c>
      <c r="N346" s="7" t="str">
        <f t="shared" si="239"/>
        <v/>
      </c>
      <c r="O346" s="7" t="str">
        <f t="shared" si="239"/>
        <v/>
      </c>
      <c r="P346" s="66">
        <f t="shared" si="202"/>
        <v>0</v>
      </c>
      <c r="R346" s="2"/>
      <c r="S346" s="2"/>
    </row>
    <row r="347" spans="1:19" s="17" customFormat="1" ht="16.05" customHeight="1" x14ac:dyDescent="0.2">
      <c r="A347" s="9"/>
      <c r="B347" s="9"/>
      <c r="C347" s="7" t="s">
        <v>24</v>
      </c>
      <c r="D347" s="66">
        <f>SUM(D345,D343)</f>
        <v>0</v>
      </c>
      <c r="E347" s="66">
        <f t="shared" ref="E347:O347" si="240">SUM(E345,E343)</f>
        <v>0</v>
      </c>
      <c r="F347" s="66">
        <f t="shared" si="240"/>
        <v>0</v>
      </c>
      <c r="G347" s="66">
        <f t="shared" si="240"/>
        <v>0</v>
      </c>
      <c r="H347" s="66">
        <f t="shared" si="240"/>
        <v>0</v>
      </c>
      <c r="I347" s="66">
        <f t="shared" si="240"/>
        <v>0</v>
      </c>
      <c r="J347" s="66">
        <f t="shared" si="240"/>
        <v>0</v>
      </c>
      <c r="K347" s="66">
        <f t="shared" si="240"/>
        <v>0</v>
      </c>
      <c r="L347" s="66">
        <f t="shared" si="240"/>
        <v>0</v>
      </c>
      <c r="M347" s="66">
        <f t="shared" si="240"/>
        <v>0</v>
      </c>
      <c r="N347" s="66">
        <f t="shared" si="240"/>
        <v>0</v>
      </c>
      <c r="O347" s="66">
        <f t="shared" si="240"/>
        <v>0</v>
      </c>
      <c r="P347" s="66">
        <f t="shared" si="202"/>
        <v>0</v>
      </c>
      <c r="R347" s="2"/>
      <c r="S347" s="2"/>
    </row>
    <row r="348" spans="1:19" s="17" customFormat="1" ht="16.05" customHeight="1" x14ac:dyDescent="0.2">
      <c r="A348" s="9"/>
      <c r="B348" s="13"/>
      <c r="C348" s="10" t="s">
        <v>22</v>
      </c>
      <c r="D348" s="7" t="str">
        <f t="shared" ref="D348:O348" si="241">IF(D347&lt;=0,"",D347/$P347%)</f>
        <v/>
      </c>
      <c r="E348" s="7" t="str">
        <f t="shared" si="241"/>
        <v/>
      </c>
      <c r="F348" s="7" t="str">
        <f t="shared" si="241"/>
        <v/>
      </c>
      <c r="G348" s="7" t="str">
        <f t="shared" si="241"/>
        <v/>
      </c>
      <c r="H348" s="7" t="str">
        <f t="shared" si="241"/>
        <v/>
      </c>
      <c r="I348" s="7" t="str">
        <f t="shared" si="241"/>
        <v/>
      </c>
      <c r="J348" s="7" t="str">
        <f t="shared" si="241"/>
        <v/>
      </c>
      <c r="K348" s="7" t="str">
        <f t="shared" si="241"/>
        <v/>
      </c>
      <c r="L348" s="7" t="str">
        <f t="shared" si="241"/>
        <v/>
      </c>
      <c r="M348" s="7" t="str">
        <f t="shared" si="241"/>
        <v/>
      </c>
      <c r="N348" s="7" t="str">
        <f t="shared" si="241"/>
        <v/>
      </c>
      <c r="O348" s="7" t="str">
        <f t="shared" si="241"/>
        <v/>
      </c>
      <c r="P348" s="66">
        <f t="shared" si="202"/>
        <v>0</v>
      </c>
      <c r="R348" s="2"/>
      <c r="S348" s="2"/>
    </row>
    <row r="349" spans="1:19" s="17" customFormat="1" ht="16.05" customHeight="1" x14ac:dyDescent="0.2">
      <c r="A349" s="9"/>
      <c r="B349" s="9" t="s">
        <v>81</v>
      </c>
      <c r="C349" s="7" t="s">
        <v>21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>
        <f t="shared" si="202"/>
        <v>0</v>
      </c>
      <c r="R349" s="2"/>
      <c r="S349" s="2"/>
    </row>
    <row r="350" spans="1:19" s="17" customFormat="1" ht="16.05" customHeight="1" x14ac:dyDescent="0.2">
      <c r="A350" s="9"/>
      <c r="B350" s="9"/>
      <c r="C350" s="10" t="s">
        <v>22</v>
      </c>
      <c r="D350" s="7" t="str">
        <f t="shared" ref="D350:O350" si="242">IF(D349&lt;=0,"",D349/$P349%)</f>
        <v/>
      </c>
      <c r="E350" s="7" t="str">
        <f t="shared" si="242"/>
        <v/>
      </c>
      <c r="F350" s="7" t="str">
        <f t="shared" si="242"/>
        <v/>
      </c>
      <c r="G350" s="7" t="str">
        <f t="shared" si="242"/>
        <v/>
      </c>
      <c r="H350" s="7" t="str">
        <f t="shared" si="242"/>
        <v/>
      </c>
      <c r="I350" s="7" t="str">
        <f t="shared" si="242"/>
        <v/>
      </c>
      <c r="J350" s="7" t="str">
        <f t="shared" si="242"/>
        <v/>
      </c>
      <c r="K350" s="7" t="str">
        <f t="shared" si="242"/>
        <v/>
      </c>
      <c r="L350" s="7" t="str">
        <f t="shared" si="242"/>
        <v/>
      </c>
      <c r="M350" s="7" t="str">
        <f t="shared" si="242"/>
        <v/>
      </c>
      <c r="N350" s="7" t="str">
        <f t="shared" si="242"/>
        <v/>
      </c>
      <c r="O350" s="7" t="str">
        <f t="shared" si="242"/>
        <v/>
      </c>
      <c r="P350" s="66">
        <f t="shared" si="202"/>
        <v>0</v>
      </c>
      <c r="R350" s="2"/>
      <c r="S350" s="2"/>
    </row>
    <row r="351" spans="1:19" s="17" customFormat="1" ht="16.05" customHeight="1" x14ac:dyDescent="0.2">
      <c r="A351" s="9"/>
      <c r="B351" s="9"/>
      <c r="C351" s="7" t="s">
        <v>23</v>
      </c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>
        <f t="shared" si="202"/>
        <v>0</v>
      </c>
      <c r="R351" s="2"/>
      <c r="S351" s="2"/>
    </row>
    <row r="352" spans="1:19" s="17" customFormat="1" ht="16.05" customHeight="1" x14ac:dyDescent="0.2">
      <c r="A352" s="9"/>
      <c r="B352" s="9"/>
      <c r="C352" s="10" t="s">
        <v>22</v>
      </c>
      <c r="D352" s="7" t="str">
        <f t="shared" ref="D352:O352" si="243">IF(D351&lt;=0,"",D351/$P351%)</f>
        <v/>
      </c>
      <c r="E352" s="7" t="str">
        <f t="shared" si="243"/>
        <v/>
      </c>
      <c r="F352" s="7" t="str">
        <f t="shared" si="243"/>
        <v/>
      </c>
      <c r="G352" s="7" t="str">
        <f t="shared" si="243"/>
        <v/>
      </c>
      <c r="H352" s="7" t="str">
        <f t="shared" si="243"/>
        <v/>
      </c>
      <c r="I352" s="7" t="str">
        <f t="shared" si="243"/>
        <v/>
      </c>
      <c r="J352" s="7" t="str">
        <f t="shared" si="243"/>
        <v/>
      </c>
      <c r="K352" s="7" t="str">
        <f t="shared" si="243"/>
        <v/>
      </c>
      <c r="L352" s="7" t="str">
        <f t="shared" si="243"/>
        <v/>
      </c>
      <c r="M352" s="7" t="str">
        <f t="shared" si="243"/>
        <v/>
      </c>
      <c r="N352" s="7" t="str">
        <f t="shared" si="243"/>
        <v/>
      </c>
      <c r="O352" s="7" t="str">
        <f t="shared" si="243"/>
        <v/>
      </c>
      <c r="P352" s="66">
        <f t="shared" si="202"/>
        <v>0</v>
      </c>
      <c r="R352" s="2"/>
      <c r="S352" s="2"/>
    </row>
    <row r="353" spans="1:19" s="17" customFormat="1" ht="16.05" customHeight="1" x14ac:dyDescent="0.2">
      <c r="A353" s="9"/>
      <c r="B353" s="9"/>
      <c r="C353" s="7" t="s">
        <v>24</v>
      </c>
      <c r="D353" s="66">
        <f>SUM(D351,D349)</f>
        <v>0</v>
      </c>
      <c r="E353" s="66">
        <f t="shared" ref="E353:O353" si="244">SUM(E351,E349)</f>
        <v>0</v>
      </c>
      <c r="F353" s="66">
        <f t="shared" si="244"/>
        <v>0</v>
      </c>
      <c r="G353" s="66">
        <f t="shared" si="244"/>
        <v>0</v>
      </c>
      <c r="H353" s="66">
        <f t="shared" si="244"/>
        <v>0</v>
      </c>
      <c r="I353" s="66">
        <f t="shared" si="244"/>
        <v>0</v>
      </c>
      <c r="J353" s="66">
        <f t="shared" si="244"/>
        <v>0</v>
      </c>
      <c r="K353" s="66">
        <f t="shared" si="244"/>
        <v>0</v>
      </c>
      <c r="L353" s="66">
        <f t="shared" si="244"/>
        <v>0</v>
      </c>
      <c r="M353" s="66">
        <f t="shared" si="244"/>
        <v>0</v>
      </c>
      <c r="N353" s="66">
        <f t="shared" si="244"/>
        <v>0</v>
      </c>
      <c r="O353" s="66">
        <f t="shared" si="244"/>
        <v>0</v>
      </c>
      <c r="P353" s="66">
        <f t="shared" si="202"/>
        <v>0</v>
      </c>
      <c r="R353" s="2"/>
      <c r="S353" s="2"/>
    </row>
    <row r="354" spans="1:19" s="17" customFormat="1" ht="16.05" customHeight="1" x14ac:dyDescent="0.2">
      <c r="A354" s="9"/>
      <c r="B354" s="13"/>
      <c r="C354" s="10" t="s">
        <v>22</v>
      </c>
      <c r="D354" s="7" t="str">
        <f t="shared" ref="D354:O354" si="245">IF(D353&lt;=0,"",D353/$P353%)</f>
        <v/>
      </c>
      <c r="E354" s="7" t="str">
        <f t="shared" si="245"/>
        <v/>
      </c>
      <c r="F354" s="7" t="str">
        <f t="shared" si="245"/>
        <v/>
      </c>
      <c r="G354" s="7" t="str">
        <f t="shared" si="245"/>
        <v/>
      </c>
      <c r="H354" s="7" t="str">
        <f t="shared" si="245"/>
        <v/>
      </c>
      <c r="I354" s="7" t="str">
        <f t="shared" si="245"/>
        <v/>
      </c>
      <c r="J354" s="7" t="str">
        <f t="shared" si="245"/>
        <v/>
      </c>
      <c r="K354" s="7" t="str">
        <f t="shared" si="245"/>
        <v/>
      </c>
      <c r="L354" s="7" t="str">
        <f t="shared" si="245"/>
        <v/>
      </c>
      <c r="M354" s="7" t="str">
        <f t="shared" si="245"/>
        <v/>
      </c>
      <c r="N354" s="7" t="str">
        <f t="shared" si="245"/>
        <v/>
      </c>
      <c r="O354" s="7" t="str">
        <f t="shared" si="245"/>
        <v/>
      </c>
      <c r="P354" s="66">
        <f t="shared" si="202"/>
        <v>0</v>
      </c>
      <c r="R354" s="2"/>
      <c r="S354" s="2"/>
    </row>
    <row r="355" spans="1:19" s="17" customFormat="1" ht="16.05" customHeight="1" x14ac:dyDescent="0.2">
      <c r="A355" s="9"/>
      <c r="B355" s="9" t="s">
        <v>82</v>
      </c>
      <c r="C355" s="7" t="s">
        <v>21</v>
      </c>
      <c r="D355" s="67">
        <v>57.8</v>
      </c>
      <c r="E355" s="67">
        <v>54.1</v>
      </c>
      <c r="F355" s="67">
        <v>41.5</v>
      </c>
      <c r="G355" s="67">
        <v>57.4</v>
      </c>
      <c r="H355" s="67">
        <v>49.2</v>
      </c>
      <c r="I355" s="67">
        <v>47.4</v>
      </c>
      <c r="J355" s="67">
        <v>45.4</v>
      </c>
      <c r="K355" s="67">
        <v>44.8</v>
      </c>
      <c r="L355" s="67">
        <v>41.1</v>
      </c>
      <c r="M355" s="67">
        <v>45.4</v>
      </c>
      <c r="N355" s="67">
        <v>48.6</v>
      </c>
      <c r="O355" s="67">
        <v>37.299999999999997</v>
      </c>
      <c r="P355" s="66">
        <f t="shared" si="202"/>
        <v>569.99999999999989</v>
      </c>
      <c r="R355" s="2"/>
      <c r="S355" s="2"/>
    </row>
    <row r="356" spans="1:19" s="17" customFormat="1" ht="16.05" customHeight="1" x14ac:dyDescent="0.2">
      <c r="A356" s="9"/>
      <c r="B356" s="9"/>
      <c r="C356" s="10" t="s">
        <v>22</v>
      </c>
      <c r="D356" s="7">
        <f t="shared" ref="D356:O356" si="246">IF(D355&lt;=0,"",D355/$P355%)</f>
        <v>10.140350877192983</v>
      </c>
      <c r="E356" s="7">
        <f t="shared" si="246"/>
        <v>9.4912280701754401</v>
      </c>
      <c r="F356" s="7">
        <f t="shared" si="246"/>
        <v>7.2807017543859658</v>
      </c>
      <c r="G356" s="7">
        <f t="shared" si="246"/>
        <v>10.070175438596491</v>
      </c>
      <c r="H356" s="7">
        <f t="shared" si="246"/>
        <v>8.631578947368423</v>
      </c>
      <c r="I356" s="7">
        <f t="shared" si="246"/>
        <v>8.3157894736842106</v>
      </c>
      <c r="J356" s="7">
        <f t="shared" si="246"/>
        <v>7.9649122807017552</v>
      </c>
      <c r="K356" s="7">
        <f t="shared" si="246"/>
        <v>7.859649122807018</v>
      </c>
      <c r="L356" s="7">
        <f t="shared" si="246"/>
        <v>7.2105263157894752</v>
      </c>
      <c r="M356" s="7">
        <f t="shared" si="246"/>
        <v>7.9649122807017552</v>
      </c>
      <c r="N356" s="7">
        <f t="shared" si="246"/>
        <v>8.526315789473685</v>
      </c>
      <c r="O356" s="7">
        <f t="shared" si="246"/>
        <v>6.5438596491228074</v>
      </c>
      <c r="P356" s="66">
        <f t="shared" si="202"/>
        <v>100.00000000000001</v>
      </c>
      <c r="R356" s="2"/>
      <c r="S356" s="2"/>
    </row>
    <row r="357" spans="1:19" s="17" customFormat="1" ht="16.05" customHeight="1" x14ac:dyDescent="0.2">
      <c r="A357" s="9"/>
      <c r="B357" s="9"/>
      <c r="C357" s="7" t="s">
        <v>23</v>
      </c>
      <c r="D357" s="67">
        <v>1.1000000000000001</v>
      </c>
      <c r="E357" s="67">
        <v>1</v>
      </c>
      <c r="F357" s="67">
        <v>11.5</v>
      </c>
      <c r="G357" s="67">
        <v>0</v>
      </c>
      <c r="H357" s="67">
        <v>10.5</v>
      </c>
      <c r="I357" s="67">
        <v>12.4</v>
      </c>
      <c r="J357" s="67">
        <v>11.2</v>
      </c>
      <c r="K357" s="67">
        <v>8.1</v>
      </c>
      <c r="L357" s="67">
        <v>7.8</v>
      </c>
      <c r="M357" s="67">
        <v>6.1</v>
      </c>
      <c r="N357" s="67">
        <v>2.4</v>
      </c>
      <c r="O357" s="67">
        <v>12.5</v>
      </c>
      <c r="P357" s="66">
        <f t="shared" ref="P357:P366" si="247">SUM(D357:O357)</f>
        <v>84.600000000000009</v>
      </c>
      <c r="R357" s="2"/>
      <c r="S357" s="2"/>
    </row>
    <row r="358" spans="1:19" s="17" customFormat="1" ht="16.05" customHeight="1" x14ac:dyDescent="0.2">
      <c r="A358" s="9"/>
      <c r="B358" s="9"/>
      <c r="C358" s="10" t="s">
        <v>22</v>
      </c>
      <c r="D358" s="7">
        <f t="shared" ref="D358:O358" si="248">IF(D357&lt;=0,"",D357/$P357%)</f>
        <v>1.3002364066193852</v>
      </c>
      <c r="E358" s="7">
        <f t="shared" si="248"/>
        <v>1.1820330969267139</v>
      </c>
      <c r="F358" s="7">
        <f t="shared" si="248"/>
        <v>13.593380614657208</v>
      </c>
      <c r="G358" s="7" t="str">
        <f t="shared" si="248"/>
        <v/>
      </c>
      <c r="H358" s="7">
        <f t="shared" si="248"/>
        <v>12.411347517730496</v>
      </c>
      <c r="I358" s="7">
        <f t="shared" si="248"/>
        <v>14.657210401891252</v>
      </c>
      <c r="J358" s="7">
        <f t="shared" si="248"/>
        <v>13.238770685579194</v>
      </c>
      <c r="K358" s="7">
        <f t="shared" si="248"/>
        <v>9.5744680851063819</v>
      </c>
      <c r="L358" s="7">
        <f t="shared" si="248"/>
        <v>9.2198581560283674</v>
      </c>
      <c r="M358" s="7">
        <f t="shared" si="248"/>
        <v>7.2104018912529542</v>
      </c>
      <c r="N358" s="7">
        <f t="shared" si="248"/>
        <v>2.8368794326241131</v>
      </c>
      <c r="O358" s="7">
        <f t="shared" si="248"/>
        <v>14.775413711583923</v>
      </c>
      <c r="P358" s="66">
        <f t="shared" si="247"/>
        <v>100</v>
      </c>
      <c r="R358" s="2"/>
      <c r="S358" s="2"/>
    </row>
    <row r="359" spans="1:19" s="17" customFormat="1" ht="16.05" customHeight="1" x14ac:dyDescent="0.2">
      <c r="A359" s="9"/>
      <c r="B359" s="9"/>
      <c r="C359" s="7" t="s">
        <v>24</v>
      </c>
      <c r="D359" s="66">
        <f>SUM(D357,D355)</f>
        <v>58.9</v>
      </c>
      <c r="E359" s="66">
        <f t="shared" ref="E359:O359" si="249">SUM(E357,E355)</f>
        <v>55.1</v>
      </c>
      <c r="F359" s="66">
        <f t="shared" si="249"/>
        <v>53</v>
      </c>
      <c r="G359" s="66">
        <f t="shared" si="249"/>
        <v>57.4</v>
      </c>
      <c r="H359" s="66">
        <f t="shared" si="249"/>
        <v>59.7</v>
      </c>
      <c r="I359" s="66">
        <f t="shared" si="249"/>
        <v>59.8</v>
      </c>
      <c r="J359" s="66">
        <f t="shared" si="249"/>
        <v>56.599999999999994</v>
      </c>
      <c r="K359" s="66">
        <f t="shared" si="249"/>
        <v>52.9</v>
      </c>
      <c r="L359" s="66">
        <f t="shared" si="249"/>
        <v>48.9</v>
      </c>
      <c r="M359" s="66">
        <f t="shared" si="249"/>
        <v>51.5</v>
      </c>
      <c r="N359" s="66">
        <f t="shared" si="249"/>
        <v>51</v>
      </c>
      <c r="O359" s="66">
        <f t="shared" si="249"/>
        <v>49.8</v>
      </c>
      <c r="P359" s="66">
        <f t="shared" si="247"/>
        <v>654.59999999999991</v>
      </c>
      <c r="R359" s="2"/>
      <c r="S359" s="2"/>
    </row>
    <row r="360" spans="1:19" s="17" customFormat="1" ht="16.05" customHeight="1" x14ac:dyDescent="0.2">
      <c r="A360" s="14"/>
      <c r="B360" s="13"/>
      <c r="C360" s="10" t="s">
        <v>22</v>
      </c>
      <c r="D360" s="7">
        <f t="shared" ref="D360:O360" si="250">IF(D359&lt;=0,"",D359/$P359%)</f>
        <v>8.9978612893370009</v>
      </c>
      <c r="E360" s="7">
        <f t="shared" si="250"/>
        <v>8.4173541093797741</v>
      </c>
      <c r="F360" s="7">
        <f t="shared" si="250"/>
        <v>8.0965475099297297</v>
      </c>
      <c r="G360" s="7">
        <f t="shared" si="250"/>
        <v>8.7687137183012531</v>
      </c>
      <c r="H360" s="7">
        <f t="shared" si="250"/>
        <v>9.1200733272227321</v>
      </c>
      <c r="I360" s="7">
        <f t="shared" si="250"/>
        <v>9.1353498319584485</v>
      </c>
      <c r="J360" s="7">
        <f t="shared" si="250"/>
        <v>8.6465016804155201</v>
      </c>
      <c r="K360" s="7">
        <f t="shared" si="250"/>
        <v>8.0812710051940115</v>
      </c>
      <c r="L360" s="7">
        <f t="shared" si="250"/>
        <v>7.4702108157653537</v>
      </c>
      <c r="M360" s="7">
        <f t="shared" si="250"/>
        <v>7.8673999388939819</v>
      </c>
      <c r="N360" s="7">
        <f t="shared" si="250"/>
        <v>7.791017415215399</v>
      </c>
      <c r="O360" s="7">
        <f t="shared" si="250"/>
        <v>7.6076993583868013</v>
      </c>
      <c r="P360" s="66">
        <f t="shared" si="247"/>
        <v>100</v>
      </c>
      <c r="R360" s="2"/>
      <c r="S360" s="2"/>
    </row>
    <row r="361" spans="1:19" s="17" customFormat="1" ht="16.05" customHeight="1" x14ac:dyDescent="0.2">
      <c r="A361" s="9" t="s">
        <v>83</v>
      </c>
      <c r="B361" s="1"/>
      <c r="C361" s="7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si="247"/>
        <v>0</v>
      </c>
      <c r="R361" s="2"/>
      <c r="S361" s="2"/>
    </row>
    <row r="362" spans="1:19" s="17" customFormat="1" ht="16.05" customHeight="1" x14ac:dyDescent="0.2">
      <c r="A362" s="9"/>
      <c r="B362" s="1"/>
      <c r="C362" s="10" t="s">
        <v>22</v>
      </c>
      <c r="D362" s="7" t="str">
        <f t="shared" ref="D362:O362" si="251">IF(D361&lt;=0,"",D361/$P361%)</f>
        <v/>
      </c>
      <c r="E362" s="7" t="str">
        <f t="shared" si="251"/>
        <v/>
      </c>
      <c r="F362" s="7" t="str">
        <f t="shared" si="251"/>
        <v/>
      </c>
      <c r="G362" s="7" t="str">
        <f t="shared" si="251"/>
        <v/>
      </c>
      <c r="H362" s="7" t="str">
        <f t="shared" si="251"/>
        <v/>
      </c>
      <c r="I362" s="7" t="str">
        <f t="shared" si="251"/>
        <v/>
      </c>
      <c r="J362" s="7" t="str">
        <f t="shared" si="251"/>
        <v/>
      </c>
      <c r="K362" s="7" t="str">
        <f t="shared" si="251"/>
        <v/>
      </c>
      <c r="L362" s="7" t="str">
        <f t="shared" si="251"/>
        <v/>
      </c>
      <c r="M362" s="7" t="str">
        <f t="shared" si="251"/>
        <v/>
      </c>
      <c r="N362" s="7" t="str">
        <f t="shared" si="251"/>
        <v/>
      </c>
      <c r="O362" s="7" t="str">
        <f t="shared" si="251"/>
        <v/>
      </c>
      <c r="P362" s="66">
        <f t="shared" si="247"/>
        <v>0</v>
      </c>
      <c r="R362" s="2"/>
      <c r="S362" s="2"/>
    </row>
    <row r="363" spans="1:19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7"/>
        <v>0</v>
      </c>
      <c r="R363" s="2"/>
      <c r="S363" s="2"/>
    </row>
    <row r="364" spans="1:19" s="17" customFormat="1" ht="16.05" customHeight="1" x14ac:dyDescent="0.2">
      <c r="A364" s="9"/>
      <c r="B364" s="1"/>
      <c r="C364" s="10" t="s">
        <v>22</v>
      </c>
      <c r="D364" s="7" t="str">
        <f t="shared" ref="D364:O364" si="252">IF(D363&lt;=0,"",D363/$P363%)</f>
        <v/>
      </c>
      <c r="E364" s="7" t="str">
        <f t="shared" si="252"/>
        <v/>
      </c>
      <c r="F364" s="7" t="str">
        <f t="shared" si="252"/>
        <v/>
      </c>
      <c r="G364" s="7" t="str">
        <f t="shared" si="252"/>
        <v/>
      </c>
      <c r="H364" s="7" t="str">
        <f t="shared" si="252"/>
        <v/>
      </c>
      <c r="I364" s="7" t="str">
        <f t="shared" si="252"/>
        <v/>
      </c>
      <c r="J364" s="7" t="str">
        <f t="shared" si="252"/>
        <v/>
      </c>
      <c r="K364" s="7" t="str">
        <f t="shared" si="252"/>
        <v/>
      </c>
      <c r="L364" s="7" t="str">
        <f t="shared" si="252"/>
        <v/>
      </c>
      <c r="M364" s="7" t="str">
        <f t="shared" si="252"/>
        <v/>
      </c>
      <c r="N364" s="7" t="str">
        <f t="shared" si="252"/>
        <v/>
      </c>
      <c r="O364" s="7" t="str">
        <f t="shared" si="252"/>
        <v/>
      </c>
      <c r="P364" s="66">
        <f t="shared" si="247"/>
        <v>0</v>
      </c>
      <c r="R364" s="2"/>
      <c r="S364" s="2"/>
    </row>
    <row r="365" spans="1:19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53">SUM(E363,E361)</f>
        <v>0</v>
      </c>
      <c r="F365" s="66">
        <f t="shared" si="253"/>
        <v>0</v>
      </c>
      <c r="G365" s="66">
        <f t="shared" si="253"/>
        <v>0</v>
      </c>
      <c r="H365" s="66">
        <f t="shared" si="253"/>
        <v>0</v>
      </c>
      <c r="I365" s="66">
        <f t="shared" si="253"/>
        <v>0</v>
      </c>
      <c r="J365" s="66">
        <f t="shared" si="253"/>
        <v>0</v>
      </c>
      <c r="K365" s="66">
        <f t="shared" si="253"/>
        <v>0</v>
      </c>
      <c r="L365" s="66">
        <f t="shared" si="253"/>
        <v>0</v>
      </c>
      <c r="M365" s="66">
        <f t="shared" si="253"/>
        <v>0</v>
      </c>
      <c r="N365" s="66">
        <f t="shared" si="253"/>
        <v>0</v>
      </c>
      <c r="O365" s="66">
        <f t="shared" si="253"/>
        <v>0</v>
      </c>
      <c r="P365" s="66">
        <f t="shared" si="247"/>
        <v>0</v>
      </c>
      <c r="R365" s="2"/>
      <c r="S365" s="2"/>
    </row>
    <row r="366" spans="1:19" s="17" customFormat="1" ht="16.05" customHeight="1" x14ac:dyDescent="0.2">
      <c r="A366" s="13"/>
      <c r="B366" s="12"/>
      <c r="C366" s="10" t="s">
        <v>22</v>
      </c>
      <c r="D366" s="7" t="str">
        <f t="shared" ref="D366:O366" si="254">IF(D365&lt;=0,"",D365/$P365%)</f>
        <v/>
      </c>
      <c r="E366" s="7" t="str">
        <f t="shared" si="254"/>
        <v/>
      </c>
      <c r="F366" s="7" t="str">
        <f t="shared" si="254"/>
        <v/>
      </c>
      <c r="G366" s="7" t="str">
        <f t="shared" si="254"/>
        <v/>
      </c>
      <c r="H366" s="7" t="str">
        <f t="shared" si="254"/>
        <v/>
      </c>
      <c r="I366" s="7" t="str">
        <f t="shared" si="254"/>
        <v/>
      </c>
      <c r="J366" s="7" t="str">
        <f t="shared" si="254"/>
        <v/>
      </c>
      <c r="K366" s="7" t="str">
        <f t="shared" si="254"/>
        <v/>
      </c>
      <c r="L366" s="7" t="str">
        <f t="shared" si="254"/>
        <v/>
      </c>
      <c r="M366" s="7" t="str">
        <f t="shared" si="254"/>
        <v/>
      </c>
      <c r="N366" s="7" t="str">
        <f t="shared" si="254"/>
        <v/>
      </c>
      <c r="O366" s="7" t="str">
        <f t="shared" si="254"/>
        <v/>
      </c>
      <c r="P366" s="66">
        <f t="shared" si="247"/>
        <v>0</v>
      </c>
      <c r="R366" s="2"/>
      <c r="S366" s="2"/>
    </row>
    <row r="367" spans="1:19" ht="16.05" customHeight="1" x14ac:dyDescent="0.2">
      <c r="A367" s="18" t="s">
        <v>84</v>
      </c>
      <c r="B367" s="19"/>
      <c r="C367" s="7" t="s">
        <v>21</v>
      </c>
      <c r="D367" s="7">
        <f t="shared" ref="D367:O369" si="255">SUM(D361,D301,D295,D229,D37,D7)</f>
        <v>2412.1999999999998</v>
      </c>
      <c r="E367" s="7">
        <f t="shared" si="255"/>
        <v>2456.3000000000002</v>
      </c>
      <c r="F367" s="7">
        <f t="shared" si="255"/>
        <v>3107.6000000000004</v>
      </c>
      <c r="G367" s="7">
        <f t="shared" si="255"/>
        <v>3630.8999999999996</v>
      </c>
      <c r="H367" s="71">
        <f t="shared" si="255"/>
        <v>3042</v>
      </c>
      <c r="I367" s="7">
        <f t="shared" si="255"/>
        <v>4903.8999999999996</v>
      </c>
      <c r="J367" s="7">
        <f t="shared" si="255"/>
        <v>6188.6000000000013</v>
      </c>
      <c r="K367" s="7">
        <f t="shared" si="255"/>
        <v>6049.699999999998</v>
      </c>
      <c r="L367" s="7">
        <f t="shared" si="255"/>
        <v>4908.5</v>
      </c>
      <c r="M367" s="7">
        <f t="shared" si="255"/>
        <v>6894.6</v>
      </c>
      <c r="N367" s="7">
        <f t="shared" si="255"/>
        <v>5732.9</v>
      </c>
      <c r="O367" s="7">
        <f t="shared" si="255"/>
        <v>3004.2999999999997</v>
      </c>
      <c r="P367" s="66">
        <f t="shared" ref="P367:P377" si="256">SUM(D367:O367)</f>
        <v>52331.5</v>
      </c>
    </row>
    <row r="368" spans="1:19" ht="16.05" customHeight="1" x14ac:dyDescent="0.2">
      <c r="A368" s="18"/>
      <c r="B368" s="19"/>
      <c r="C368" s="10" t="s">
        <v>22</v>
      </c>
      <c r="D368" s="7">
        <f t="shared" ref="D368:O368" si="257">IF(D367&lt;=0,"",D367/$P367%)</f>
        <v>4.6094608409848741</v>
      </c>
      <c r="E368" s="7">
        <f t="shared" si="257"/>
        <v>4.693731309058597</v>
      </c>
      <c r="F368" s="7">
        <f t="shared" si="257"/>
        <v>5.9382972014943203</v>
      </c>
      <c r="G368" s="7">
        <f t="shared" si="257"/>
        <v>6.9382685380698037</v>
      </c>
      <c r="H368" s="7">
        <f t="shared" si="257"/>
        <v>5.8129424916159476</v>
      </c>
      <c r="I368" s="7">
        <f t="shared" si="257"/>
        <v>9.3708378318985677</v>
      </c>
      <c r="J368" s="7">
        <f t="shared" si="257"/>
        <v>11.825764596848936</v>
      </c>
      <c r="K368" s="7">
        <f t="shared" si="257"/>
        <v>11.560341285841218</v>
      </c>
      <c r="L368" s="7">
        <f t="shared" si="257"/>
        <v>9.3796279487497962</v>
      </c>
      <c r="M368" s="7">
        <f t="shared" si="257"/>
        <v>13.174856444015553</v>
      </c>
      <c r="N368" s="7">
        <f t="shared" si="257"/>
        <v>10.954969760087135</v>
      </c>
      <c r="O368" s="7">
        <f t="shared" si="257"/>
        <v>5.7409017513352367</v>
      </c>
      <c r="P368" s="66">
        <f t="shared" si="256"/>
        <v>100</v>
      </c>
    </row>
    <row r="369" spans="1:16" ht="16.05" customHeight="1" x14ac:dyDescent="0.2">
      <c r="A369" s="18"/>
      <c r="B369" s="19"/>
      <c r="C369" s="7" t="s">
        <v>23</v>
      </c>
      <c r="D369" s="7">
        <f t="shared" si="255"/>
        <v>11413.7</v>
      </c>
      <c r="E369" s="7">
        <f t="shared" si="255"/>
        <v>9852.1</v>
      </c>
      <c r="F369" s="7">
        <f t="shared" si="255"/>
        <v>11169.5</v>
      </c>
      <c r="G369" s="7">
        <f t="shared" si="255"/>
        <v>10483.4</v>
      </c>
      <c r="H369" s="71">
        <f t="shared" si="255"/>
        <v>8918.6</v>
      </c>
      <c r="I369" s="7">
        <f t="shared" si="255"/>
        <v>10099.299999999999</v>
      </c>
      <c r="J369" s="7">
        <f t="shared" si="255"/>
        <v>19442.099999999999</v>
      </c>
      <c r="K369" s="7">
        <f t="shared" si="255"/>
        <v>27118.100000000002</v>
      </c>
      <c r="L369" s="7">
        <f t="shared" si="255"/>
        <v>25339.5</v>
      </c>
      <c r="M369" s="7">
        <f t="shared" si="255"/>
        <v>24307.600000000006</v>
      </c>
      <c r="N369" s="7">
        <f t="shared" si="255"/>
        <v>15030.9</v>
      </c>
      <c r="O369" s="7">
        <f t="shared" si="255"/>
        <v>12357.400000000001</v>
      </c>
      <c r="P369" s="66">
        <f>SUM(D369:O369)</f>
        <v>185532.2</v>
      </c>
    </row>
    <row r="370" spans="1:16" ht="16.05" customHeight="1" x14ac:dyDescent="0.2">
      <c r="A370" s="18"/>
      <c r="B370" s="19"/>
      <c r="C370" s="10" t="s">
        <v>22</v>
      </c>
      <c r="D370" s="7">
        <f t="shared" ref="D370:O370" si="258">IF(D369&lt;=0,"",D369/$P369%)</f>
        <v>6.1518701335940609</v>
      </c>
      <c r="E370" s="7">
        <f t="shared" si="258"/>
        <v>5.3101833536173233</v>
      </c>
      <c r="F370" s="7">
        <f t="shared" si="258"/>
        <v>6.0202487762232106</v>
      </c>
      <c r="G370" s="7">
        <f t="shared" si="258"/>
        <v>5.6504477389908594</v>
      </c>
      <c r="H370" s="7">
        <f t="shared" si="258"/>
        <v>4.8070361910223669</v>
      </c>
      <c r="I370" s="7">
        <f t="shared" si="258"/>
        <v>5.4434216809804434</v>
      </c>
      <c r="J370" s="7">
        <f t="shared" si="258"/>
        <v>10.479097428909913</v>
      </c>
      <c r="K370" s="7">
        <f t="shared" si="258"/>
        <v>14.616384649133682</v>
      </c>
      <c r="L370" s="7">
        <f t="shared" si="258"/>
        <v>13.657737039716016</v>
      </c>
      <c r="M370" s="7">
        <f t="shared" si="258"/>
        <v>13.101553261374578</v>
      </c>
      <c r="N370" s="7">
        <f t="shared" si="258"/>
        <v>8.1015047522748063</v>
      </c>
      <c r="O370" s="7">
        <f t="shared" si="258"/>
        <v>6.6605149941627388</v>
      </c>
      <c r="P370" s="66">
        <f t="shared" si="256"/>
        <v>99.999999999999986</v>
      </c>
    </row>
    <row r="371" spans="1:16" ht="16.05" customHeight="1" x14ac:dyDescent="0.2">
      <c r="A371" s="18"/>
      <c r="B371" s="19"/>
      <c r="C371" s="7" t="s">
        <v>24</v>
      </c>
      <c r="D371" s="7">
        <f t="shared" ref="D371:O371" si="259">SUM(D365,D305,D299,D233,D41,D11)</f>
        <v>13825.899999999998</v>
      </c>
      <c r="E371" s="7">
        <f t="shared" si="259"/>
        <v>12308.4</v>
      </c>
      <c r="F371" s="7">
        <f t="shared" si="259"/>
        <v>14277.100000000002</v>
      </c>
      <c r="G371" s="7">
        <f t="shared" si="259"/>
        <v>14114.299999999997</v>
      </c>
      <c r="H371" s="7">
        <f t="shared" si="259"/>
        <v>11960.600000000002</v>
      </c>
      <c r="I371" s="7">
        <f t="shared" si="259"/>
        <v>15003.2</v>
      </c>
      <c r="J371" s="7">
        <f t="shared" si="259"/>
        <v>25630.699999999997</v>
      </c>
      <c r="K371" s="7">
        <f t="shared" si="259"/>
        <v>33167.800000000003</v>
      </c>
      <c r="L371" s="7">
        <f t="shared" si="259"/>
        <v>30248.000000000004</v>
      </c>
      <c r="M371" s="7">
        <f t="shared" si="259"/>
        <v>31202.200000000004</v>
      </c>
      <c r="N371" s="7">
        <f t="shared" si="259"/>
        <v>20763.8</v>
      </c>
      <c r="O371" s="7">
        <f t="shared" si="259"/>
        <v>15361.700000000003</v>
      </c>
      <c r="P371" s="66">
        <f t="shared" si="256"/>
        <v>237863.7</v>
      </c>
    </row>
    <row r="372" spans="1:16" ht="16.05" customHeight="1" x14ac:dyDescent="0.2">
      <c r="A372" s="20"/>
      <c r="B372" s="21"/>
      <c r="C372" s="10" t="s">
        <v>22</v>
      </c>
      <c r="D372" s="7">
        <f t="shared" ref="D372:O372" si="260">IF(D371&lt;=0,"",D371/$P371%)</f>
        <v>5.812530453364678</v>
      </c>
      <c r="E372" s="7">
        <f t="shared" si="260"/>
        <v>5.1745600526688174</v>
      </c>
      <c r="F372" s="7">
        <f t="shared" si="260"/>
        <v>6.002218917808813</v>
      </c>
      <c r="G372" s="7">
        <f t="shared" si="260"/>
        <v>5.9337763601591993</v>
      </c>
      <c r="H372" s="7">
        <f t="shared" si="260"/>
        <v>5.0283418613264663</v>
      </c>
      <c r="I372" s="7">
        <f t="shared" si="260"/>
        <v>6.307477769832051</v>
      </c>
      <c r="J372" s="7">
        <f t="shared" si="260"/>
        <v>10.775372618856931</v>
      </c>
      <c r="K372" s="7">
        <f t="shared" si="260"/>
        <v>13.944036017265351</v>
      </c>
      <c r="L372" s="7">
        <f t="shared" si="260"/>
        <v>12.716526313178514</v>
      </c>
      <c r="M372" s="7">
        <f t="shared" si="260"/>
        <v>13.117680419500749</v>
      </c>
      <c r="N372" s="7">
        <f t="shared" si="260"/>
        <v>8.7292848803747685</v>
      </c>
      <c r="O372" s="7">
        <f t="shared" si="260"/>
        <v>6.4581943356636602</v>
      </c>
      <c r="P372" s="66">
        <f t="shared" si="256"/>
        <v>100</v>
      </c>
    </row>
    <row r="373" spans="1:16" ht="16.05" customHeight="1" x14ac:dyDescent="0.2">
      <c r="A373" s="22" t="s">
        <v>85</v>
      </c>
      <c r="B373" s="23"/>
      <c r="C373" s="7" t="s">
        <v>21</v>
      </c>
      <c r="D373" s="67">
        <v>0</v>
      </c>
      <c r="E373" s="67">
        <v>0</v>
      </c>
      <c r="F373" s="67">
        <v>0</v>
      </c>
      <c r="G373" s="67">
        <v>0</v>
      </c>
      <c r="H373" s="67">
        <v>0</v>
      </c>
      <c r="I373" s="67">
        <v>0</v>
      </c>
      <c r="J373" s="67">
        <v>1.2</v>
      </c>
      <c r="K373" s="67">
        <v>5.4</v>
      </c>
      <c r="L373" s="67">
        <v>2.5</v>
      </c>
      <c r="M373" s="67">
        <v>0.3</v>
      </c>
      <c r="N373" s="67">
        <v>0</v>
      </c>
      <c r="O373" s="67">
        <v>0</v>
      </c>
      <c r="P373" s="66">
        <f t="shared" si="256"/>
        <v>9.4000000000000021</v>
      </c>
    </row>
    <row r="374" spans="1:16" ht="16.05" customHeight="1" x14ac:dyDescent="0.2">
      <c r="A374" s="24" t="s">
        <v>86</v>
      </c>
      <c r="B374" s="25"/>
      <c r="C374" s="10" t="s">
        <v>22</v>
      </c>
      <c r="D374" s="7" t="str">
        <f t="shared" ref="D374:O374" si="261">IF(D373&lt;=0,"",D373/$P373%)</f>
        <v/>
      </c>
      <c r="E374" s="7" t="str">
        <f t="shared" si="261"/>
        <v/>
      </c>
      <c r="F374" s="7" t="str">
        <f t="shared" si="261"/>
        <v/>
      </c>
      <c r="G374" s="7" t="str">
        <f t="shared" si="261"/>
        <v/>
      </c>
      <c r="H374" s="7" t="str">
        <f t="shared" si="261"/>
        <v/>
      </c>
      <c r="I374" s="7" t="str">
        <f t="shared" si="261"/>
        <v/>
      </c>
      <c r="J374" s="7">
        <f t="shared" si="261"/>
        <v>12.765957446808507</v>
      </c>
      <c r="K374" s="7">
        <f t="shared" si="261"/>
        <v>57.446808510638284</v>
      </c>
      <c r="L374" s="7">
        <f t="shared" si="261"/>
        <v>26.595744680851055</v>
      </c>
      <c r="M374" s="7">
        <f t="shared" si="261"/>
        <v>3.1914893617021267</v>
      </c>
      <c r="N374" s="7" t="str">
        <f t="shared" si="261"/>
        <v/>
      </c>
      <c r="O374" s="7" t="str">
        <f t="shared" si="261"/>
        <v/>
      </c>
      <c r="P374" s="66">
        <f t="shared" si="256"/>
        <v>99.999999999999972</v>
      </c>
    </row>
    <row r="375" spans="1:16" ht="16.05" customHeight="1" x14ac:dyDescent="0.2">
      <c r="A375" s="9"/>
      <c r="B375" s="26"/>
      <c r="C375" s="7" t="s">
        <v>23</v>
      </c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>
        <f t="shared" si="256"/>
        <v>0</v>
      </c>
    </row>
    <row r="376" spans="1:16" ht="16.05" customHeight="1" x14ac:dyDescent="0.2">
      <c r="A376" s="9"/>
      <c r="B376" s="26"/>
      <c r="C376" s="10" t="s">
        <v>22</v>
      </c>
      <c r="D376" s="7" t="str">
        <f t="shared" ref="D376:O376" si="262">IF(D375&lt;=0,"",D375/$P375%)</f>
        <v/>
      </c>
      <c r="E376" s="7" t="str">
        <f t="shared" si="262"/>
        <v/>
      </c>
      <c r="F376" s="7" t="str">
        <f t="shared" si="262"/>
        <v/>
      </c>
      <c r="G376" s="7" t="str">
        <f t="shared" si="262"/>
        <v/>
      </c>
      <c r="H376" s="7" t="str">
        <f t="shared" si="262"/>
        <v/>
      </c>
      <c r="I376" s="7" t="str">
        <f t="shared" si="262"/>
        <v/>
      </c>
      <c r="J376" s="7" t="str">
        <f t="shared" si="262"/>
        <v/>
      </c>
      <c r="K376" s="7" t="str">
        <f t="shared" si="262"/>
        <v/>
      </c>
      <c r="L376" s="7" t="str">
        <f t="shared" si="262"/>
        <v/>
      </c>
      <c r="M376" s="7" t="str">
        <f t="shared" si="262"/>
        <v/>
      </c>
      <c r="N376" s="7" t="str">
        <f t="shared" si="262"/>
        <v/>
      </c>
      <c r="O376" s="7" t="str">
        <f t="shared" si="262"/>
        <v/>
      </c>
      <c r="P376" s="66">
        <f t="shared" si="256"/>
        <v>0</v>
      </c>
    </row>
    <row r="377" spans="1:16" ht="16.05" customHeight="1" x14ac:dyDescent="0.2">
      <c r="A377" s="9"/>
      <c r="B377" s="26"/>
      <c r="C377" s="7" t="s">
        <v>24</v>
      </c>
      <c r="D377" s="66">
        <f>SUM(D375,D373)</f>
        <v>0</v>
      </c>
      <c r="E377" s="66">
        <f t="shared" ref="E377:O377" si="263">SUM(E375,E373)</f>
        <v>0</v>
      </c>
      <c r="F377" s="66">
        <f t="shared" si="263"/>
        <v>0</v>
      </c>
      <c r="G377" s="66">
        <f t="shared" si="263"/>
        <v>0</v>
      </c>
      <c r="H377" s="66">
        <f t="shared" si="263"/>
        <v>0</v>
      </c>
      <c r="I377" s="66">
        <f t="shared" si="263"/>
        <v>0</v>
      </c>
      <c r="J377" s="66">
        <f t="shared" si="263"/>
        <v>1.2</v>
      </c>
      <c r="K377" s="66">
        <f t="shared" si="263"/>
        <v>5.4</v>
      </c>
      <c r="L377" s="66">
        <f t="shared" si="263"/>
        <v>2.5</v>
      </c>
      <c r="M377" s="66">
        <f t="shared" si="263"/>
        <v>0.3</v>
      </c>
      <c r="N377" s="66">
        <f t="shared" si="263"/>
        <v>0</v>
      </c>
      <c r="O377" s="66">
        <f t="shared" si="263"/>
        <v>0</v>
      </c>
      <c r="P377" s="66">
        <f t="shared" si="256"/>
        <v>9.4000000000000021</v>
      </c>
    </row>
    <row r="378" spans="1:16" ht="16.05" customHeight="1" x14ac:dyDescent="0.2">
      <c r="A378" s="13"/>
      <c r="B378" s="27"/>
      <c r="C378" s="10" t="s">
        <v>22</v>
      </c>
      <c r="D378" s="7" t="str">
        <f t="shared" ref="D378:O378" si="264">IF(D377&lt;=0,"",D377/$P377%)</f>
        <v/>
      </c>
      <c r="E378" s="7" t="str">
        <f t="shared" si="264"/>
        <v/>
      </c>
      <c r="F378" s="7" t="str">
        <f t="shared" si="264"/>
        <v/>
      </c>
      <c r="G378" s="7" t="str">
        <f t="shared" si="264"/>
        <v/>
      </c>
      <c r="H378" s="7" t="str">
        <f t="shared" si="264"/>
        <v/>
      </c>
      <c r="I378" s="7" t="str">
        <f t="shared" si="264"/>
        <v/>
      </c>
      <c r="J378" s="7">
        <f t="shared" si="264"/>
        <v>12.765957446808507</v>
      </c>
      <c r="K378" s="7">
        <f t="shared" si="264"/>
        <v>57.446808510638284</v>
      </c>
      <c r="L378" s="7">
        <f t="shared" si="264"/>
        <v>26.595744680851055</v>
      </c>
      <c r="M378" s="7">
        <f t="shared" si="264"/>
        <v>3.1914893617021267</v>
      </c>
      <c r="N378" s="7" t="str">
        <f t="shared" si="264"/>
        <v/>
      </c>
      <c r="O378" s="7" t="str">
        <f t="shared" si="264"/>
        <v/>
      </c>
      <c r="P378" s="66">
        <f>SUM(D378:O378)</f>
        <v>99.999999999999972</v>
      </c>
    </row>
    <row r="379" spans="1:16" ht="16.05" customHeight="1" x14ac:dyDescent="0.2">
      <c r="P379" s="2"/>
    </row>
    <row r="380" spans="1:16" ht="16.05" customHeight="1" x14ac:dyDescent="0.2">
      <c r="P380" s="2"/>
    </row>
    <row r="381" spans="1:16" ht="16.05" customHeight="1" x14ac:dyDescent="0.2">
      <c r="P381" s="2"/>
    </row>
    <row r="382" spans="1:16" ht="16.05" customHeight="1" x14ac:dyDescent="0.2">
      <c r="P382" s="2"/>
    </row>
    <row r="383" spans="1:16" ht="16.05" customHeight="1" x14ac:dyDescent="0.2">
      <c r="P383" s="2"/>
    </row>
    <row r="384" spans="1:16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7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T445"/>
  <sheetViews>
    <sheetView showGridLines="0" showZeros="0" view="pageBreakPreview" zoomScale="80" zoomScaleNormal="89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21" max="16384" width="9" style="2"/>
  </cols>
  <sheetData>
    <row r="1" spans="1:16" ht="16.05" customHeight="1" x14ac:dyDescent="0.2">
      <c r="A1" s="2" t="s">
        <v>121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89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0</v>
      </c>
      <c r="E7" s="8">
        <f t="shared" ref="E7:O11" si="0">SUM(E13,E19,E25,E31)</f>
        <v>20</v>
      </c>
      <c r="F7" s="8">
        <f t="shared" si="0"/>
        <v>0</v>
      </c>
      <c r="G7" s="8">
        <f t="shared" si="0"/>
        <v>21</v>
      </c>
      <c r="H7" s="8">
        <f t="shared" si="0"/>
        <v>0</v>
      </c>
      <c r="I7" s="8">
        <f t="shared" si="0"/>
        <v>22</v>
      </c>
      <c r="J7" s="8">
        <f t="shared" si="0"/>
        <v>30</v>
      </c>
      <c r="K7" s="8">
        <f t="shared" si="0"/>
        <v>11</v>
      </c>
      <c r="L7" s="8">
        <f t="shared" si="0"/>
        <v>6</v>
      </c>
      <c r="M7" s="8">
        <f t="shared" si="0"/>
        <v>35</v>
      </c>
      <c r="N7" s="8">
        <f t="shared" si="0"/>
        <v>36</v>
      </c>
      <c r="O7" s="8">
        <f t="shared" si="0"/>
        <v>6</v>
      </c>
      <c r="P7" s="45">
        <f>SUM(D7:O7)</f>
        <v>187</v>
      </c>
    </row>
    <row r="8" spans="1:16" ht="16.05" customHeight="1" x14ac:dyDescent="0.2">
      <c r="A8" s="9"/>
      <c r="C8" s="10" t="s">
        <v>22</v>
      </c>
      <c r="D8" s="7" t="str">
        <f>IF(D7&lt;=0,"",D7/$P7%)</f>
        <v/>
      </c>
      <c r="E8" s="7">
        <f t="shared" ref="E8:O8" si="1">IF(E7&lt;=0,"",E7/$P7%)</f>
        <v>10.695187165775401</v>
      </c>
      <c r="F8" s="7" t="str">
        <f t="shared" si="1"/>
        <v/>
      </c>
      <c r="G8" s="7">
        <f t="shared" si="1"/>
        <v>11.22994652406417</v>
      </c>
      <c r="H8" s="7" t="str">
        <f t="shared" si="1"/>
        <v/>
      </c>
      <c r="I8" s="7">
        <f t="shared" si="1"/>
        <v>11.76470588235294</v>
      </c>
      <c r="J8" s="7">
        <f t="shared" si="1"/>
        <v>16.042780748663102</v>
      </c>
      <c r="K8" s="7">
        <f t="shared" si="1"/>
        <v>5.8823529411764701</v>
      </c>
      <c r="L8" s="7">
        <f t="shared" si="1"/>
        <v>3.2085561497326203</v>
      </c>
      <c r="M8" s="7">
        <f t="shared" si="1"/>
        <v>18.71657754010695</v>
      </c>
      <c r="N8" s="7">
        <f t="shared" si="1"/>
        <v>19.251336898395721</v>
      </c>
      <c r="O8" s="7">
        <f t="shared" si="1"/>
        <v>3.2085561497326203</v>
      </c>
      <c r="P8" s="66">
        <f>SUM(D8:O8)</f>
        <v>100</v>
      </c>
    </row>
    <row r="9" spans="1:16" ht="16.05" customHeight="1" x14ac:dyDescent="0.2">
      <c r="A9" s="9"/>
      <c r="C9" s="7" t="s">
        <v>23</v>
      </c>
      <c r="D9" s="67">
        <f>SUM(D15,D21,D27,D33)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0</v>
      </c>
      <c r="M9" s="67">
        <f t="shared" si="0"/>
        <v>0</v>
      </c>
      <c r="N9" s="67">
        <f t="shared" si="0"/>
        <v>0</v>
      </c>
      <c r="O9" s="67">
        <f t="shared" si="0"/>
        <v>0</v>
      </c>
      <c r="P9" s="66">
        <f>SUM(D9:O9)</f>
        <v>0</v>
      </c>
    </row>
    <row r="10" spans="1:16" ht="16.05" customHeight="1" x14ac:dyDescent="0.2">
      <c r="A10" s="9"/>
      <c r="C10" s="10" t="s">
        <v>22</v>
      </c>
      <c r="D10" s="7" t="str">
        <f t="shared" ref="D10:O10" si="2">IF(D9&lt;=0,"",D9/$P9%)</f>
        <v/>
      </c>
      <c r="E10" s="7" t="str">
        <f t="shared" si="2"/>
        <v/>
      </c>
      <c r="F10" s="7" t="str">
        <f t="shared" si="2"/>
        <v/>
      </c>
      <c r="G10" s="7" t="str">
        <f t="shared" si="2"/>
        <v/>
      </c>
      <c r="H10" s="7" t="str">
        <f t="shared" si="2"/>
        <v/>
      </c>
      <c r="I10" s="7" t="str">
        <f t="shared" si="2"/>
        <v/>
      </c>
      <c r="J10" s="7" t="str">
        <f t="shared" si="2"/>
        <v/>
      </c>
      <c r="K10" s="7" t="str">
        <f t="shared" si="2"/>
        <v/>
      </c>
      <c r="L10" s="7" t="str">
        <f t="shared" si="2"/>
        <v/>
      </c>
      <c r="M10" s="7" t="str">
        <f t="shared" si="2"/>
        <v/>
      </c>
      <c r="N10" s="7" t="str">
        <f t="shared" si="2"/>
        <v/>
      </c>
      <c r="O10" s="7" t="str">
        <f t="shared" si="2"/>
        <v/>
      </c>
      <c r="P10" s="66">
        <f>SUM(D10:O10)</f>
        <v>0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0</v>
      </c>
      <c r="E11" s="67">
        <f t="shared" si="0"/>
        <v>20</v>
      </c>
      <c r="F11" s="67">
        <f t="shared" si="0"/>
        <v>0</v>
      </c>
      <c r="G11" s="67">
        <f t="shared" si="0"/>
        <v>21</v>
      </c>
      <c r="H11" s="67">
        <f t="shared" si="0"/>
        <v>0</v>
      </c>
      <c r="I11" s="67">
        <f t="shared" si="0"/>
        <v>22</v>
      </c>
      <c r="J11" s="67">
        <f t="shared" si="0"/>
        <v>30</v>
      </c>
      <c r="K11" s="67">
        <f t="shared" si="0"/>
        <v>11</v>
      </c>
      <c r="L11" s="67">
        <f t="shared" si="0"/>
        <v>6</v>
      </c>
      <c r="M11" s="67">
        <f t="shared" si="0"/>
        <v>35</v>
      </c>
      <c r="N11" s="67">
        <f t="shared" si="0"/>
        <v>36</v>
      </c>
      <c r="O11" s="67">
        <f t="shared" si="0"/>
        <v>6</v>
      </c>
      <c r="P11" s="66">
        <f>SUM(D11:O11)</f>
        <v>187</v>
      </c>
    </row>
    <row r="12" spans="1:16" ht="16.05" customHeight="1" x14ac:dyDescent="0.2">
      <c r="A12" s="9"/>
      <c r="B12" s="12"/>
      <c r="C12" s="10" t="s">
        <v>22</v>
      </c>
      <c r="D12" s="7" t="str">
        <f t="shared" ref="D12:O12" si="3">IF(D11&lt;=0,"",D11/$P11%)</f>
        <v/>
      </c>
      <c r="E12" s="7">
        <f t="shared" si="3"/>
        <v>10.695187165775401</v>
      </c>
      <c r="F12" s="7" t="str">
        <f t="shared" si="3"/>
        <v/>
      </c>
      <c r="G12" s="7">
        <f t="shared" si="3"/>
        <v>11.22994652406417</v>
      </c>
      <c r="H12" s="7" t="str">
        <f t="shared" si="3"/>
        <v/>
      </c>
      <c r="I12" s="7">
        <f t="shared" si="3"/>
        <v>11.76470588235294</v>
      </c>
      <c r="J12" s="7">
        <f t="shared" si="3"/>
        <v>16.042780748663102</v>
      </c>
      <c r="K12" s="7">
        <f t="shared" si="3"/>
        <v>5.8823529411764701</v>
      </c>
      <c r="L12" s="7">
        <f t="shared" si="3"/>
        <v>3.2085561497326203</v>
      </c>
      <c r="M12" s="7">
        <f t="shared" si="3"/>
        <v>18.71657754010695</v>
      </c>
      <c r="N12" s="7">
        <f t="shared" si="3"/>
        <v>19.251336898395721</v>
      </c>
      <c r="O12" s="7">
        <f t="shared" si="3"/>
        <v>3.2085561497326203</v>
      </c>
      <c r="P12" s="66">
        <f t="shared" ref="P12:P89" si="4">SUM(D12:O12)</f>
        <v>100</v>
      </c>
    </row>
    <row r="13" spans="1:16" ht="16.05" customHeight="1" x14ac:dyDescent="0.2">
      <c r="A13" s="9"/>
      <c r="B13" s="9" t="s">
        <v>25</v>
      </c>
      <c r="C13" s="7" t="s">
        <v>21</v>
      </c>
      <c r="D13" s="67">
        <v>0</v>
      </c>
      <c r="E13" s="67">
        <v>20</v>
      </c>
      <c r="F13" s="67">
        <v>0</v>
      </c>
      <c r="G13" s="67">
        <v>21</v>
      </c>
      <c r="H13" s="67">
        <v>0</v>
      </c>
      <c r="I13" s="67">
        <v>22</v>
      </c>
      <c r="J13" s="67">
        <v>30</v>
      </c>
      <c r="K13" s="67">
        <v>11</v>
      </c>
      <c r="L13" s="67">
        <v>2</v>
      </c>
      <c r="M13" s="67">
        <v>0</v>
      </c>
      <c r="N13" s="67">
        <v>2</v>
      </c>
      <c r="O13" s="67">
        <v>6</v>
      </c>
      <c r="P13" s="66">
        <f t="shared" si="4"/>
        <v>114</v>
      </c>
    </row>
    <row r="14" spans="1:16" ht="16.05" customHeight="1" x14ac:dyDescent="0.2">
      <c r="A14" s="9"/>
      <c r="B14" s="9"/>
      <c r="C14" s="10" t="s">
        <v>22</v>
      </c>
      <c r="D14" s="7" t="str">
        <f t="shared" ref="D14:O14" si="5">IF(D13&lt;=0,"",D13/$P13%)</f>
        <v/>
      </c>
      <c r="E14" s="7">
        <f t="shared" si="5"/>
        <v>17.543859649122808</v>
      </c>
      <c r="F14" s="7" t="str">
        <f t="shared" si="5"/>
        <v/>
      </c>
      <c r="G14" s="7">
        <f t="shared" si="5"/>
        <v>18.421052631578949</v>
      </c>
      <c r="H14" s="7" t="str">
        <f t="shared" si="5"/>
        <v/>
      </c>
      <c r="I14" s="7">
        <f t="shared" si="5"/>
        <v>19.298245614035089</v>
      </c>
      <c r="J14" s="7">
        <f t="shared" si="5"/>
        <v>26.315789473684212</v>
      </c>
      <c r="K14" s="7">
        <f t="shared" si="5"/>
        <v>9.6491228070175445</v>
      </c>
      <c r="L14" s="7">
        <f t="shared" si="5"/>
        <v>1.7543859649122808</v>
      </c>
      <c r="M14" s="7" t="str">
        <f t="shared" si="5"/>
        <v/>
      </c>
      <c r="N14" s="7">
        <f t="shared" si="5"/>
        <v>1.7543859649122808</v>
      </c>
      <c r="O14" s="7">
        <f t="shared" si="5"/>
        <v>5.2631578947368425</v>
      </c>
      <c r="P14" s="66">
        <f t="shared" si="4"/>
        <v>100</v>
      </c>
    </row>
    <row r="15" spans="1:16" ht="16.05" customHeight="1" x14ac:dyDescent="0.2">
      <c r="A15" s="9"/>
      <c r="B15" s="9"/>
      <c r="C15" s="7" t="s">
        <v>23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6">
        <f t="shared" si="4"/>
        <v>0</v>
      </c>
    </row>
    <row r="16" spans="1:16" ht="16.05" customHeight="1" x14ac:dyDescent="0.2">
      <c r="A16" s="9"/>
      <c r="B16" s="9"/>
      <c r="C16" s="10" t="s">
        <v>22</v>
      </c>
      <c r="D16" s="7" t="str">
        <f t="shared" ref="D16:O18" si="6">IF(D15&lt;=0,"",D15/$P15%)</f>
        <v/>
      </c>
      <c r="E16" s="7" t="str">
        <f t="shared" si="6"/>
        <v/>
      </c>
      <c r="F16" s="7" t="str">
        <f t="shared" si="6"/>
        <v/>
      </c>
      <c r="G16" s="7" t="str">
        <f t="shared" si="6"/>
        <v/>
      </c>
      <c r="H16" s="7" t="str">
        <f t="shared" si="6"/>
        <v/>
      </c>
      <c r="I16" s="7" t="str">
        <f t="shared" si="6"/>
        <v/>
      </c>
      <c r="J16" s="7" t="str">
        <f t="shared" si="6"/>
        <v/>
      </c>
      <c r="K16" s="7" t="str">
        <f t="shared" si="6"/>
        <v/>
      </c>
      <c r="L16" s="7" t="str">
        <f t="shared" si="6"/>
        <v/>
      </c>
      <c r="M16" s="7" t="str">
        <f t="shared" si="6"/>
        <v/>
      </c>
      <c r="N16" s="7" t="str">
        <f t="shared" si="6"/>
        <v/>
      </c>
      <c r="O16" s="7" t="str">
        <f t="shared" si="6"/>
        <v/>
      </c>
      <c r="P16" s="66">
        <f t="shared" si="4"/>
        <v>0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0</v>
      </c>
      <c r="E17" s="66">
        <f t="shared" ref="E17:O17" si="7">SUM(E15,E13)</f>
        <v>20</v>
      </c>
      <c r="F17" s="66">
        <f t="shared" si="7"/>
        <v>0</v>
      </c>
      <c r="G17" s="66">
        <f t="shared" si="7"/>
        <v>21</v>
      </c>
      <c r="H17" s="66">
        <f t="shared" si="7"/>
        <v>0</v>
      </c>
      <c r="I17" s="66">
        <f t="shared" si="7"/>
        <v>22</v>
      </c>
      <c r="J17" s="66">
        <f t="shared" si="7"/>
        <v>30</v>
      </c>
      <c r="K17" s="66">
        <f t="shared" si="7"/>
        <v>11</v>
      </c>
      <c r="L17" s="66">
        <f t="shared" si="7"/>
        <v>2</v>
      </c>
      <c r="M17" s="66">
        <f t="shared" si="7"/>
        <v>0</v>
      </c>
      <c r="N17" s="66">
        <f t="shared" si="7"/>
        <v>2</v>
      </c>
      <c r="O17" s="66">
        <f t="shared" si="7"/>
        <v>6</v>
      </c>
      <c r="P17" s="66">
        <f t="shared" si="4"/>
        <v>114</v>
      </c>
    </row>
    <row r="18" spans="1:16" ht="16.05" customHeight="1" x14ac:dyDescent="0.2">
      <c r="A18" s="9"/>
      <c r="B18" s="13"/>
      <c r="C18" s="10" t="s">
        <v>22</v>
      </c>
      <c r="D18" s="7" t="str">
        <f t="shared" si="6"/>
        <v/>
      </c>
      <c r="E18" s="7">
        <f t="shared" si="6"/>
        <v>17.543859649122808</v>
      </c>
      <c r="F18" s="7" t="str">
        <f t="shared" si="6"/>
        <v/>
      </c>
      <c r="G18" s="7">
        <f t="shared" si="6"/>
        <v>18.421052631578949</v>
      </c>
      <c r="H18" s="7" t="str">
        <f t="shared" si="6"/>
        <v/>
      </c>
      <c r="I18" s="7">
        <f t="shared" si="6"/>
        <v>19.298245614035089</v>
      </c>
      <c r="J18" s="7">
        <f t="shared" si="6"/>
        <v>26.315789473684212</v>
      </c>
      <c r="K18" s="7">
        <f t="shared" si="6"/>
        <v>9.6491228070175445</v>
      </c>
      <c r="L18" s="7">
        <f t="shared" si="6"/>
        <v>1.7543859649122808</v>
      </c>
      <c r="M18" s="7" t="str">
        <f t="shared" si="6"/>
        <v/>
      </c>
      <c r="N18" s="7">
        <f t="shared" si="6"/>
        <v>1.7543859649122808</v>
      </c>
      <c r="O18" s="7">
        <f t="shared" si="6"/>
        <v>5.2631578947368425</v>
      </c>
      <c r="P18" s="66">
        <f t="shared" si="4"/>
        <v>100</v>
      </c>
    </row>
    <row r="19" spans="1:16" ht="16.05" customHeight="1" x14ac:dyDescent="0.2">
      <c r="A19" s="9"/>
      <c r="B19" s="9" t="s">
        <v>26</v>
      </c>
      <c r="C19" s="7" t="s">
        <v>21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4</v>
      </c>
      <c r="M19" s="67">
        <v>35</v>
      </c>
      <c r="N19" s="67">
        <v>34</v>
      </c>
      <c r="O19" s="67">
        <v>0</v>
      </c>
      <c r="P19" s="66">
        <f t="shared" ref="P19:P24" si="8">SUM(D19:O19)</f>
        <v>73</v>
      </c>
    </row>
    <row r="20" spans="1:16" ht="16.05" customHeight="1" x14ac:dyDescent="0.2">
      <c r="A20" s="9"/>
      <c r="B20" s="9"/>
      <c r="C20" s="10" t="s">
        <v>22</v>
      </c>
      <c r="D20" s="7" t="str">
        <f t="shared" ref="D20:O20" si="9">IF(D19&lt;=0,"",D19/$P19%)</f>
        <v/>
      </c>
      <c r="E20" s="7" t="str">
        <f t="shared" si="9"/>
        <v/>
      </c>
      <c r="F20" s="7" t="str">
        <f t="shared" si="9"/>
        <v/>
      </c>
      <c r="G20" s="7" t="str">
        <f t="shared" si="9"/>
        <v/>
      </c>
      <c r="H20" s="7" t="str">
        <f t="shared" si="9"/>
        <v/>
      </c>
      <c r="I20" s="7" t="str">
        <f t="shared" si="9"/>
        <v/>
      </c>
      <c r="J20" s="7" t="str">
        <f t="shared" si="9"/>
        <v/>
      </c>
      <c r="K20" s="7" t="str">
        <f t="shared" si="9"/>
        <v/>
      </c>
      <c r="L20" s="7">
        <f t="shared" si="9"/>
        <v>5.4794520547945202</v>
      </c>
      <c r="M20" s="7">
        <f t="shared" si="9"/>
        <v>47.945205479452056</v>
      </c>
      <c r="N20" s="7">
        <f t="shared" si="9"/>
        <v>46.575342465753423</v>
      </c>
      <c r="O20" s="7" t="str">
        <f t="shared" si="9"/>
        <v/>
      </c>
      <c r="P20" s="66">
        <f t="shared" si="8"/>
        <v>100</v>
      </c>
    </row>
    <row r="21" spans="1:16" ht="16.05" customHeight="1" x14ac:dyDescent="0.2">
      <c r="A21" s="9"/>
      <c r="B21" s="9"/>
      <c r="C21" s="7" t="s">
        <v>23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6">
        <f t="shared" si="8"/>
        <v>0</v>
      </c>
    </row>
    <row r="22" spans="1:16" ht="16.05" customHeight="1" x14ac:dyDescent="0.2">
      <c r="A22" s="9"/>
      <c r="B22" s="9"/>
      <c r="C22" s="10" t="s">
        <v>22</v>
      </c>
      <c r="D22" s="7" t="str">
        <f t="shared" ref="D22:O22" si="10">IF(D21&lt;=0,"",D21/$P21%)</f>
        <v/>
      </c>
      <c r="E22" s="7" t="str">
        <f t="shared" si="10"/>
        <v/>
      </c>
      <c r="F22" s="7" t="str">
        <f t="shared" si="10"/>
        <v/>
      </c>
      <c r="G22" s="7" t="str">
        <f t="shared" si="10"/>
        <v/>
      </c>
      <c r="H22" s="7" t="str">
        <f t="shared" si="10"/>
        <v/>
      </c>
      <c r="I22" s="7" t="str">
        <f t="shared" si="10"/>
        <v/>
      </c>
      <c r="J22" s="7" t="str">
        <f t="shared" si="10"/>
        <v/>
      </c>
      <c r="K22" s="7" t="str">
        <f t="shared" si="10"/>
        <v/>
      </c>
      <c r="L22" s="7" t="str">
        <f t="shared" si="10"/>
        <v/>
      </c>
      <c r="M22" s="7" t="str">
        <f t="shared" si="10"/>
        <v/>
      </c>
      <c r="N22" s="7" t="str">
        <f t="shared" si="10"/>
        <v/>
      </c>
      <c r="O22" s="7" t="str">
        <f t="shared" si="10"/>
        <v/>
      </c>
      <c r="P22" s="66">
        <f t="shared" si="8"/>
        <v>0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0</v>
      </c>
      <c r="E23" s="66">
        <f t="shared" ref="E23:O23" si="11">SUM(E21,E19)</f>
        <v>0</v>
      </c>
      <c r="F23" s="66">
        <f t="shared" si="11"/>
        <v>0</v>
      </c>
      <c r="G23" s="66">
        <f t="shared" si="11"/>
        <v>0</v>
      </c>
      <c r="H23" s="66">
        <f t="shared" si="11"/>
        <v>0</v>
      </c>
      <c r="I23" s="66">
        <f t="shared" si="11"/>
        <v>0</v>
      </c>
      <c r="J23" s="66">
        <f t="shared" si="11"/>
        <v>0</v>
      </c>
      <c r="K23" s="66">
        <f t="shared" si="11"/>
        <v>0</v>
      </c>
      <c r="L23" s="66">
        <f t="shared" si="11"/>
        <v>4</v>
      </c>
      <c r="M23" s="66">
        <f t="shared" si="11"/>
        <v>35</v>
      </c>
      <c r="N23" s="66">
        <f t="shared" si="11"/>
        <v>34</v>
      </c>
      <c r="O23" s="66">
        <f t="shared" si="11"/>
        <v>0</v>
      </c>
      <c r="P23" s="66">
        <f t="shared" si="8"/>
        <v>73</v>
      </c>
    </row>
    <row r="24" spans="1:16" ht="16.05" customHeight="1" x14ac:dyDescent="0.2">
      <c r="A24" s="9"/>
      <c r="B24" s="13"/>
      <c r="C24" s="10" t="s">
        <v>22</v>
      </c>
      <c r="D24" s="7" t="str">
        <f t="shared" ref="D24:O24" si="12">IF(D23&lt;=0,"",D23/$P23%)</f>
        <v/>
      </c>
      <c r="E24" s="7" t="str">
        <f t="shared" si="12"/>
        <v/>
      </c>
      <c r="F24" s="7" t="str">
        <f t="shared" si="12"/>
        <v/>
      </c>
      <c r="G24" s="7" t="str">
        <f t="shared" si="12"/>
        <v/>
      </c>
      <c r="H24" s="7" t="str">
        <f t="shared" si="12"/>
        <v/>
      </c>
      <c r="I24" s="7" t="str">
        <f t="shared" si="12"/>
        <v/>
      </c>
      <c r="J24" s="7" t="str">
        <f t="shared" si="12"/>
        <v/>
      </c>
      <c r="K24" s="7" t="str">
        <f t="shared" si="12"/>
        <v/>
      </c>
      <c r="L24" s="7">
        <f t="shared" si="12"/>
        <v>5.4794520547945202</v>
      </c>
      <c r="M24" s="7">
        <f t="shared" si="12"/>
        <v>47.945205479452056</v>
      </c>
      <c r="N24" s="7">
        <f t="shared" si="12"/>
        <v>46.575342465753423</v>
      </c>
      <c r="O24" s="7" t="str">
        <f t="shared" si="12"/>
        <v/>
      </c>
      <c r="P24" s="66">
        <f t="shared" si="8"/>
        <v>100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3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 t="shared" ref="D26:O26" si="14">IF(D25&lt;=0,"",D25/$P25%)</f>
        <v/>
      </c>
      <c r="E26" s="7" t="str">
        <f t="shared" si="14"/>
        <v/>
      </c>
      <c r="F26" s="7" t="str">
        <f t="shared" si="14"/>
        <v/>
      </c>
      <c r="G26" s="7" t="str">
        <f t="shared" si="14"/>
        <v/>
      </c>
      <c r="H26" s="7" t="str">
        <f t="shared" si="14"/>
        <v/>
      </c>
      <c r="I26" s="7" t="str">
        <f t="shared" si="14"/>
        <v/>
      </c>
      <c r="J26" s="7" t="str">
        <f t="shared" si="14"/>
        <v/>
      </c>
      <c r="K26" s="7" t="str">
        <f t="shared" si="14"/>
        <v/>
      </c>
      <c r="L26" s="7" t="str">
        <f t="shared" si="14"/>
        <v/>
      </c>
      <c r="M26" s="7" t="str">
        <f t="shared" si="14"/>
        <v/>
      </c>
      <c r="N26" s="7" t="str">
        <f t="shared" si="14"/>
        <v/>
      </c>
      <c r="O26" s="7" t="str">
        <f t="shared" si="14"/>
        <v/>
      </c>
      <c r="P26" s="66">
        <f t="shared" si="13"/>
        <v>0</v>
      </c>
    </row>
    <row r="27" spans="1:16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3"/>
        <v>0</v>
      </c>
    </row>
    <row r="28" spans="1:16" ht="16.05" customHeight="1" x14ac:dyDescent="0.2">
      <c r="A28" s="9"/>
      <c r="B28" s="9"/>
      <c r="C28" s="10" t="s">
        <v>22</v>
      </c>
      <c r="D28" s="7" t="str">
        <f t="shared" ref="D28:O28" si="15">IF(D27&lt;=0,"",D27/$P27%)</f>
        <v/>
      </c>
      <c r="E28" s="7" t="str">
        <f t="shared" si="15"/>
        <v/>
      </c>
      <c r="F28" s="7" t="str">
        <f t="shared" si="15"/>
        <v/>
      </c>
      <c r="G28" s="7" t="str">
        <f t="shared" si="15"/>
        <v/>
      </c>
      <c r="H28" s="7" t="str">
        <f t="shared" si="15"/>
        <v/>
      </c>
      <c r="I28" s="7" t="str">
        <f t="shared" si="15"/>
        <v/>
      </c>
      <c r="J28" s="7" t="str">
        <f t="shared" si="15"/>
        <v/>
      </c>
      <c r="K28" s="7" t="str">
        <f t="shared" si="15"/>
        <v/>
      </c>
      <c r="L28" s="7" t="str">
        <f t="shared" si="15"/>
        <v/>
      </c>
      <c r="M28" s="7" t="str">
        <f t="shared" si="15"/>
        <v/>
      </c>
      <c r="N28" s="7" t="str">
        <f t="shared" si="15"/>
        <v/>
      </c>
      <c r="O28" s="7" t="str">
        <f t="shared" si="15"/>
        <v/>
      </c>
      <c r="P28" s="66">
        <f t="shared" si="13"/>
        <v>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6">SUM(E27,E25)</f>
        <v>0</v>
      </c>
      <c r="F29" s="66">
        <f t="shared" si="16"/>
        <v>0</v>
      </c>
      <c r="G29" s="66">
        <f t="shared" si="16"/>
        <v>0</v>
      </c>
      <c r="H29" s="66">
        <f t="shared" si="16"/>
        <v>0</v>
      </c>
      <c r="I29" s="66">
        <f t="shared" si="16"/>
        <v>0</v>
      </c>
      <c r="J29" s="66">
        <f t="shared" si="16"/>
        <v>0</v>
      </c>
      <c r="K29" s="66">
        <f t="shared" si="16"/>
        <v>0</v>
      </c>
      <c r="L29" s="66">
        <f t="shared" si="16"/>
        <v>0</v>
      </c>
      <c r="M29" s="66">
        <f t="shared" si="16"/>
        <v>0</v>
      </c>
      <c r="N29" s="66">
        <f t="shared" si="16"/>
        <v>0</v>
      </c>
      <c r="O29" s="66">
        <f t="shared" si="16"/>
        <v>0</v>
      </c>
      <c r="P29" s="66">
        <f t="shared" si="13"/>
        <v>0</v>
      </c>
    </row>
    <row r="30" spans="1:16" ht="16.05" customHeight="1" x14ac:dyDescent="0.2">
      <c r="A30" s="9"/>
      <c r="B30" s="13"/>
      <c r="C30" s="10" t="s">
        <v>22</v>
      </c>
      <c r="D30" s="7" t="str">
        <f t="shared" ref="D30:O30" si="17">IF(D29&lt;=0,"",D29/$P29%)</f>
        <v/>
      </c>
      <c r="E30" s="7" t="str">
        <f t="shared" si="17"/>
        <v/>
      </c>
      <c r="F30" s="7" t="str">
        <f t="shared" si="17"/>
        <v/>
      </c>
      <c r="G30" s="7" t="str">
        <f t="shared" si="17"/>
        <v/>
      </c>
      <c r="H30" s="7" t="str">
        <f t="shared" si="17"/>
        <v/>
      </c>
      <c r="I30" s="7" t="str">
        <f t="shared" si="17"/>
        <v/>
      </c>
      <c r="J30" s="7" t="str">
        <f t="shared" si="17"/>
        <v/>
      </c>
      <c r="K30" s="7" t="str">
        <f t="shared" si="17"/>
        <v/>
      </c>
      <c r="L30" s="7" t="str">
        <f t="shared" si="17"/>
        <v/>
      </c>
      <c r="M30" s="7" t="str">
        <f t="shared" si="17"/>
        <v/>
      </c>
      <c r="N30" s="7" t="str">
        <f t="shared" si="17"/>
        <v/>
      </c>
      <c r="O30" s="7" t="str">
        <f t="shared" si="17"/>
        <v/>
      </c>
      <c r="P30" s="66">
        <f t="shared" si="13"/>
        <v>0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 t="shared" ref="D32:O32" si="18">IF(D31&lt;=0,"",D31/$P31%)</f>
        <v/>
      </c>
      <c r="E32" s="7" t="str">
        <f t="shared" si="18"/>
        <v/>
      </c>
      <c r="F32" s="7" t="str">
        <f t="shared" si="18"/>
        <v/>
      </c>
      <c r="G32" s="7" t="str">
        <f t="shared" si="18"/>
        <v/>
      </c>
      <c r="H32" s="7" t="str">
        <f t="shared" si="18"/>
        <v/>
      </c>
      <c r="I32" s="7" t="str">
        <f t="shared" si="18"/>
        <v/>
      </c>
      <c r="J32" s="7" t="str">
        <f t="shared" si="18"/>
        <v/>
      </c>
      <c r="K32" s="7" t="str">
        <f t="shared" si="18"/>
        <v/>
      </c>
      <c r="L32" s="7" t="str">
        <f t="shared" si="18"/>
        <v/>
      </c>
      <c r="M32" s="7" t="str">
        <f t="shared" si="18"/>
        <v/>
      </c>
      <c r="N32" s="7" t="str">
        <f t="shared" si="18"/>
        <v/>
      </c>
      <c r="O32" s="7" t="str">
        <f t="shared" si="18"/>
        <v/>
      </c>
      <c r="P32" s="66">
        <f t="shared" si="13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3"/>
        <v>0</v>
      </c>
    </row>
    <row r="34" spans="1:16" ht="16.05" customHeight="1" x14ac:dyDescent="0.2">
      <c r="A34" s="9"/>
      <c r="B34" s="9"/>
      <c r="C34" s="10" t="s">
        <v>22</v>
      </c>
      <c r="D34" s="7" t="str">
        <f t="shared" ref="D34:O34" si="19">IF(D33&lt;=0,"",D33/$P33%)</f>
        <v/>
      </c>
      <c r="E34" s="7" t="str">
        <f t="shared" si="19"/>
        <v/>
      </c>
      <c r="F34" s="7" t="str">
        <f t="shared" si="19"/>
        <v/>
      </c>
      <c r="G34" s="7" t="str">
        <f t="shared" si="19"/>
        <v/>
      </c>
      <c r="H34" s="7" t="str">
        <f t="shared" si="19"/>
        <v/>
      </c>
      <c r="I34" s="7" t="str">
        <f t="shared" si="19"/>
        <v/>
      </c>
      <c r="J34" s="7" t="str">
        <f t="shared" si="19"/>
        <v/>
      </c>
      <c r="K34" s="7" t="str">
        <f t="shared" si="19"/>
        <v/>
      </c>
      <c r="L34" s="7" t="str">
        <f t="shared" si="19"/>
        <v/>
      </c>
      <c r="M34" s="7" t="str">
        <f t="shared" si="19"/>
        <v/>
      </c>
      <c r="N34" s="7" t="str">
        <f t="shared" si="19"/>
        <v/>
      </c>
      <c r="O34" s="7" t="str">
        <f t="shared" si="19"/>
        <v/>
      </c>
      <c r="P34" s="66">
        <f t="shared" si="13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0">SUM(E33,E31)</f>
        <v>0</v>
      </c>
      <c r="F35" s="66">
        <f t="shared" si="20"/>
        <v>0</v>
      </c>
      <c r="G35" s="66">
        <f t="shared" si="20"/>
        <v>0</v>
      </c>
      <c r="H35" s="66">
        <f t="shared" si="20"/>
        <v>0</v>
      </c>
      <c r="I35" s="66">
        <f t="shared" si="20"/>
        <v>0</v>
      </c>
      <c r="J35" s="66">
        <f t="shared" si="20"/>
        <v>0</v>
      </c>
      <c r="K35" s="66">
        <f t="shared" si="20"/>
        <v>0</v>
      </c>
      <c r="L35" s="66">
        <f t="shared" si="20"/>
        <v>0</v>
      </c>
      <c r="M35" s="66">
        <f t="shared" si="20"/>
        <v>0</v>
      </c>
      <c r="N35" s="66">
        <f t="shared" si="20"/>
        <v>0</v>
      </c>
      <c r="O35" s="66">
        <f t="shared" si="20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 t="shared" ref="D36:O36" si="21">IF(D35&lt;=0,"",D35/$P35%)</f>
        <v/>
      </c>
      <c r="E36" s="7" t="str">
        <f t="shared" si="21"/>
        <v/>
      </c>
      <c r="F36" s="7" t="str">
        <f t="shared" si="21"/>
        <v/>
      </c>
      <c r="G36" s="7" t="str">
        <f t="shared" si="21"/>
        <v/>
      </c>
      <c r="H36" s="7" t="str">
        <f t="shared" si="21"/>
        <v/>
      </c>
      <c r="I36" s="7" t="str">
        <f t="shared" si="21"/>
        <v/>
      </c>
      <c r="J36" s="7" t="str">
        <f t="shared" si="21"/>
        <v/>
      </c>
      <c r="K36" s="7" t="str">
        <f t="shared" si="21"/>
        <v/>
      </c>
      <c r="L36" s="7" t="str">
        <f t="shared" si="21"/>
        <v/>
      </c>
      <c r="M36" s="7" t="str">
        <f t="shared" si="21"/>
        <v/>
      </c>
      <c r="N36" s="7" t="str">
        <f t="shared" si="21"/>
        <v/>
      </c>
      <c r="O36" s="7" t="str">
        <f t="shared" si="21"/>
        <v/>
      </c>
      <c r="P36" s="66">
        <f t="shared" si="13"/>
        <v>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68.099999999999994</v>
      </c>
      <c r="E37" s="66">
        <f t="shared" ref="E37:N37" si="22">E$43+E$49+E$55+E$61+E$67+E$73+E$79+E$85+E$91+E$97+E$103+E$109+E$115+E$121+E$127+E$133+E$139+E$145+E$151+E$157+E$163+E$169+E$175+E$181+E$187+E$193+E$199+E$205+E$211+E$217+E$223</f>
        <v>134.80000000000001</v>
      </c>
      <c r="F37" s="66">
        <f>F$43+F$49+F$55+F$61+F$67+F$73+F$79+F$85+F$91+F$97+F$103+F$109+F$115+F$121+F$127+F$133+F$139+F$145+F$151+F$157+F$163+F$169+F$175+F$181+F$187+F$193+F$199+F$205+F$211+F$217+F$223</f>
        <v>324</v>
      </c>
      <c r="G37" s="66">
        <f t="shared" si="22"/>
        <v>1115.1999999999998</v>
      </c>
      <c r="H37" s="68">
        <f t="shared" si="22"/>
        <v>1015.0999999999999</v>
      </c>
      <c r="I37" s="66">
        <f t="shared" si="22"/>
        <v>2222.4000000000005</v>
      </c>
      <c r="J37" s="66">
        <f t="shared" si="22"/>
        <v>3696.2000000000003</v>
      </c>
      <c r="K37" s="66">
        <f t="shared" si="22"/>
        <v>5801.4000000000005</v>
      </c>
      <c r="L37" s="66">
        <f t="shared" si="22"/>
        <v>6230</v>
      </c>
      <c r="M37" s="66">
        <f t="shared" si="22"/>
        <v>3647.1000000000013</v>
      </c>
      <c r="N37" s="66">
        <f t="shared" si="22"/>
        <v>1457.3999999999999</v>
      </c>
      <c r="O37" s="66">
        <f>O$43+O$49+O$55+O$61+O$67+O$73+O$79+O$85+O$91+O$97+O$103+O$109+O$115+O$121+O$127+O$133+O$139+O$145+O$151+O$157+O$163+O$169+O$175+O$181+O$187+O$193+O$199+O$205+O$211+O$217+O$223</f>
        <v>365.20000000000005</v>
      </c>
      <c r="P37" s="66">
        <f t="shared" ref="P37:P42" si="23">SUM(D37:O37)</f>
        <v>26076.900000000005</v>
      </c>
    </row>
    <row r="38" spans="1:16" ht="16.05" customHeight="1" x14ac:dyDescent="0.2">
      <c r="A38" s="9"/>
      <c r="C38" s="10" t="s">
        <v>22</v>
      </c>
      <c r="D38" s="7">
        <f>IF(D37&lt;=0,"",D37/$P37%)</f>
        <v>0.26115067358466681</v>
      </c>
      <c r="E38" s="7">
        <f t="shared" ref="E38:O38" si="24">IF(E37&lt;=0,"",E37/$P37%)</f>
        <v>0.51693261085481779</v>
      </c>
      <c r="F38" s="7">
        <f t="shared" si="24"/>
        <v>1.2424789756451109</v>
      </c>
      <c r="G38" s="7">
        <f t="shared" si="24"/>
        <v>4.2765819556772451</v>
      </c>
      <c r="H38" s="7">
        <f t="shared" si="24"/>
        <v>3.8927173091893579</v>
      </c>
      <c r="I38" s="7">
        <f t="shared" si="24"/>
        <v>8.5224854181286887</v>
      </c>
      <c r="J38" s="7">
        <f t="shared" si="24"/>
        <v>14.174230832652652</v>
      </c>
      <c r="K38" s="7">
        <f t="shared" si="24"/>
        <v>22.247276325023293</v>
      </c>
      <c r="L38" s="7">
        <f t="shared" si="24"/>
        <v>23.890876599595806</v>
      </c>
      <c r="M38" s="7">
        <f t="shared" si="24"/>
        <v>13.985941580479276</v>
      </c>
      <c r="N38" s="7">
        <f t="shared" si="24"/>
        <v>5.5888545034110635</v>
      </c>
      <c r="O38" s="7">
        <f t="shared" si="24"/>
        <v>1.400473215758008</v>
      </c>
      <c r="P38" s="66">
        <f t="shared" si="23"/>
        <v>100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285</v>
      </c>
      <c r="E39" s="66">
        <f t="shared" ref="E39:N39" si="25">E$45+E$51+E$57+E$63+E$69+E$75+E$81+E$87+E$93+E$99+E$105+E$111+E$117+E$123+E$129+E$135+E$141+E$147+E$153+E$159+E$165+E$171+E$177+E$183+E$189+E$195+E$201+E$207+E$213+E$219+E$225</f>
        <v>422</v>
      </c>
      <c r="F39" s="66">
        <f t="shared" si="25"/>
        <v>424</v>
      </c>
      <c r="G39" s="66">
        <f t="shared" si="25"/>
        <v>500</v>
      </c>
      <c r="H39" s="66">
        <f t="shared" si="25"/>
        <v>341.2</v>
      </c>
      <c r="I39" s="66">
        <f t="shared" si="25"/>
        <v>384.09999999999997</v>
      </c>
      <c r="J39" s="66">
        <f t="shared" si="25"/>
        <v>924.59999999999991</v>
      </c>
      <c r="K39" s="66">
        <f t="shared" si="25"/>
        <v>4781.5000000000018</v>
      </c>
      <c r="L39" s="66">
        <f t="shared" si="25"/>
        <v>4618.2</v>
      </c>
      <c r="M39" s="66">
        <f t="shared" si="25"/>
        <v>2814.9</v>
      </c>
      <c r="N39" s="66">
        <f t="shared" si="25"/>
        <v>1086</v>
      </c>
      <c r="O39" s="66">
        <f>O$45+O$51+O$57+O$63+O$69+O$75+O$81+O$87+O$93+O$99+O$105+O$111+O$117+O$123+O$129+O$135+O$141+O$147+O$153+O$159+O$165+O$171+O$177+O$183+O$189+O$195+O$201+O$207+O$213+O$219+O$225</f>
        <v>731.4</v>
      </c>
      <c r="P39" s="66">
        <f t="shared" si="23"/>
        <v>17312.900000000001</v>
      </c>
    </row>
    <row r="40" spans="1:16" ht="16.05" customHeight="1" x14ac:dyDescent="0.2">
      <c r="A40" s="9"/>
      <c r="C40" s="10" t="s">
        <v>22</v>
      </c>
      <c r="D40" s="7">
        <f t="shared" ref="D40:O40" si="26">IF(D39&lt;=0,"",D39/$P39%)</f>
        <v>1.6461713519976431</v>
      </c>
      <c r="E40" s="7">
        <f t="shared" si="26"/>
        <v>2.4374888089228262</v>
      </c>
      <c r="F40" s="7">
        <f t="shared" si="26"/>
        <v>2.4490408885859676</v>
      </c>
      <c r="G40" s="7">
        <f t="shared" si="26"/>
        <v>2.888019915785339</v>
      </c>
      <c r="H40" s="7">
        <f t="shared" si="26"/>
        <v>1.9707847905319151</v>
      </c>
      <c r="I40" s="7">
        <f t="shared" si="26"/>
        <v>2.2185768993062971</v>
      </c>
      <c r="J40" s="7">
        <f t="shared" si="26"/>
        <v>5.3405264282702483</v>
      </c>
      <c r="K40" s="7">
        <f t="shared" si="26"/>
        <v>27.618134454655205</v>
      </c>
      <c r="L40" s="7">
        <f t="shared" si="26"/>
        <v>26.674907150159704</v>
      </c>
      <c r="M40" s="7">
        <f t="shared" si="26"/>
        <v>16.258974521888302</v>
      </c>
      <c r="N40" s="7">
        <f t="shared" si="26"/>
        <v>6.2727792570857561</v>
      </c>
      <c r="O40" s="7">
        <f t="shared" si="26"/>
        <v>4.2245955328107936</v>
      </c>
      <c r="P40" s="66">
        <f t="shared" si="23"/>
        <v>100.00000000000001</v>
      </c>
    </row>
    <row r="41" spans="1:16" ht="16.05" customHeight="1" x14ac:dyDescent="0.2">
      <c r="A41" s="9"/>
      <c r="C41" s="7" t="s">
        <v>117</v>
      </c>
      <c r="D41" s="66">
        <f>SUM(D39,D37)</f>
        <v>353.1</v>
      </c>
      <c r="E41" s="66">
        <f t="shared" ref="E41:O41" si="27">SUM(E39,E37)</f>
        <v>556.79999999999995</v>
      </c>
      <c r="F41" s="66">
        <f t="shared" si="27"/>
        <v>748</v>
      </c>
      <c r="G41" s="66">
        <f t="shared" si="27"/>
        <v>1615.1999999999998</v>
      </c>
      <c r="H41" s="66">
        <f t="shared" si="27"/>
        <v>1356.3</v>
      </c>
      <c r="I41" s="66">
        <f t="shared" si="27"/>
        <v>2606.5000000000005</v>
      </c>
      <c r="J41" s="66">
        <f t="shared" si="27"/>
        <v>4620.8</v>
      </c>
      <c r="K41" s="66">
        <f t="shared" si="27"/>
        <v>10582.900000000001</v>
      </c>
      <c r="L41" s="66">
        <f t="shared" si="27"/>
        <v>10848.2</v>
      </c>
      <c r="M41" s="66">
        <f t="shared" si="27"/>
        <v>6462.0000000000018</v>
      </c>
      <c r="N41" s="66">
        <f t="shared" si="27"/>
        <v>2543.3999999999996</v>
      </c>
      <c r="O41" s="66">
        <f t="shared" si="27"/>
        <v>1096.5999999999999</v>
      </c>
      <c r="P41" s="66">
        <f t="shared" si="23"/>
        <v>43389.8</v>
      </c>
    </row>
    <row r="42" spans="1:16" ht="16.05" customHeight="1" x14ac:dyDescent="0.2">
      <c r="A42" s="9"/>
      <c r="B42" s="12"/>
      <c r="C42" s="10" t="s">
        <v>22</v>
      </c>
      <c r="D42" s="7">
        <f>IF(D41&lt;=0,"",D41/$P41%)</f>
        <v>0.81378572844309027</v>
      </c>
      <c r="E42" s="7">
        <f t="shared" ref="E42:O42" si="28">IF(E41&lt;=0,"",E41/$P41%)</f>
        <v>1.2832509022857905</v>
      </c>
      <c r="F42" s="7">
        <f t="shared" si="28"/>
        <v>1.7239074621224342</v>
      </c>
      <c r="G42" s="7">
        <f t="shared" si="28"/>
        <v>3.7225338674066251</v>
      </c>
      <c r="H42" s="7">
        <f t="shared" si="28"/>
        <v>3.1258498541131785</v>
      </c>
      <c r="I42" s="7">
        <f t="shared" si="28"/>
        <v>6.0071721925429484</v>
      </c>
      <c r="J42" s="7">
        <f t="shared" si="28"/>
        <v>10.649507487934953</v>
      </c>
      <c r="K42" s="7">
        <f t="shared" si="28"/>
        <v>24.390294493175819</v>
      </c>
      <c r="L42" s="7">
        <f t="shared" si="28"/>
        <v>25.001728516840362</v>
      </c>
      <c r="M42" s="7">
        <f t="shared" si="28"/>
        <v>14.892901096571087</v>
      </c>
      <c r="N42" s="7">
        <f t="shared" si="28"/>
        <v>5.8617463090403721</v>
      </c>
      <c r="O42" s="7">
        <f t="shared" si="28"/>
        <v>2.5273220895233437</v>
      </c>
      <c r="P42" s="66">
        <f t="shared" si="23"/>
        <v>99.999999999999986</v>
      </c>
    </row>
    <row r="43" spans="1:16" ht="16.05" customHeight="1" x14ac:dyDescent="0.2">
      <c r="A43" s="9"/>
      <c r="B43" s="9" t="s">
        <v>30</v>
      </c>
      <c r="C43" s="7" t="s">
        <v>21</v>
      </c>
      <c r="D43" s="70">
        <v>0</v>
      </c>
      <c r="E43" s="70">
        <v>40</v>
      </c>
      <c r="F43" s="66">
        <v>40</v>
      </c>
      <c r="G43" s="66">
        <v>50</v>
      </c>
      <c r="H43" s="66">
        <v>0</v>
      </c>
      <c r="I43" s="66">
        <v>0</v>
      </c>
      <c r="J43" s="66">
        <v>453.9</v>
      </c>
      <c r="K43" s="66">
        <v>1778.1</v>
      </c>
      <c r="L43" s="66">
        <v>2334.4</v>
      </c>
      <c r="M43" s="66">
        <v>974.4</v>
      </c>
      <c r="N43" s="66">
        <v>356.5</v>
      </c>
      <c r="O43" s="66">
        <v>250</v>
      </c>
      <c r="P43" s="66">
        <f t="shared" si="4"/>
        <v>6277.2999999999993</v>
      </c>
    </row>
    <row r="44" spans="1:16" ht="16.05" customHeight="1" x14ac:dyDescent="0.2">
      <c r="A44" s="9"/>
      <c r="B44" s="9"/>
      <c r="C44" s="10" t="s">
        <v>22</v>
      </c>
      <c r="D44" s="7" t="str">
        <f t="shared" ref="D44:O44" si="29">IF(D43&lt;=0,"",D43/$P43%)</f>
        <v/>
      </c>
      <c r="E44" s="7">
        <f t="shared" si="29"/>
        <v>0.63721663772641113</v>
      </c>
      <c r="F44" s="7">
        <f t="shared" si="29"/>
        <v>0.63721663772641113</v>
      </c>
      <c r="G44" s="7">
        <f t="shared" si="29"/>
        <v>0.79652079715801383</v>
      </c>
      <c r="H44" s="7" t="str">
        <f t="shared" si="29"/>
        <v/>
      </c>
      <c r="I44" s="7" t="str">
        <f t="shared" si="29"/>
        <v/>
      </c>
      <c r="J44" s="7">
        <f t="shared" si="29"/>
        <v>7.2308157966004494</v>
      </c>
      <c r="K44" s="7">
        <f t="shared" si="29"/>
        <v>28.325872588533286</v>
      </c>
      <c r="L44" s="7">
        <f t="shared" si="29"/>
        <v>37.187962977713354</v>
      </c>
      <c r="M44" s="7">
        <f t="shared" si="29"/>
        <v>15.522597295015373</v>
      </c>
      <c r="N44" s="7">
        <f t="shared" si="29"/>
        <v>5.6791932837366383</v>
      </c>
      <c r="O44" s="7">
        <f t="shared" si="29"/>
        <v>3.9826039857900692</v>
      </c>
      <c r="P44" s="66">
        <f t="shared" si="4"/>
        <v>100</v>
      </c>
    </row>
    <row r="45" spans="1:16" ht="16.05" customHeight="1" x14ac:dyDescent="0.2">
      <c r="A45" s="9"/>
      <c r="B45" s="9"/>
      <c r="C45" s="7" t="s">
        <v>23</v>
      </c>
      <c r="D45" s="66">
        <v>200</v>
      </c>
      <c r="E45" s="66">
        <v>300</v>
      </c>
      <c r="F45" s="66">
        <v>300</v>
      </c>
      <c r="G45" s="66">
        <v>400</v>
      </c>
      <c r="H45" s="66">
        <v>200</v>
      </c>
      <c r="I45" s="66">
        <v>100</v>
      </c>
      <c r="J45" s="66">
        <v>64.8</v>
      </c>
      <c r="K45" s="66">
        <v>1471.8</v>
      </c>
      <c r="L45" s="66">
        <v>1313.4</v>
      </c>
      <c r="M45" s="66">
        <v>1027.3</v>
      </c>
      <c r="N45" s="66">
        <v>634.29999999999995</v>
      </c>
      <c r="O45" s="66">
        <v>500</v>
      </c>
      <c r="P45" s="66">
        <f t="shared" si="4"/>
        <v>6511.6</v>
      </c>
    </row>
    <row r="46" spans="1:16" ht="16.05" customHeight="1" x14ac:dyDescent="0.2">
      <c r="A46" s="9"/>
      <c r="B46" s="9"/>
      <c r="C46" s="10" t="s">
        <v>22</v>
      </c>
      <c r="D46" s="7">
        <f t="shared" ref="D46:O46" si="30">IF(D45&lt;=0,"",D45/$P45%)</f>
        <v>3.0714417347502918</v>
      </c>
      <c r="E46" s="7">
        <f t="shared" si="30"/>
        <v>4.6071626021254373</v>
      </c>
      <c r="F46" s="7">
        <f t="shared" si="30"/>
        <v>4.6071626021254373</v>
      </c>
      <c r="G46" s="7">
        <f t="shared" si="30"/>
        <v>6.1428834695005836</v>
      </c>
      <c r="H46" s="7">
        <f t="shared" si="30"/>
        <v>3.0714417347502918</v>
      </c>
      <c r="I46" s="7">
        <f t="shared" si="30"/>
        <v>1.5357208673751459</v>
      </c>
      <c r="J46" s="7">
        <f t="shared" si="30"/>
        <v>0.9951471220590945</v>
      </c>
      <c r="K46" s="7">
        <f t="shared" si="30"/>
        <v>22.602739726027398</v>
      </c>
      <c r="L46" s="7">
        <f t="shared" si="30"/>
        <v>20.170157872105168</v>
      </c>
      <c r="M46" s="7">
        <f t="shared" si="30"/>
        <v>15.776460470544873</v>
      </c>
      <c r="N46" s="7">
        <f t="shared" si="30"/>
        <v>9.7410774617605504</v>
      </c>
      <c r="O46" s="7">
        <f t="shared" si="30"/>
        <v>7.6786043368757291</v>
      </c>
      <c r="P46" s="66">
        <f t="shared" si="4"/>
        <v>100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200</v>
      </c>
      <c r="E47" s="66">
        <f t="shared" ref="E47:O47" si="31">SUM(E45,E43)</f>
        <v>340</v>
      </c>
      <c r="F47" s="66">
        <f t="shared" si="31"/>
        <v>340</v>
      </c>
      <c r="G47" s="66">
        <f t="shared" si="31"/>
        <v>450</v>
      </c>
      <c r="H47" s="66">
        <f t="shared" si="31"/>
        <v>200</v>
      </c>
      <c r="I47" s="66">
        <f t="shared" si="31"/>
        <v>100</v>
      </c>
      <c r="J47" s="66">
        <f t="shared" si="31"/>
        <v>518.69999999999993</v>
      </c>
      <c r="K47" s="66">
        <f t="shared" si="31"/>
        <v>3249.8999999999996</v>
      </c>
      <c r="L47" s="66">
        <f t="shared" si="31"/>
        <v>3647.8</v>
      </c>
      <c r="M47" s="66">
        <f t="shared" si="31"/>
        <v>2001.6999999999998</v>
      </c>
      <c r="N47" s="66">
        <f t="shared" si="31"/>
        <v>990.8</v>
      </c>
      <c r="O47" s="66">
        <f t="shared" si="31"/>
        <v>750</v>
      </c>
      <c r="P47" s="66">
        <f t="shared" si="4"/>
        <v>12788.899999999998</v>
      </c>
    </row>
    <row r="48" spans="1:16" ht="16.05" customHeight="1" x14ac:dyDescent="0.2">
      <c r="A48" s="9"/>
      <c r="B48" s="13"/>
      <c r="C48" s="10" t="s">
        <v>22</v>
      </c>
      <c r="D48" s="7">
        <f t="shared" ref="D48:O48" si="32">IF(D47&lt;=0,"",D47/$P47%)</f>
        <v>1.5638561565107243</v>
      </c>
      <c r="E48" s="7">
        <f t="shared" si="32"/>
        <v>2.6585554660682313</v>
      </c>
      <c r="F48" s="7">
        <f t="shared" si="32"/>
        <v>2.6585554660682313</v>
      </c>
      <c r="G48" s="7">
        <f t="shared" si="32"/>
        <v>3.51867635214913</v>
      </c>
      <c r="H48" s="7">
        <f t="shared" si="32"/>
        <v>1.5638561565107243</v>
      </c>
      <c r="I48" s="7">
        <f t="shared" si="32"/>
        <v>0.78192807825536215</v>
      </c>
      <c r="J48" s="7">
        <f t="shared" si="32"/>
        <v>4.0558609419105629</v>
      </c>
      <c r="K48" s="7">
        <f t="shared" si="32"/>
        <v>25.411880615221012</v>
      </c>
      <c r="L48" s="7">
        <f t="shared" si="32"/>
        <v>28.523172438599104</v>
      </c>
      <c r="M48" s="7">
        <f t="shared" si="32"/>
        <v>15.651854342437584</v>
      </c>
      <c r="N48" s="7">
        <f t="shared" si="32"/>
        <v>7.7473433993541283</v>
      </c>
      <c r="O48" s="7">
        <f t="shared" si="32"/>
        <v>5.8644605869152162</v>
      </c>
      <c r="P48" s="66">
        <f t="shared" si="4"/>
        <v>100</v>
      </c>
    </row>
    <row r="49" spans="1:16" ht="16.05" customHeight="1" x14ac:dyDescent="0.2">
      <c r="A49" s="9"/>
      <c r="B49" s="9" t="s">
        <v>31</v>
      </c>
      <c r="C49" s="7" t="s">
        <v>21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6">
        <f t="shared" si="4"/>
        <v>0</v>
      </c>
    </row>
    <row r="50" spans="1:16" ht="16.05" customHeight="1" x14ac:dyDescent="0.2">
      <c r="A50" s="9"/>
      <c r="B50" s="9"/>
      <c r="C50" s="10" t="s">
        <v>22</v>
      </c>
      <c r="D50" s="7" t="str">
        <f t="shared" ref="D50:O50" si="33">IF(D49&lt;=0,"",D49/$P49%)</f>
        <v/>
      </c>
      <c r="E50" s="7" t="str">
        <f t="shared" si="33"/>
        <v/>
      </c>
      <c r="F50" s="7" t="str">
        <f t="shared" si="33"/>
        <v/>
      </c>
      <c r="G50" s="7" t="str">
        <f t="shared" si="33"/>
        <v/>
      </c>
      <c r="H50" s="7" t="str">
        <f t="shared" si="33"/>
        <v/>
      </c>
      <c r="I50" s="7" t="str">
        <f t="shared" si="33"/>
        <v/>
      </c>
      <c r="J50" s="7" t="str">
        <f t="shared" si="33"/>
        <v/>
      </c>
      <c r="K50" s="7" t="str">
        <f t="shared" si="33"/>
        <v/>
      </c>
      <c r="L50" s="7" t="str">
        <f t="shared" si="33"/>
        <v/>
      </c>
      <c r="M50" s="7" t="str">
        <f t="shared" si="33"/>
        <v/>
      </c>
      <c r="N50" s="7" t="str">
        <f t="shared" si="33"/>
        <v/>
      </c>
      <c r="O50" s="7" t="str">
        <f t="shared" si="33"/>
        <v/>
      </c>
      <c r="P50" s="66">
        <f t="shared" si="4"/>
        <v>0</v>
      </c>
    </row>
    <row r="51" spans="1:16" ht="16.05" customHeight="1" x14ac:dyDescent="0.2">
      <c r="A51" s="9"/>
      <c r="B51" s="9"/>
      <c r="C51" s="7" t="s">
        <v>23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6">
        <f t="shared" si="4"/>
        <v>0</v>
      </c>
    </row>
    <row r="52" spans="1:16" ht="16.05" customHeight="1" x14ac:dyDescent="0.2">
      <c r="A52" s="9"/>
      <c r="B52" s="9"/>
      <c r="C52" s="10" t="s">
        <v>22</v>
      </c>
      <c r="D52" s="7" t="str">
        <f t="shared" ref="D52:O52" si="34">IF(D51&lt;=0,"",D51/$P51%)</f>
        <v/>
      </c>
      <c r="E52" s="7" t="str">
        <f t="shared" si="34"/>
        <v/>
      </c>
      <c r="F52" s="7" t="str">
        <f t="shared" si="34"/>
        <v/>
      </c>
      <c r="G52" s="7" t="str">
        <f t="shared" si="34"/>
        <v/>
      </c>
      <c r="H52" s="7" t="str">
        <f t="shared" si="34"/>
        <v/>
      </c>
      <c r="I52" s="7" t="str">
        <f t="shared" si="34"/>
        <v/>
      </c>
      <c r="J52" s="7" t="str">
        <f t="shared" si="34"/>
        <v/>
      </c>
      <c r="K52" s="7" t="str">
        <f t="shared" si="34"/>
        <v/>
      </c>
      <c r="L52" s="7" t="str">
        <f t="shared" si="34"/>
        <v/>
      </c>
      <c r="M52" s="7" t="str">
        <f t="shared" si="34"/>
        <v/>
      </c>
      <c r="N52" s="7" t="str">
        <f t="shared" si="34"/>
        <v/>
      </c>
      <c r="O52" s="7" t="str">
        <f t="shared" si="34"/>
        <v/>
      </c>
      <c r="P52" s="66">
        <f t="shared" si="4"/>
        <v>0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0</v>
      </c>
      <c r="E53" s="66">
        <f t="shared" ref="E53:O53" si="35">SUM(E51,E49)</f>
        <v>0</v>
      </c>
      <c r="F53" s="66">
        <f t="shared" si="35"/>
        <v>0</v>
      </c>
      <c r="G53" s="66">
        <f t="shared" si="35"/>
        <v>0</v>
      </c>
      <c r="H53" s="66">
        <f t="shared" si="35"/>
        <v>0</v>
      </c>
      <c r="I53" s="66">
        <f t="shared" si="35"/>
        <v>0</v>
      </c>
      <c r="J53" s="66">
        <f t="shared" si="35"/>
        <v>0</v>
      </c>
      <c r="K53" s="66">
        <f t="shared" si="35"/>
        <v>0</v>
      </c>
      <c r="L53" s="66">
        <f t="shared" si="35"/>
        <v>0</v>
      </c>
      <c r="M53" s="66">
        <f t="shared" si="35"/>
        <v>0</v>
      </c>
      <c r="N53" s="66">
        <f t="shared" si="35"/>
        <v>0</v>
      </c>
      <c r="O53" s="66">
        <f t="shared" si="35"/>
        <v>0</v>
      </c>
      <c r="P53" s="66">
        <f t="shared" si="4"/>
        <v>0</v>
      </c>
    </row>
    <row r="54" spans="1:16" ht="16.05" customHeight="1" x14ac:dyDescent="0.2">
      <c r="A54" s="9"/>
      <c r="B54" s="13"/>
      <c r="C54" s="10" t="s">
        <v>22</v>
      </c>
      <c r="D54" s="7" t="str">
        <f t="shared" ref="D54:O54" si="36">IF(D53&lt;=0,"",D53/$P53%)</f>
        <v/>
      </c>
      <c r="E54" s="7" t="str">
        <f t="shared" si="36"/>
        <v/>
      </c>
      <c r="F54" s="7" t="str">
        <f t="shared" si="36"/>
        <v/>
      </c>
      <c r="G54" s="7" t="str">
        <f t="shared" si="36"/>
        <v/>
      </c>
      <c r="H54" s="7" t="str">
        <f t="shared" si="36"/>
        <v/>
      </c>
      <c r="I54" s="7" t="str">
        <f t="shared" si="36"/>
        <v/>
      </c>
      <c r="J54" s="7" t="str">
        <f t="shared" si="36"/>
        <v/>
      </c>
      <c r="K54" s="7" t="str">
        <f t="shared" si="36"/>
        <v/>
      </c>
      <c r="L54" s="7" t="str">
        <f t="shared" si="36"/>
        <v/>
      </c>
      <c r="M54" s="7" t="str">
        <f t="shared" si="36"/>
        <v/>
      </c>
      <c r="N54" s="7" t="str">
        <f t="shared" si="36"/>
        <v/>
      </c>
      <c r="O54" s="7" t="str">
        <f t="shared" si="36"/>
        <v/>
      </c>
      <c r="P54" s="66">
        <f t="shared" si="4"/>
        <v>0</v>
      </c>
    </row>
    <row r="55" spans="1:16" ht="16.05" customHeight="1" x14ac:dyDescent="0.2">
      <c r="A55" s="9"/>
      <c r="B55" s="9" t="s">
        <v>32</v>
      </c>
      <c r="C55" s="7" t="s">
        <v>21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35</v>
      </c>
      <c r="K55" s="67">
        <v>72</v>
      </c>
      <c r="L55" s="67">
        <v>84</v>
      </c>
      <c r="M55" s="67">
        <v>75</v>
      </c>
      <c r="N55" s="67">
        <v>0</v>
      </c>
      <c r="O55" s="67">
        <v>0</v>
      </c>
      <c r="P55" s="66">
        <f t="shared" si="4"/>
        <v>266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7">IF(D55&lt;=0,"",D55/$P55%)</f>
        <v/>
      </c>
      <c r="E56" s="7" t="str">
        <f t="shared" si="37"/>
        <v/>
      </c>
      <c r="F56" s="7" t="str">
        <f t="shared" si="37"/>
        <v/>
      </c>
      <c r="G56" s="7" t="str">
        <f t="shared" si="37"/>
        <v/>
      </c>
      <c r="H56" s="7" t="str">
        <f t="shared" si="37"/>
        <v/>
      </c>
      <c r="I56" s="7" t="str">
        <f t="shared" si="37"/>
        <v/>
      </c>
      <c r="J56" s="7">
        <f t="shared" si="37"/>
        <v>13.157894736842104</v>
      </c>
      <c r="K56" s="7">
        <f t="shared" si="37"/>
        <v>27.06766917293233</v>
      </c>
      <c r="L56" s="7">
        <f t="shared" si="37"/>
        <v>31.578947368421051</v>
      </c>
      <c r="M56" s="7">
        <f t="shared" si="37"/>
        <v>28.195488721804509</v>
      </c>
      <c r="N56" s="7" t="str">
        <f t="shared" si="37"/>
        <v/>
      </c>
      <c r="O56" s="7" t="str">
        <f t="shared" si="37"/>
        <v/>
      </c>
      <c r="P56" s="66">
        <f t="shared" si="4"/>
        <v>100</v>
      </c>
    </row>
    <row r="57" spans="1:16" ht="16.05" customHeight="1" x14ac:dyDescent="0.2">
      <c r="A57" s="9"/>
      <c r="B57" s="9"/>
      <c r="C57" s="7" t="s">
        <v>23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162</v>
      </c>
      <c r="K57" s="67">
        <v>622</v>
      </c>
      <c r="L57" s="67">
        <v>482</v>
      </c>
      <c r="M57" s="67">
        <v>477</v>
      </c>
      <c r="N57" s="67">
        <v>0</v>
      </c>
      <c r="O57" s="67">
        <v>0</v>
      </c>
      <c r="P57" s="66">
        <f t="shared" si="4"/>
        <v>1743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8">IF(D57&lt;=0,"",D57/$P57%)</f>
        <v/>
      </c>
      <c r="E58" s="7" t="str">
        <f t="shared" si="38"/>
        <v/>
      </c>
      <c r="F58" s="7" t="str">
        <f t="shared" si="38"/>
        <v/>
      </c>
      <c r="G58" s="7" t="str">
        <f t="shared" si="38"/>
        <v/>
      </c>
      <c r="H58" s="7" t="str">
        <f t="shared" si="38"/>
        <v/>
      </c>
      <c r="I58" s="7" t="str">
        <f t="shared" si="38"/>
        <v/>
      </c>
      <c r="J58" s="7">
        <f t="shared" si="38"/>
        <v>9.2943201376936315</v>
      </c>
      <c r="K58" s="7">
        <f t="shared" si="38"/>
        <v>35.685599541021226</v>
      </c>
      <c r="L58" s="7">
        <f t="shared" si="38"/>
        <v>27.653471026965004</v>
      </c>
      <c r="M58" s="7">
        <f t="shared" si="38"/>
        <v>27.366609294320138</v>
      </c>
      <c r="N58" s="7" t="str">
        <f t="shared" si="38"/>
        <v/>
      </c>
      <c r="O58" s="7" t="str">
        <f t="shared" si="38"/>
        <v/>
      </c>
      <c r="P58" s="66">
        <f t="shared" si="4"/>
        <v>100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39">SUM(E57,E55)</f>
        <v>0</v>
      </c>
      <c r="F59" s="66">
        <f t="shared" si="39"/>
        <v>0</v>
      </c>
      <c r="G59" s="66">
        <f t="shared" si="39"/>
        <v>0</v>
      </c>
      <c r="H59" s="66">
        <f t="shared" si="39"/>
        <v>0</v>
      </c>
      <c r="I59" s="66">
        <f t="shared" si="39"/>
        <v>0</v>
      </c>
      <c r="J59" s="66">
        <f t="shared" si="39"/>
        <v>197</v>
      </c>
      <c r="K59" s="66">
        <f t="shared" si="39"/>
        <v>694</v>
      </c>
      <c r="L59" s="66">
        <f t="shared" si="39"/>
        <v>566</v>
      </c>
      <c r="M59" s="66">
        <f t="shared" si="39"/>
        <v>552</v>
      </c>
      <c r="N59" s="66">
        <f t="shared" si="39"/>
        <v>0</v>
      </c>
      <c r="O59" s="66">
        <f t="shared" si="39"/>
        <v>0</v>
      </c>
      <c r="P59" s="66">
        <f t="shared" si="4"/>
        <v>2009</v>
      </c>
    </row>
    <row r="60" spans="1:16" ht="16.05" customHeight="1" x14ac:dyDescent="0.2">
      <c r="A60" s="9"/>
      <c r="B60" s="13"/>
      <c r="C60" s="10" t="s">
        <v>22</v>
      </c>
      <c r="D60" s="7" t="str">
        <f t="shared" ref="D60:O60" si="40">IF(D59&lt;=0,"",D59/$P59%)</f>
        <v/>
      </c>
      <c r="E60" s="7" t="str">
        <f t="shared" si="40"/>
        <v/>
      </c>
      <c r="F60" s="7" t="str">
        <f t="shared" si="40"/>
        <v/>
      </c>
      <c r="G60" s="7" t="str">
        <f t="shared" si="40"/>
        <v/>
      </c>
      <c r="H60" s="7" t="str">
        <f t="shared" si="40"/>
        <v/>
      </c>
      <c r="I60" s="7" t="str">
        <f t="shared" si="40"/>
        <v/>
      </c>
      <c r="J60" s="7">
        <f t="shared" si="40"/>
        <v>9.8058735689397718</v>
      </c>
      <c r="K60" s="7">
        <f t="shared" si="40"/>
        <v>34.544549527127927</v>
      </c>
      <c r="L60" s="7">
        <f t="shared" si="40"/>
        <v>28.173220507715282</v>
      </c>
      <c r="M60" s="7">
        <f t="shared" si="40"/>
        <v>27.476356396217025</v>
      </c>
      <c r="N60" s="7" t="str">
        <f t="shared" si="40"/>
        <v/>
      </c>
      <c r="O60" s="7" t="str">
        <f t="shared" si="40"/>
        <v/>
      </c>
      <c r="P60" s="66">
        <f t="shared" si="4"/>
        <v>100.00000000000001</v>
      </c>
    </row>
    <row r="61" spans="1:16" ht="16.05" customHeight="1" x14ac:dyDescent="0.2">
      <c r="A61" s="9"/>
      <c r="B61" s="9" t="s">
        <v>33</v>
      </c>
      <c r="C61" s="7" t="s">
        <v>21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3.8</v>
      </c>
      <c r="K61" s="67">
        <v>784.69999999999993</v>
      </c>
      <c r="L61" s="67">
        <v>1670.6999999999998</v>
      </c>
      <c r="M61" s="67">
        <v>1039.2</v>
      </c>
      <c r="N61" s="67">
        <v>327.09999999999997</v>
      </c>
      <c r="O61" s="67">
        <v>0.1</v>
      </c>
      <c r="P61" s="66">
        <f t="shared" si="4"/>
        <v>3825.5999999999995</v>
      </c>
    </row>
    <row r="62" spans="1:16" ht="16.05" customHeight="1" x14ac:dyDescent="0.2">
      <c r="A62" s="9"/>
      <c r="B62" s="9"/>
      <c r="C62" s="10" t="s">
        <v>22</v>
      </c>
      <c r="D62" s="7" t="str">
        <f t="shared" ref="D62:O62" si="41">IF(D61&lt;=0,"",D61/$P61%)</f>
        <v/>
      </c>
      <c r="E62" s="7" t="str">
        <f t="shared" si="41"/>
        <v/>
      </c>
      <c r="F62" s="7" t="str">
        <f t="shared" si="41"/>
        <v/>
      </c>
      <c r="G62" s="7" t="str">
        <f t="shared" si="41"/>
        <v/>
      </c>
      <c r="H62" s="7" t="str">
        <f t="shared" si="41"/>
        <v/>
      </c>
      <c r="I62" s="7" t="str">
        <f t="shared" si="41"/>
        <v/>
      </c>
      <c r="J62" s="7">
        <f t="shared" si="41"/>
        <v>9.9330823923044764E-2</v>
      </c>
      <c r="K62" s="7">
        <f t="shared" si="41"/>
        <v>20.511815140108745</v>
      </c>
      <c r="L62" s="7">
        <f t="shared" si="41"/>
        <v>43.671580928481809</v>
      </c>
      <c r="M62" s="7">
        <f t="shared" si="41"/>
        <v>27.164366373902141</v>
      </c>
      <c r="N62" s="7">
        <f t="shared" si="41"/>
        <v>8.550292764533669</v>
      </c>
      <c r="O62" s="7">
        <f t="shared" si="41"/>
        <v>2.6139690506064416E-3</v>
      </c>
      <c r="P62" s="66">
        <f t="shared" si="4"/>
        <v>100</v>
      </c>
    </row>
    <row r="63" spans="1:16" ht="16.05" customHeight="1" x14ac:dyDescent="0.2">
      <c r="A63" s="9"/>
      <c r="B63" s="9"/>
      <c r="C63" s="7" t="s">
        <v>23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645</v>
      </c>
      <c r="L63" s="67">
        <v>2144.1999999999998</v>
      </c>
      <c r="M63" s="67">
        <v>1141</v>
      </c>
      <c r="N63" s="67">
        <v>223.2</v>
      </c>
      <c r="O63" s="67">
        <v>0</v>
      </c>
      <c r="P63" s="66">
        <f t="shared" si="4"/>
        <v>4153.3999999999996</v>
      </c>
    </row>
    <row r="64" spans="1:16" ht="16.05" customHeight="1" x14ac:dyDescent="0.2">
      <c r="A64" s="9"/>
      <c r="B64" s="9"/>
      <c r="C64" s="10" t="s">
        <v>22</v>
      </c>
      <c r="D64" s="7" t="str">
        <f t="shared" ref="D64:O64" si="42">IF(D63&lt;=0,"",D63/$P63%)</f>
        <v/>
      </c>
      <c r="E64" s="7" t="str">
        <f t="shared" si="42"/>
        <v/>
      </c>
      <c r="F64" s="7" t="str">
        <f t="shared" si="42"/>
        <v/>
      </c>
      <c r="G64" s="7" t="str">
        <f t="shared" si="42"/>
        <v/>
      </c>
      <c r="H64" s="7" t="str">
        <f t="shared" si="42"/>
        <v/>
      </c>
      <c r="I64" s="7" t="str">
        <f t="shared" si="42"/>
        <v/>
      </c>
      <c r="J64" s="7" t="str">
        <f t="shared" si="42"/>
        <v/>
      </c>
      <c r="K64" s="7">
        <f t="shared" si="42"/>
        <v>15.529445755284828</v>
      </c>
      <c r="L64" s="7">
        <f t="shared" si="42"/>
        <v>51.62517455578562</v>
      </c>
      <c r="M64" s="7">
        <f t="shared" si="42"/>
        <v>27.471469157798431</v>
      </c>
      <c r="N64" s="7">
        <f t="shared" si="42"/>
        <v>5.3739105311311217</v>
      </c>
      <c r="O64" s="7" t="str">
        <f t="shared" si="42"/>
        <v/>
      </c>
      <c r="P64" s="66">
        <f t="shared" si="4"/>
        <v>100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43">SUM(E63,E61)</f>
        <v>0</v>
      </c>
      <c r="F65" s="66">
        <f t="shared" si="43"/>
        <v>0</v>
      </c>
      <c r="G65" s="66">
        <f t="shared" si="43"/>
        <v>0</v>
      </c>
      <c r="H65" s="66">
        <f t="shared" si="43"/>
        <v>0</v>
      </c>
      <c r="I65" s="66">
        <f t="shared" si="43"/>
        <v>0</v>
      </c>
      <c r="J65" s="66">
        <f t="shared" si="43"/>
        <v>3.8</v>
      </c>
      <c r="K65" s="66">
        <f t="shared" si="43"/>
        <v>1429.6999999999998</v>
      </c>
      <c r="L65" s="66">
        <f t="shared" si="43"/>
        <v>3814.8999999999996</v>
      </c>
      <c r="M65" s="66">
        <f t="shared" si="43"/>
        <v>2180.1999999999998</v>
      </c>
      <c r="N65" s="66">
        <f t="shared" si="43"/>
        <v>550.29999999999995</v>
      </c>
      <c r="O65" s="66">
        <f t="shared" si="43"/>
        <v>0.1</v>
      </c>
      <c r="P65" s="66">
        <f t="shared" si="4"/>
        <v>7979</v>
      </c>
    </row>
    <row r="66" spans="1:16" ht="16.05" customHeight="1" x14ac:dyDescent="0.2">
      <c r="A66" s="9"/>
      <c r="B66" s="13"/>
      <c r="C66" s="10" t="s">
        <v>22</v>
      </c>
      <c r="D66" s="7" t="str">
        <f t="shared" ref="D66:O66" si="44">IF(D65&lt;=0,"",D65/$P65%)</f>
        <v/>
      </c>
      <c r="E66" s="7" t="str">
        <f t="shared" si="44"/>
        <v/>
      </c>
      <c r="F66" s="7" t="str">
        <f t="shared" si="44"/>
        <v/>
      </c>
      <c r="G66" s="7" t="str">
        <f t="shared" si="44"/>
        <v/>
      </c>
      <c r="H66" s="7" t="str">
        <f t="shared" si="44"/>
        <v/>
      </c>
      <c r="I66" s="7" t="str">
        <f t="shared" si="44"/>
        <v/>
      </c>
      <c r="J66" s="7">
        <f t="shared" si="44"/>
        <v>4.7625015666123566E-2</v>
      </c>
      <c r="K66" s="7">
        <f t="shared" si="44"/>
        <v>17.918285499436017</v>
      </c>
      <c r="L66" s="7">
        <f t="shared" si="44"/>
        <v>47.811755859130209</v>
      </c>
      <c r="M66" s="7">
        <f t="shared" si="44"/>
        <v>27.324226093495422</v>
      </c>
      <c r="N66" s="7">
        <f t="shared" si="44"/>
        <v>6.8968542423862624</v>
      </c>
      <c r="O66" s="7">
        <f t="shared" si="44"/>
        <v>1.2532898859506203E-3</v>
      </c>
      <c r="P66" s="66">
        <f t="shared" si="4"/>
        <v>100</v>
      </c>
    </row>
    <row r="67" spans="1:16" ht="16.05" customHeight="1" x14ac:dyDescent="0.2">
      <c r="A67" s="9"/>
      <c r="B67" s="9" t="s">
        <v>34</v>
      </c>
      <c r="C67" s="7" t="s">
        <v>21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643</v>
      </c>
      <c r="K67" s="67">
        <v>651</v>
      </c>
      <c r="L67" s="67">
        <v>507</v>
      </c>
      <c r="M67" s="67">
        <v>381</v>
      </c>
      <c r="N67" s="67">
        <v>0</v>
      </c>
      <c r="O67" s="67">
        <v>0</v>
      </c>
      <c r="P67" s="66">
        <f t="shared" si="4"/>
        <v>2182</v>
      </c>
    </row>
    <row r="68" spans="1:16" ht="16.05" customHeight="1" x14ac:dyDescent="0.2">
      <c r="A68" s="9"/>
      <c r="B68" s="9"/>
      <c r="C68" s="10" t="s">
        <v>22</v>
      </c>
      <c r="D68" s="7" t="str">
        <f t="shared" ref="D68:O68" si="45">IF(D67&lt;=0,"",D67/$P67%)</f>
        <v/>
      </c>
      <c r="E68" s="7" t="str">
        <f t="shared" si="45"/>
        <v/>
      </c>
      <c r="F68" s="7" t="str">
        <f t="shared" si="45"/>
        <v/>
      </c>
      <c r="G68" s="7" t="str">
        <f t="shared" si="45"/>
        <v/>
      </c>
      <c r="H68" s="7" t="str">
        <f t="shared" si="45"/>
        <v/>
      </c>
      <c r="I68" s="7" t="str">
        <f t="shared" si="45"/>
        <v/>
      </c>
      <c r="J68" s="7">
        <f t="shared" si="45"/>
        <v>29.468377635197065</v>
      </c>
      <c r="K68" s="7">
        <f t="shared" si="45"/>
        <v>29.835013748854262</v>
      </c>
      <c r="L68" s="7">
        <f t="shared" si="45"/>
        <v>23.235563703024749</v>
      </c>
      <c r="M68" s="7">
        <f t="shared" si="45"/>
        <v>17.461044912923924</v>
      </c>
      <c r="N68" s="7" t="str">
        <f t="shared" si="45"/>
        <v/>
      </c>
      <c r="O68" s="7" t="str">
        <f t="shared" si="45"/>
        <v/>
      </c>
      <c r="P68" s="66">
        <f t="shared" si="4"/>
        <v>100</v>
      </c>
    </row>
    <row r="69" spans="1:16" ht="16.05" customHeight="1" x14ac:dyDescent="0.2">
      <c r="A69" s="9"/>
      <c r="B69" s="9"/>
      <c r="C69" s="7" t="s">
        <v>23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6">
        <f t="shared" si="4"/>
        <v>0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6">IF(D69&lt;=0,"",D69/$P69%)</f>
        <v/>
      </c>
      <c r="E70" s="7" t="str">
        <f t="shared" si="46"/>
        <v/>
      </c>
      <c r="F70" s="7" t="str">
        <f t="shared" si="46"/>
        <v/>
      </c>
      <c r="G70" s="7" t="str">
        <f t="shared" si="46"/>
        <v/>
      </c>
      <c r="H70" s="7" t="str">
        <f t="shared" si="46"/>
        <v/>
      </c>
      <c r="I70" s="7" t="str">
        <f t="shared" si="46"/>
        <v/>
      </c>
      <c r="J70" s="7" t="str">
        <f t="shared" si="46"/>
        <v/>
      </c>
      <c r="K70" s="7" t="str">
        <f t="shared" si="46"/>
        <v/>
      </c>
      <c r="L70" s="7" t="str">
        <f t="shared" si="46"/>
        <v/>
      </c>
      <c r="M70" s="7" t="str">
        <f t="shared" si="46"/>
        <v/>
      </c>
      <c r="N70" s="7" t="str">
        <f t="shared" si="46"/>
        <v/>
      </c>
      <c r="O70" s="7" t="str">
        <f t="shared" si="46"/>
        <v/>
      </c>
      <c r="P70" s="66">
        <f t="shared" si="4"/>
        <v>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7">SUM(E69,E67)</f>
        <v>0</v>
      </c>
      <c r="F71" s="66">
        <f t="shared" si="47"/>
        <v>0</v>
      </c>
      <c r="G71" s="66">
        <f t="shared" si="47"/>
        <v>0</v>
      </c>
      <c r="H71" s="66">
        <f t="shared" si="47"/>
        <v>0</v>
      </c>
      <c r="I71" s="66">
        <f t="shared" si="47"/>
        <v>0</v>
      </c>
      <c r="J71" s="66">
        <f t="shared" si="47"/>
        <v>643</v>
      </c>
      <c r="K71" s="66">
        <f t="shared" si="47"/>
        <v>651</v>
      </c>
      <c r="L71" s="66">
        <f t="shared" si="47"/>
        <v>507</v>
      </c>
      <c r="M71" s="66">
        <f t="shared" si="47"/>
        <v>381</v>
      </c>
      <c r="N71" s="66">
        <f t="shared" si="47"/>
        <v>0</v>
      </c>
      <c r="O71" s="66">
        <f t="shared" si="47"/>
        <v>0</v>
      </c>
      <c r="P71" s="66">
        <f t="shared" si="4"/>
        <v>2182</v>
      </c>
    </row>
    <row r="72" spans="1:16" ht="16.05" customHeight="1" x14ac:dyDescent="0.2">
      <c r="A72" s="9"/>
      <c r="B72" s="13"/>
      <c r="C72" s="10" t="s">
        <v>22</v>
      </c>
      <c r="D72" s="7" t="str">
        <f t="shared" ref="D72:O72" si="48">IF(D71&lt;=0,"",D71/$P71%)</f>
        <v/>
      </c>
      <c r="E72" s="7" t="str">
        <f t="shared" si="48"/>
        <v/>
      </c>
      <c r="F72" s="7" t="str">
        <f t="shared" si="48"/>
        <v/>
      </c>
      <c r="G72" s="7" t="str">
        <f t="shared" si="48"/>
        <v/>
      </c>
      <c r="H72" s="7" t="str">
        <f t="shared" si="48"/>
        <v/>
      </c>
      <c r="I72" s="7" t="str">
        <f t="shared" si="48"/>
        <v/>
      </c>
      <c r="J72" s="7">
        <f t="shared" si="48"/>
        <v>29.468377635197065</v>
      </c>
      <c r="K72" s="7">
        <f t="shared" si="48"/>
        <v>29.835013748854262</v>
      </c>
      <c r="L72" s="7">
        <f t="shared" si="48"/>
        <v>23.235563703024749</v>
      </c>
      <c r="M72" s="7">
        <f t="shared" si="48"/>
        <v>17.461044912923924</v>
      </c>
      <c r="N72" s="7" t="str">
        <f t="shared" si="48"/>
        <v/>
      </c>
      <c r="O72" s="7" t="str">
        <f t="shared" si="48"/>
        <v/>
      </c>
      <c r="P72" s="66">
        <f t="shared" si="4"/>
        <v>100</v>
      </c>
    </row>
    <row r="73" spans="1:16" ht="16.05" customHeight="1" x14ac:dyDescent="0.2">
      <c r="A73" s="9"/>
      <c r="B73" s="9" t="s">
        <v>35</v>
      </c>
      <c r="C73" s="7" t="s">
        <v>21</v>
      </c>
      <c r="D73" s="67">
        <v>28</v>
      </c>
      <c r="E73" s="67">
        <v>39</v>
      </c>
      <c r="F73" s="67">
        <v>50.3</v>
      </c>
      <c r="G73" s="67">
        <v>31.4</v>
      </c>
      <c r="H73" s="67">
        <v>100.3</v>
      </c>
      <c r="I73" s="67">
        <v>71</v>
      </c>
      <c r="J73" s="67">
        <v>64</v>
      </c>
      <c r="K73" s="67">
        <v>19.399999999999999</v>
      </c>
      <c r="L73" s="67">
        <v>3.7</v>
      </c>
      <c r="M73" s="67">
        <v>0</v>
      </c>
      <c r="N73" s="67">
        <v>474.4</v>
      </c>
      <c r="O73" s="67">
        <v>51</v>
      </c>
      <c r="P73" s="66">
        <f t="shared" si="4"/>
        <v>932.5</v>
      </c>
    </row>
    <row r="74" spans="1:16" ht="16.05" customHeight="1" x14ac:dyDescent="0.2">
      <c r="A74" s="9"/>
      <c r="B74" s="9"/>
      <c r="C74" s="10" t="s">
        <v>22</v>
      </c>
      <c r="D74" s="7">
        <f t="shared" ref="D74:O74" si="49">IF(D73&lt;=0,"",D73/$P73%)</f>
        <v>3.0026809651474533</v>
      </c>
      <c r="E74" s="7">
        <f t="shared" si="49"/>
        <v>4.1823056300268098</v>
      </c>
      <c r="F74" s="7">
        <f t="shared" si="49"/>
        <v>5.3941018766756033</v>
      </c>
      <c r="G74" s="7">
        <f t="shared" si="49"/>
        <v>3.3672922252010724</v>
      </c>
      <c r="H74" s="7">
        <f t="shared" si="49"/>
        <v>10.75603217158177</v>
      </c>
      <c r="I74" s="7">
        <f t="shared" si="49"/>
        <v>7.6139410187667567</v>
      </c>
      <c r="J74" s="7">
        <f t="shared" si="49"/>
        <v>6.8632707774798929</v>
      </c>
      <c r="K74" s="7">
        <f t="shared" si="49"/>
        <v>2.0804289544235925</v>
      </c>
      <c r="L74" s="7">
        <f t="shared" si="49"/>
        <v>0.39678284182305634</v>
      </c>
      <c r="M74" s="7" t="str">
        <f t="shared" si="49"/>
        <v/>
      </c>
      <c r="N74" s="7">
        <f t="shared" si="49"/>
        <v>50.873994638069703</v>
      </c>
      <c r="O74" s="7">
        <f t="shared" si="49"/>
        <v>5.4691689008042896</v>
      </c>
      <c r="P74" s="66">
        <f t="shared" si="4"/>
        <v>100</v>
      </c>
    </row>
    <row r="75" spans="1:16" ht="16.05" customHeight="1" x14ac:dyDescent="0.2">
      <c r="A75" s="9"/>
      <c r="B75" s="9"/>
      <c r="C75" s="7" t="s">
        <v>23</v>
      </c>
      <c r="D75" s="67">
        <v>59</v>
      </c>
      <c r="E75" s="67">
        <v>95</v>
      </c>
      <c r="F75" s="67">
        <v>106</v>
      </c>
      <c r="G75" s="67">
        <v>73</v>
      </c>
      <c r="H75" s="67">
        <v>96</v>
      </c>
      <c r="I75" s="67">
        <v>97</v>
      </c>
      <c r="J75" s="67">
        <v>83</v>
      </c>
      <c r="K75" s="67">
        <v>81</v>
      </c>
      <c r="L75" s="67">
        <v>0</v>
      </c>
      <c r="M75" s="67">
        <v>0</v>
      </c>
      <c r="N75" s="67">
        <v>118</v>
      </c>
      <c r="O75" s="67">
        <v>144.6</v>
      </c>
      <c r="P75" s="66">
        <f t="shared" si="4"/>
        <v>952.6</v>
      </c>
    </row>
    <row r="76" spans="1:16" ht="16.05" customHeight="1" x14ac:dyDescent="0.2">
      <c r="A76" s="9"/>
      <c r="B76" s="9"/>
      <c r="C76" s="10" t="s">
        <v>22</v>
      </c>
      <c r="D76" s="7">
        <f t="shared" ref="D76:O76" si="50">IF(D75&lt;=0,"",D75/$P75%)</f>
        <v>6.1935754776401426</v>
      </c>
      <c r="E76" s="7">
        <f t="shared" si="50"/>
        <v>9.9727062775561617</v>
      </c>
      <c r="F76" s="7">
        <f t="shared" si="50"/>
        <v>11.127440688641613</v>
      </c>
      <c r="G76" s="7">
        <f t="shared" si="50"/>
        <v>7.6632374553852616</v>
      </c>
      <c r="H76" s="7">
        <f t="shared" si="50"/>
        <v>10.077682133109384</v>
      </c>
      <c r="I76" s="7">
        <f t="shared" si="50"/>
        <v>10.182657988662609</v>
      </c>
      <c r="J76" s="7">
        <f t="shared" si="50"/>
        <v>8.7129960109174895</v>
      </c>
      <c r="K76" s="7">
        <f t="shared" si="50"/>
        <v>8.5030442998110445</v>
      </c>
      <c r="L76" s="7" t="str">
        <f t="shared" si="50"/>
        <v/>
      </c>
      <c r="M76" s="7" t="str">
        <f t="shared" si="50"/>
        <v/>
      </c>
      <c r="N76" s="7">
        <f t="shared" si="50"/>
        <v>12.387150955280285</v>
      </c>
      <c r="O76" s="7">
        <f t="shared" si="50"/>
        <v>15.179508712996011</v>
      </c>
      <c r="P76" s="66">
        <f t="shared" si="4"/>
        <v>100.00000000000001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87</v>
      </c>
      <c r="E77" s="66">
        <f t="shared" ref="E77:O77" si="51">SUM(E75,E73)</f>
        <v>134</v>
      </c>
      <c r="F77" s="66">
        <f t="shared" si="51"/>
        <v>156.30000000000001</v>
      </c>
      <c r="G77" s="66">
        <f t="shared" si="51"/>
        <v>104.4</v>
      </c>
      <c r="H77" s="66">
        <f t="shared" si="51"/>
        <v>196.3</v>
      </c>
      <c r="I77" s="66">
        <f t="shared" si="51"/>
        <v>168</v>
      </c>
      <c r="J77" s="66">
        <f t="shared" si="51"/>
        <v>147</v>
      </c>
      <c r="K77" s="66">
        <f t="shared" si="51"/>
        <v>100.4</v>
      </c>
      <c r="L77" s="66">
        <f t="shared" si="51"/>
        <v>3.7</v>
      </c>
      <c r="M77" s="66">
        <f t="shared" si="51"/>
        <v>0</v>
      </c>
      <c r="N77" s="66">
        <f t="shared" si="51"/>
        <v>592.4</v>
      </c>
      <c r="O77" s="66">
        <f t="shared" si="51"/>
        <v>195.6</v>
      </c>
      <c r="P77" s="66">
        <f t="shared" si="4"/>
        <v>1885.1</v>
      </c>
    </row>
    <row r="78" spans="1:16" ht="16.05" customHeight="1" x14ac:dyDescent="0.2">
      <c r="A78" s="9"/>
      <c r="B78" s="13"/>
      <c r="C78" s="10" t="s">
        <v>22</v>
      </c>
      <c r="D78" s="7">
        <f t="shared" ref="D78:O78" si="52">IF(D77&lt;=0,"",D77/$P77%)</f>
        <v>4.6151397803830037</v>
      </c>
      <c r="E78" s="7">
        <f t="shared" si="52"/>
        <v>7.1083762134634769</v>
      </c>
      <c r="F78" s="7">
        <f t="shared" si="52"/>
        <v>8.2913373295846391</v>
      </c>
      <c r="G78" s="7">
        <f t="shared" si="52"/>
        <v>5.5381677364596049</v>
      </c>
      <c r="H78" s="7">
        <f t="shared" si="52"/>
        <v>10.413240676887169</v>
      </c>
      <c r="I78" s="7">
        <f t="shared" si="52"/>
        <v>8.9119940586706274</v>
      </c>
      <c r="J78" s="7">
        <f t="shared" si="52"/>
        <v>7.7979948013367997</v>
      </c>
      <c r="K78" s="7">
        <f t="shared" si="52"/>
        <v>5.325977401729352</v>
      </c>
      <c r="L78" s="7">
        <f t="shared" si="52"/>
        <v>0.19627605962548408</v>
      </c>
      <c r="M78" s="7" t="str">
        <f t="shared" si="52"/>
        <v/>
      </c>
      <c r="N78" s="7">
        <f t="shared" si="52"/>
        <v>31.425388573550475</v>
      </c>
      <c r="O78" s="7">
        <f t="shared" si="52"/>
        <v>10.376107368309373</v>
      </c>
      <c r="P78" s="66">
        <f t="shared" si="4"/>
        <v>100.00000000000001</v>
      </c>
    </row>
    <row r="79" spans="1:16" ht="16.05" customHeight="1" x14ac:dyDescent="0.2">
      <c r="A79" s="9"/>
      <c r="B79" s="9" t="s">
        <v>36</v>
      </c>
      <c r="C79" s="7" t="s">
        <v>21</v>
      </c>
      <c r="D79" s="67">
        <v>0</v>
      </c>
      <c r="E79" s="67">
        <v>0</v>
      </c>
      <c r="F79" s="67">
        <v>0</v>
      </c>
      <c r="G79" s="67">
        <v>4</v>
      </c>
      <c r="H79" s="67">
        <v>181.79999999999998</v>
      </c>
      <c r="I79" s="67">
        <v>802.90000000000009</v>
      </c>
      <c r="J79" s="67">
        <v>882.1</v>
      </c>
      <c r="K79" s="67">
        <v>590.5</v>
      </c>
      <c r="L79" s="67">
        <v>539.20000000000005</v>
      </c>
      <c r="M79" s="67">
        <v>484.09999999999997</v>
      </c>
      <c r="N79" s="67">
        <v>66.400000000000006</v>
      </c>
      <c r="O79" s="67">
        <v>0</v>
      </c>
      <c r="P79" s="66">
        <f t="shared" si="4"/>
        <v>3551</v>
      </c>
    </row>
    <row r="80" spans="1:16" ht="16.05" customHeight="1" x14ac:dyDescent="0.2">
      <c r="A80" s="9"/>
      <c r="B80" s="9"/>
      <c r="C80" s="10" t="s">
        <v>22</v>
      </c>
      <c r="D80" s="7" t="str">
        <f t="shared" ref="D80:O80" si="53">IF(D79&lt;=0,"",D79/$P79%)</f>
        <v/>
      </c>
      <c r="E80" s="7" t="str">
        <f t="shared" si="53"/>
        <v/>
      </c>
      <c r="F80" s="7" t="str">
        <f t="shared" si="53"/>
        <v/>
      </c>
      <c r="G80" s="7">
        <f t="shared" si="53"/>
        <v>0.11264432554210083</v>
      </c>
      <c r="H80" s="7">
        <f t="shared" si="53"/>
        <v>5.119684595888482</v>
      </c>
      <c r="I80" s="7">
        <f t="shared" si="53"/>
        <v>22.61053224443819</v>
      </c>
      <c r="J80" s="7">
        <f t="shared" si="53"/>
        <v>24.840889890171784</v>
      </c>
      <c r="K80" s="7">
        <f t="shared" si="53"/>
        <v>16.629118558152634</v>
      </c>
      <c r="L80" s="7">
        <f t="shared" si="53"/>
        <v>15.184455083075193</v>
      </c>
      <c r="M80" s="7">
        <f t="shared" si="53"/>
        <v>13.63277949873275</v>
      </c>
      <c r="N80" s="7">
        <f t="shared" si="53"/>
        <v>1.8698958039988738</v>
      </c>
      <c r="O80" s="7" t="str">
        <f t="shared" si="53"/>
        <v/>
      </c>
      <c r="P80" s="66">
        <f t="shared" si="4"/>
        <v>100</v>
      </c>
    </row>
    <row r="81" spans="1:16" ht="16.05" customHeight="1" x14ac:dyDescent="0.2">
      <c r="A81" s="9"/>
      <c r="B81" s="9"/>
      <c r="C81" s="7" t="s">
        <v>23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46.2</v>
      </c>
      <c r="J81" s="67">
        <v>87.6</v>
      </c>
      <c r="K81" s="67">
        <v>86.5</v>
      </c>
      <c r="L81" s="67">
        <v>55.4</v>
      </c>
      <c r="M81" s="67">
        <v>31.2</v>
      </c>
      <c r="N81" s="67">
        <v>0</v>
      </c>
      <c r="O81" s="67">
        <v>0</v>
      </c>
      <c r="P81" s="66">
        <f t="shared" si="4"/>
        <v>306.89999999999998</v>
      </c>
    </row>
    <row r="82" spans="1:16" ht="16.05" customHeight="1" x14ac:dyDescent="0.2">
      <c r="A82" s="9"/>
      <c r="B82" s="9"/>
      <c r="C82" s="10" t="s">
        <v>22</v>
      </c>
      <c r="D82" s="7" t="str">
        <f t="shared" ref="D82:O82" si="54">IF(D81&lt;=0,"",D81/$P81%)</f>
        <v/>
      </c>
      <c r="E82" s="7" t="str">
        <f t="shared" si="54"/>
        <v/>
      </c>
      <c r="F82" s="7" t="str">
        <f t="shared" si="54"/>
        <v/>
      </c>
      <c r="G82" s="7" t="str">
        <f t="shared" si="54"/>
        <v/>
      </c>
      <c r="H82" s="7" t="str">
        <f t="shared" si="54"/>
        <v/>
      </c>
      <c r="I82" s="7">
        <f t="shared" si="54"/>
        <v>15.053763440860216</v>
      </c>
      <c r="J82" s="7">
        <f t="shared" si="54"/>
        <v>28.543499511241446</v>
      </c>
      <c r="K82" s="7">
        <f t="shared" si="54"/>
        <v>28.185076572173347</v>
      </c>
      <c r="L82" s="7">
        <f t="shared" si="54"/>
        <v>18.0514825676116</v>
      </c>
      <c r="M82" s="7">
        <f t="shared" si="54"/>
        <v>10.166177908113392</v>
      </c>
      <c r="N82" s="7" t="str">
        <f t="shared" si="54"/>
        <v/>
      </c>
      <c r="O82" s="7" t="str">
        <f t="shared" si="54"/>
        <v/>
      </c>
      <c r="P82" s="66">
        <f t="shared" si="4"/>
        <v>100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55">SUM(E81,E79)</f>
        <v>0</v>
      </c>
      <c r="F83" s="66">
        <f t="shared" si="55"/>
        <v>0</v>
      </c>
      <c r="G83" s="66">
        <f t="shared" si="55"/>
        <v>4</v>
      </c>
      <c r="H83" s="66">
        <f t="shared" si="55"/>
        <v>181.79999999999998</v>
      </c>
      <c r="I83" s="66">
        <f t="shared" si="55"/>
        <v>849.10000000000014</v>
      </c>
      <c r="J83" s="66">
        <f t="shared" si="55"/>
        <v>969.7</v>
      </c>
      <c r="K83" s="66">
        <f t="shared" si="55"/>
        <v>677</v>
      </c>
      <c r="L83" s="66">
        <f t="shared" si="55"/>
        <v>594.6</v>
      </c>
      <c r="M83" s="66">
        <f t="shared" si="55"/>
        <v>515.29999999999995</v>
      </c>
      <c r="N83" s="66">
        <f t="shared" si="55"/>
        <v>66.400000000000006</v>
      </c>
      <c r="O83" s="66">
        <f t="shared" si="55"/>
        <v>0</v>
      </c>
      <c r="P83" s="66">
        <f t="shared" si="4"/>
        <v>3857.9</v>
      </c>
    </row>
    <row r="84" spans="1:16" ht="16.05" customHeight="1" x14ac:dyDescent="0.2">
      <c r="A84" s="9"/>
      <c r="B84" s="13"/>
      <c r="C84" s="10" t="s">
        <v>22</v>
      </c>
      <c r="D84" s="7" t="str">
        <f t="shared" ref="D84:O84" si="56">IF(D83&lt;=0,"",D83/$P83%)</f>
        <v/>
      </c>
      <c r="E84" s="7" t="str">
        <f t="shared" si="56"/>
        <v/>
      </c>
      <c r="F84" s="7" t="str">
        <f t="shared" si="56"/>
        <v/>
      </c>
      <c r="G84" s="7">
        <f t="shared" si="56"/>
        <v>0.1036833510459058</v>
      </c>
      <c r="H84" s="7">
        <f t="shared" si="56"/>
        <v>4.7124083050364183</v>
      </c>
      <c r="I84" s="7">
        <f t="shared" si="56"/>
        <v>22.009383343269658</v>
      </c>
      <c r="J84" s="7">
        <f t="shared" si="56"/>
        <v>25.135436377303716</v>
      </c>
      <c r="K84" s="7">
        <f t="shared" si="56"/>
        <v>17.548407164519556</v>
      </c>
      <c r="L84" s="7">
        <f t="shared" si="56"/>
        <v>15.412530132973899</v>
      </c>
      <c r="M84" s="7">
        <f t="shared" si="56"/>
        <v>13.357007698488815</v>
      </c>
      <c r="N84" s="7">
        <f t="shared" si="56"/>
        <v>1.7211436273620364</v>
      </c>
      <c r="O84" s="7" t="str">
        <f t="shared" si="56"/>
        <v/>
      </c>
      <c r="P84" s="66">
        <f t="shared" si="4"/>
        <v>100.00000000000001</v>
      </c>
    </row>
    <row r="85" spans="1:16" ht="16.05" customHeight="1" x14ac:dyDescent="0.2">
      <c r="A85" s="9"/>
      <c r="B85" s="9" t="s">
        <v>37</v>
      </c>
      <c r="C85" s="7" t="s">
        <v>21</v>
      </c>
      <c r="D85" s="67">
        <v>10</v>
      </c>
      <c r="E85" s="67">
        <v>18</v>
      </c>
      <c r="F85" s="67">
        <v>20.3</v>
      </c>
      <c r="G85" s="67">
        <v>24.9</v>
      </c>
      <c r="H85" s="67">
        <v>25.7</v>
      </c>
      <c r="I85" s="67">
        <v>26</v>
      </c>
      <c r="J85" s="67">
        <v>2</v>
      </c>
      <c r="K85" s="67">
        <v>0</v>
      </c>
      <c r="L85" s="67">
        <v>3.1</v>
      </c>
      <c r="M85" s="67">
        <v>43</v>
      </c>
      <c r="N85" s="67">
        <v>68.2</v>
      </c>
      <c r="O85" s="67">
        <v>46.4</v>
      </c>
      <c r="P85" s="66">
        <f t="shared" si="4"/>
        <v>287.59999999999997</v>
      </c>
    </row>
    <row r="86" spans="1:16" ht="16.05" customHeight="1" x14ac:dyDescent="0.2">
      <c r="A86" s="9"/>
      <c r="B86" s="9"/>
      <c r="C86" s="10" t="s">
        <v>22</v>
      </c>
      <c r="D86" s="7">
        <f t="shared" ref="D86:O86" si="57">IF(D85&lt;=0,"",D85/$P85%)</f>
        <v>3.4770514603616141</v>
      </c>
      <c r="E86" s="7">
        <f t="shared" si="57"/>
        <v>6.2586926286509055</v>
      </c>
      <c r="F86" s="7">
        <f t="shared" si="57"/>
        <v>7.0584144645340769</v>
      </c>
      <c r="G86" s="7">
        <f t="shared" si="57"/>
        <v>8.657858136300419</v>
      </c>
      <c r="H86" s="7">
        <f t="shared" si="57"/>
        <v>8.9360222531293481</v>
      </c>
      <c r="I86" s="7">
        <f t="shared" si="57"/>
        <v>9.040333796940196</v>
      </c>
      <c r="J86" s="7">
        <f t="shared" si="57"/>
        <v>0.69541029207232286</v>
      </c>
      <c r="K86" s="7" t="str">
        <f t="shared" si="57"/>
        <v/>
      </c>
      <c r="L86" s="7">
        <f t="shared" si="57"/>
        <v>1.0778859527121003</v>
      </c>
      <c r="M86" s="7">
        <f t="shared" si="57"/>
        <v>14.951321279554941</v>
      </c>
      <c r="N86" s="7">
        <f t="shared" si="57"/>
        <v>23.71349095966621</v>
      </c>
      <c r="O86" s="7">
        <f t="shared" si="57"/>
        <v>16.133518776077889</v>
      </c>
      <c r="P86" s="66">
        <f t="shared" si="4"/>
        <v>100.00000000000003</v>
      </c>
    </row>
    <row r="87" spans="1:16" ht="16.05" customHeight="1" x14ac:dyDescent="0.2">
      <c r="A87" s="9"/>
      <c r="B87" s="9"/>
      <c r="C87" s="7" t="s">
        <v>23</v>
      </c>
      <c r="D87" s="67">
        <v>26</v>
      </c>
      <c r="E87" s="67">
        <v>27</v>
      </c>
      <c r="F87" s="67">
        <v>18</v>
      </c>
      <c r="G87" s="67">
        <v>27</v>
      </c>
      <c r="H87" s="67">
        <v>44</v>
      </c>
      <c r="I87" s="67">
        <v>38</v>
      </c>
      <c r="J87" s="67">
        <v>0</v>
      </c>
      <c r="K87" s="67">
        <v>0</v>
      </c>
      <c r="L87" s="67">
        <v>2.4</v>
      </c>
      <c r="M87" s="67">
        <v>27.6</v>
      </c>
      <c r="N87" s="67">
        <v>93.2</v>
      </c>
      <c r="O87" s="67">
        <v>86.8</v>
      </c>
      <c r="P87" s="66">
        <f t="shared" si="4"/>
        <v>390</v>
      </c>
    </row>
    <row r="88" spans="1:16" ht="16.05" customHeight="1" x14ac:dyDescent="0.2">
      <c r="A88" s="9"/>
      <c r="B88" s="9"/>
      <c r="C88" s="10" t="s">
        <v>22</v>
      </c>
      <c r="D88" s="7">
        <f t="shared" ref="D88:O88" si="58">IF(D87&lt;=0,"",D87/$P87%)</f>
        <v>6.666666666666667</v>
      </c>
      <c r="E88" s="7">
        <f t="shared" si="58"/>
        <v>6.9230769230769234</v>
      </c>
      <c r="F88" s="7">
        <f t="shared" si="58"/>
        <v>4.6153846153846159</v>
      </c>
      <c r="G88" s="7">
        <f t="shared" si="58"/>
        <v>6.9230769230769234</v>
      </c>
      <c r="H88" s="7">
        <f t="shared" si="58"/>
        <v>11.282051282051283</v>
      </c>
      <c r="I88" s="7">
        <f t="shared" si="58"/>
        <v>9.7435897435897445</v>
      </c>
      <c r="J88" s="7" t="str">
        <f t="shared" si="58"/>
        <v/>
      </c>
      <c r="K88" s="7" t="str">
        <f t="shared" si="58"/>
        <v/>
      </c>
      <c r="L88" s="7">
        <f t="shared" si="58"/>
        <v>0.61538461538461542</v>
      </c>
      <c r="M88" s="7">
        <f t="shared" si="58"/>
        <v>7.0769230769230775</v>
      </c>
      <c r="N88" s="7">
        <f t="shared" si="58"/>
        <v>23.897435897435898</v>
      </c>
      <c r="O88" s="7">
        <f t="shared" si="58"/>
        <v>22.256410256410255</v>
      </c>
      <c r="P88" s="66">
        <f t="shared" si="4"/>
        <v>100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36</v>
      </c>
      <c r="E89" s="66">
        <f t="shared" ref="E89:O89" si="59">SUM(E87,E85)</f>
        <v>45</v>
      </c>
      <c r="F89" s="66">
        <f t="shared" si="59"/>
        <v>38.299999999999997</v>
      </c>
      <c r="G89" s="66">
        <f t="shared" si="59"/>
        <v>51.9</v>
      </c>
      <c r="H89" s="66">
        <f t="shared" si="59"/>
        <v>69.7</v>
      </c>
      <c r="I89" s="66">
        <f t="shared" si="59"/>
        <v>64</v>
      </c>
      <c r="J89" s="66">
        <f t="shared" si="59"/>
        <v>2</v>
      </c>
      <c r="K89" s="66">
        <f t="shared" si="59"/>
        <v>0</v>
      </c>
      <c r="L89" s="66">
        <f t="shared" si="59"/>
        <v>5.5</v>
      </c>
      <c r="M89" s="66">
        <f t="shared" si="59"/>
        <v>70.599999999999994</v>
      </c>
      <c r="N89" s="66">
        <f t="shared" si="59"/>
        <v>161.4</v>
      </c>
      <c r="O89" s="66">
        <f t="shared" si="59"/>
        <v>133.19999999999999</v>
      </c>
      <c r="P89" s="66">
        <f t="shared" si="4"/>
        <v>677.59999999999991</v>
      </c>
    </row>
    <row r="90" spans="1:16" ht="16.05" customHeight="1" x14ac:dyDescent="0.2">
      <c r="A90" s="9"/>
      <c r="B90" s="13"/>
      <c r="C90" s="10" t="s">
        <v>22</v>
      </c>
      <c r="D90" s="7">
        <f t="shared" ref="D90:O90" si="60">IF(D89&lt;=0,"",D89/$P89%)</f>
        <v>5.3128689492325867</v>
      </c>
      <c r="E90" s="7">
        <f t="shared" si="60"/>
        <v>6.6410861865407327</v>
      </c>
      <c r="F90" s="7">
        <f t="shared" si="60"/>
        <v>5.6523022432113343</v>
      </c>
      <c r="G90" s="7">
        <f t="shared" si="60"/>
        <v>7.6593860684769783</v>
      </c>
      <c r="H90" s="7">
        <f t="shared" si="60"/>
        <v>10.286304604486425</v>
      </c>
      <c r="I90" s="7">
        <f t="shared" si="60"/>
        <v>9.4451003541912648</v>
      </c>
      <c r="J90" s="7">
        <f t="shared" si="60"/>
        <v>0.29515938606847703</v>
      </c>
      <c r="K90" s="7" t="str">
        <f t="shared" si="60"/>
        <v/>
      </c>
      <c r="L90" s="7">
        <f t="shared" si="60"/>
        <v>0.81168831168831179</v>
      </c>
      <c r="M90" s="7">
        <f t="shared" si="60"/>
        <v>10.419126328217239</v>
      </c>
      <c r="N90" s="7">
        <f t="shared" si="60"/>
        <v>23.819362455726097</v>
      </c>
      <c r="O90" s="7">
        <f t="shared" si="60"/>
        <v>19.657615112160567</v>
      </c>
      <c r="P90" s="66">
        <f t="shared" ref="P90:P153" si="61">SUM(D90:O90)</f>
        <v>100.00000000000003</v>
      </c>
    </row>
    <row r="91" spans="1:16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37.900000000000006</v>
      </c>
      <c r="K91" s="67">
        <v>234</v>
      </c>
      <c r="L91" s="67">
        <v>85.7</v>
      </c>
      <c r="M91" s="67">
        <v>0</v>
      </c>
      <c r="N91" s="67">
        <v>0</v>
      </c>
      <c r="O91" s="67">
        <v>0</v>
      </c>
      <c r="P91" s="66">
        <f t="shared" si="61"/>
        <v>357.59999999999997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2">IF(D91&lt;=0,"",D91/$P91%)</f>
        <v/>
      </c>
      <c r="E92" s="7" t="str">
        <f t="shared" si="62"/>
        <v/>
      </c>
      <c r="F92" s="7" t="str">
        <f t="shared" si="62"/>
        <v/>
      </c>
      <c r="G92" s="7" t="str">
        <f t="shared" si="62"/>
        <v/>
      </c>
      <c r="H92" s="7" t="str">
        <f t="shared" si="62"/>
        <v/>
      </c>
      <c r="I92" s="7" t="str">
        <f t="shared" si="62"/>
        <v/>
      </c>
      <c r="J92" s="7">
        <f t="shared" si="62"/>
        <v>10.598434004474276</v>
      </c>
      <c r="K92" s="7">
        <f t="shared" si="62"/>
        <v>65.436241610738264</v>
      </c>
      <c r="L92" s="7">
        <f t="shared" si="62"/>
        <v>23.965324384787476</v>
      </c>
      <c r="M92" s="7" t="str">
        <f t="shared" si="62"/>
        <v/>
      </c>
      <c r="N92" s="7" t="str">
        <f t="shared" si="62"/>
        <v/>
      </c>
      <c r="O92" s="7" t="str">
        <f t="shared" si="62"/>
        <v/>
      </c>
      <c r="P92" s="66">
        <f t="shared" si="61"/>
        <v>100.00000000000001</v>
      </c>
    </row>
    <row r="93" spans="1:16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2.2999999999999998</v>
      </c>
      <c r="K93" s="67">
        <v>308</v>
      </c>
      <c r="L93" s="67">
        <v>173.3</v>
      </c>
      <c r="M93" s="67">
        <v>0</v>
      </c>
      <c r="N93" s="67">
        <v>0</v>
      </c>
      <c r="O93" s="67">
        <v>0</v>
      </c>
      <c r="P93" s="66">
        <f t="shared" si="61"/>
        <v>483.6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3">IF(D93&lt;=0,"",D93/$P93%)</f>
        <v/>
      </c>
      <c r="E94" s="7" t="str">
        <f t="shared" si="63"/>
        <v/>
      </c>
      <c r="F94" s="7" t="str">
        <f t="shared" si="63"/>
        <v/>
      </c>
      <c r="G94" s="7" t="str">
        <f t="shared" si="63"/>
        <v/>
      </c>
      <c r="H94" s="7" t="str">
        <f t="shared" si="63"/>
        <v/>
      </c>
      <c r="I94" s="7" t="str">
        <f t="shared" si="63"/>
        <v/>
      </c>
      <c r="J94" s="7">
        <f t="shared" si="63"/>
        <v>0.47559966914805618</v>
      </c>
      <c r="K94" s="7">
        <f t="shared" si="63"/>
        <v>63.688999172870133</v>
      </c>
      <c r="L94" s="7">
        <f t="shared" si="63"/>
        <v>35.835401157981806</v>
      </c>
      <c r="M94" s="7" t="str">
        <f t="shared" si="63"/>
        <v/>
      </c>
      <c r="N94" s="7" t="str">
        <f t="shared" si="63"/>
        <v/>
      </c>
      <c r="O94" s="7" t="str">
        <f t="shared" si="63"/>
        <v/>
      </c>
      <c r="P94" s="66">
        <f t="shared" si="61"/>
        <v>100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4">SUM(E93,E91)</f>
        <v>0</v>
      </c>
      <c r="F95" s="66">
        <f t="shared" si="64"/>
        <v>0</v>
      </c>
      <c r="G95" s="66">
        <f t="shared" si="64"/>
        <v>0</v>
      </c>
      <c r="H95" s="66">
        <f t="shared" si="64"/>
        <v>0</v>
      </c>
      <c r="I95" s="66">
        <f t="shared" si="64"/>
        <v>0</v>
      </c>
      <c r="J95" s="66">
        <f t="shared" si="64"/>
        <v>40.200000000000003</v>
      </c>
      <c r="K95" s="66">
        <f t="shared" si="64"/>
        <v>542</v>
      </c>
      <c r="L95" s="66">
        <f t="shared" si="64"/>
        <v>259</v>
      </c>
      <c r="M95" s="66">
        <f t="shared" si="64"/>
        <v>0</v>
      </c>
      <c r="N95" s="66">
        <f t="shared" si="64"/>
        <v>0</v>
      </c>
      <c r="O95" s="66">
        <f t="shared" si="64"/>
        <v>0</v>
      </c>
      <c r="P95" s="66">
        <f t="shared" si="61"/>
        <v>841.2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5">IF(D95&lt;=0,"",D95/$P95%)</f>
        <v/>
      </c>
      <c r="E96" s="7" t="str">
        <f t="shared" si="65"/>
        <v/>
      </c>
      <c r="F96" s="7" t="str">
        <f t="shared" si="65"/>
        <v/>
      </c>
      <c r="G96" s="7" t="str">
        <f t="shared" si="65"/>
        <v/>
      </c>
      <c r="H96" s="7" t="str">
        <f t="shared" si="65"/>
        <v/>
      </c>
      <c r="I96" s="7" t="str">
        <f t="shared" si="65"/>
        <v/>
      </c>
      <c r="J96" s="7">
        <f t="shared" si="65"/>
        <v>4.77888730385164</v>
      </c>
      <c r="K96" s="7">
        <f t="shared" si="65"/>
        <v>64.431764146457439</v>
      </c>
      <c r="L96" s="7">
        <f t="shared" si="65"/>
        <v>30.789348549690914</v>
      </c>
      <c r="M96" s="7" t="str">
        <f t="shared" si="65"/>
        <v/>
      </c>
      <c r="N96" s="7" t="str">
        <f t="shared" si="65"/>
        <v/>
      </c>
      <c r="O96" s="7" t="str">
        <f t="shared" si="65"/>
        <v/>
      </c>
      <c r="P96" s="66">
        <f t="shared" si="61"/>
        <v>100</v>
      </c>
    </row>
    <row r="97" spans="1:16" ht="16.05" customHeight="1" x14ac:dyDescent="0.2">
      <c r="A97" s="9"/>
      <c r="B97" s="9" t="s">
        <v>39</v>
      </c>
      <c r="C97" s="7" t="s">
        <v>21</v>
      </c>
      <c r="D97" s="7">
        <v>0</v>
      </c>
      <c r="E97" s="7">
        <v>0</v>
      </c>
      <c r="F97" s="7">
        <v>0</v>
      </c>
      <c r="G97" s="7">
        <v>2.8</v>
      </c>
      <c r="H97" s="7">
        <v>2.7</v>
      </c>
      <c r="I97" s="7">
        <v>0</v>
      </c>
      <c r="J97" s="7">
        <v>4.5999999999999996</v>
      </c>
      <c r="K97" s="7">
        <v>9.6</v>
      </c>
      <c r="L97" s="7">
        <v>14</v>
      </c>
      <c r="M97" s="7">
        <v>39.5</v>
      </c>
      <c r="N97" s="7">
        <v>28.8</v>
      </c>
      <c r="O97" s="7">
        <v>0</v>
      </c>
      <c r="P97" s="66">
        <f t="shared" si="61"/>
        <v>102</v>
      </c>
    </row>
    <row r="98" spans="1:16" ht="16.05" customHeight="1" x14ac:dyDescent="0.2">
      <c r="A98" s="9"/>
      <c r="B98" s="9"/>
      <c r="C98" s="10" t="s">
        <v>22</v>
      </c>
      <c r="D98" s="7" t="str">
        <f t="shared" ref="D98:O98" si="66">IF(D97&lt;=0,"",D97/$P97%)</f>
        <v/>
      </c>
      <c r="E98" s="7" t="str">
        <f t="shared" si="66"/>
        <v/>
      </c>
      <c r="F98" s="7" t="str">
        <f t="shared" si="66"/>
        <v/>
      </c>
      <c r="G98" s="7">
        <f t="shared" si="66"/>
        <v>2.7450980392156858</v>
      </c>
      <c r="H98" s="7">
        <f t="shared" si="66"/>
        <v>2.6470588235294117</v>
      </c>
      <c r="I98" s="7" t="str">
        <f t="shared" si="66"/>
        <v/>
      </c>
      <c r="J98" s="7">
        <f t="shared" si="66"/>
        <v>4.5098039215686274</v>
      </c>
      <c r="K98" s="7">
        <f t="shared" si="66"/>
        <v>9.4117647058823533</v>
      </c>
      <c r="L98" s="7">
        <f t="shared" si="66"/>
        <v>13.725490196078431</v>
      </c>
      <c r="M98" s="7">
        <f t="shared" si="66"/>
        <v>38.725490196078432</v>
      </c>
      <c r="N98" s="7">
        <f t="shared" si="66"/>
        <v>28.235294117647058</v>
      </c>
      <c r="O98" s="7" t="str">
        <f t="shared" si="66"/>
        <v/>
      </c>
      <c r="P98" s="66">
        <f t="shared" si="61"/>
        <v>100</v>
      </c>
    </row>
    <row r="99" spans="1:16" ht="16.05" customHeight="1" x14ac:dyDescent="0.2">
      <c r="A99" s="9"/>
      <c r="B99" s="9"/>
      <c r="C99" s="7" t="s">
        <v>23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2.5</v>
      </c>
      <c r="M99" s="7">
        <v>2.2999999999999998</v>
      </c>
      <c r="N99" s="7">
        <v>2.2000000000000002</v>
      </c>
      <c r="O99" s="7">
        <v>0</v>
      </c>
      <c r="P99" s="66">
        <f t="shared" si="61"/>
        <v>7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7">IF(D99&lt;=0,"",D99/$P99%)</f>
        <v/>
      </c>
      <c r="E100" s="7" t="str">
        <f t="shared" si="67"/>
        <v/>
      </c>
      <c r="F100" s="7" t="str">
        <f t="shared" si="67"/>
        <v/>
      </c>
      <c r="G100" s="7" t="str">
        <f t="shared" si="67"/>
        <v/>
      </c>
      <c r="H100" s="7" t="str">
        <f t="shared" si="67"/>
        <v/>
      </c>
      <c r="I100" s="7" t="str">
        <f t="shared" si="67"/>
        <v/>
      </c>
      <c r="J100" s="7" t="str">
        <f t="shared" si="67"/>
        <v/>
      </c>
      <c r="K100" s="7" t="str">
        <f t="shared" si="67"/>
        <v/>
      </c>
      <c r="L100" s="7">
        <f t="shared" si="67"/>
        <v>35.714285714285708</v>
      </c>
      <c r="M100" s="7">
        <f t="shared" si="67"/>
        <v>32.857142857142854</v>
      </c>
      <c r="N100" s="7">
        <f t="shared" si="67"/>
        <v>31.428571428571427</v>
      </c>
      <c r="O100" s="7" t="str">
        <f t="shared" si="67"/>
        <v/>
      </c>
      <c r="P100" s="66">
        <f t="shared" si="61"/>
        <v>99.999999999999986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68">SUM(E99,E97)</f>
        <v>0</v>
      </c>
      <c r="F101" s="66">
        <f t="shared" si="68"/>
        <v>0</v>
      </c>
      <c r="G101" s="66">
        <f t="shared" si="68"/>
        <v>2.8</v>
      </c>
      <c r="H101" s="66">
        <f t="shared" si="68"/>
        <v>2.7</v>
      </c>
      <c r="I101" s="66">
        <f t="shared" si="68"/>
        <v>0</v>
      </c>
      <c r="J101" s="66">
        <f t="shared" si="68"/>
        <v>4.5999999999999996</v>
      </c>
      <c r="K101" s="66">
        <f t="shared" si="68"/>
        <v>9.6</v>
      </c>
      <c r="L101" s="66">
        <f t="shared" si="68"/>
        <v>16.5</v>
      </c>
      <c r="M101" s="66">
        <f t="shared" si="68"/>
        <v>41.8</v>
      </c>
      <c r="N101" s="66">
        <f t="shared" si="68"/>
        <v>31</v>
      </c>
      <c r="O101" s="66">
        <f t="shared" si="68"/>
        <v>0</v>
      </c>
      <c r="P101" s="66">
        <f t="shared" si="61"/>
        <v>109</v>
      </c>
    </row>
    <row r="102" spans="1:16" ht="16.05" customHeight="1" x14ac:dyDescent="0.2">
      <c r="A102" s="9"/>
      <c r="B102" s="13"/>
      <c r="C102" s="10" t="s">
        <v>22</v>
      </c>
      <c r="D102" s="7" t="str">
        <f t="shared" ref="D102:O102" si="69">IF(D101&lt;=0,"",D101/$P101%)</f>
        <v/>
      </c>
      <c r="E102" s="7" t="str">
        <f t="shared" si="69"/>
        <v/>
      </c>
      <c r="F102" s="7" t="str">
        <f t="shared" si="69"/>
        <v/>
      </c>
      <c r="G102" s="7">
        <f t="shared" si="69"/>
        <v>2.568807339449541</v>
      </c>
      <c r="H102" s="7">
        <f t="shared" si="69"/>
        <v>2.477064220183486</v>
      </c>
      <c r="I102" s="7" t="str">
        <f t="shared" si="69"/>
        <v/>
      </c>
      <c r="J102" s="7">
        <f t="shared" si="69"/>
        <v>4.2201834862385317</v>
      </c>
      <c r="K102" s="7">
        <f t="shared" si="69"/>
        <v>8.8073394495412831</v>
      </c>
      <c r="L102" s="7">
        <f t="shared" si="69"/>
        <v>15.137614678899082</v>
      </c>
      <c r="M102" s="7">
        <f t="shared" si="69"/>
        <v>38.348623853211002</v>
      </c>
      <c r="N102" s="7">
        <f t="shared" si="69"/>
        <v>28.440366972477062</v>
      </c>
      <c r="O102" s="7" t="str">
        <f t="shared" si="69"/>
        <v/>
      </c>
      <c r="P102" s="66">
        <f t="shared" si="61"/>
        <v>99.999999999999986</v>
      </c>
    </row>
    <row r="103" spans="1:16" ht="16.05" customHeight="1" x14ac:dyDescent="0.2">
      <c r="A103" s="9"/>
      <c r="B103" s="9" t="s">
        <v>40</v>
      </c>
      <c r="C103" s="7" t="s">
        <v>21</v>
      </c>
      <c r="D103" s="67">
        <v>0</v>
      </c>
      <c r="E103" s="67">
        <v>0</v>
      </c>
      <c r="F103" s="67">
        <v>0</v>
      </c>
      <c r="G103" s="67">
        <v>0</v>
      </c>
      <c r="H103" s="67">
        <v>4.5999999999999996</v>
      </c>
      <c r="I103" s="67">
        <v>74.099999999999994</v>
      </c>
      <c r="J103" s="67">
        <v>13.7</v>
      </c>
      <c r="K103" s="67">
        <v>0.9</v>
      </c>
      <c r="L103" s="67">
        <v>1.9</v>
      </c>
      <c r="M103" s="67">
        <v>37.5</v>
      </c>
      <c r="N103" s="67">
        <v>11.8</v>
      </c>
      <c r="O103" s="67">
        <v>0</v>
      </c>
      <c r="P103" s="66">
        <f t="shared" si="61"/>
        <v>144.5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70">IF(D103&lt;=0,"",D103/$P103%)</f>
        <v/>
      </c>
      <c r="E104" s="7" t="str">
        <f t="shared" si="70"/>
        <v/>
      </c>
      <c r="F104" s="7" t="str">
        <f t="shared" si="70"/>
        <v/>
      </c>
      <c r="G104" s="7" t="str">
        <f t="shared" si="70"/>
        <v/>
      </c>
      <c r="H104" s="7">
        <f t="shared" si="70"/>
        <v>3.1833910034602071</v>
      </c>
      <c r="I104" s="7">
        <f t="shared" si="70"/>
        <v>51.280276816608989</v>
      </c>
      <c r="J104" s="7">
        <f t="shared" si="70"/>
        <v>9.4809688581314866</v>
      </c>
      <c r="K104" s="7">
        <f t="shared" si="70"/>
        <v>0.62283737024221453</v>
      </c>
      <c r="L104" s="7">
        <f t="shared" si="70"/>
        <v>1.314878892733564</v>
      </c>
      <c r="M104" s="7">
        <f t="shared" si="70"/>
        <v>25.951557093425606</v>
      </c>
      <c r="N104" s="7">
        <f t="shared" si="70"/>
        <v>8.1660899653979246</v>
      </c>
      <c r="O104" s="7" t="str">
        <f t="shared" si="70"/>
        <v/>
      </c>
      <c r="P104" s="66">
        <f t="shared" si="61"/>
        <v>99.999999999999986</v>
      </c>
    </row>
    <row r="105" spans="1:16" ht="16.05" customHeight="1" x14ac:dyDescent="0.2">
      <c r="A105" s="9"/>
      <c r="B105" s="9"/>
      <c r="C105" s="7" t="s">
        <v>23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/>
      <c r="M105" s="67"/>
      <c r="N105" s="67">
        <v>0</v>
      </c>
      <c r="O105" s="67">
        <v>0</v>
      </c>
      <c r="P105" s="66">
        <f t="shared" si="61"/>
        <v>0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6" si="71">IF(D105&lt;=0,"",D105/$P105%)</f>
        <v/>
      </c>
      <c r="E106" s="7" t="str">
        <f t="shared" si="71"/>
        <v/>
      </c>
      <c r="F106" s="7" t="str">
        <f t="shared" si="71"/>
        <v/>
      </c>
      <c r="G106" s="7" t="str">
        <f t="shared" si="71"/>
        <v/>
      </c>
      <c r="H106" s="7" t="str">
        <f t="shared" si="71"/>
        <v/>
      </c>
      <c r="I106" s="7" t="str">
        <f t="shared" si="71"/>
        <v/>
      </c>
      <c r="J106" s="7" t="str">
        <f t="shared" si="71"/>
        <v/>
      </c>
      <c r="K106" s="7" t="str">
        <f t="shared" si="71"/>
        <v/>
      </c>
      <c r="L106" s="7" t="str">
        <f t="shared" si="71"/>
        <v/>
      </c>
      <c r="M106" s="7" t="str">
        <f t="shared" si="71"/>
        <v/>
      </c>
      <c r="N106" s="7" t="str">
        <f t="shared" si="71"/>
        <v/>
      </c>
      <c r="O106" s="7" t="str">
        <f t="shared" si="71"/>
        <v/>
      </c>
      <c r="P106" s="66">
        <f t="shared" si="61"/>
        <v>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2">SUM(E105,E103)</f>
        <v>0</v>
      </c>
      <c r="F107" s="66">
        <f t="shared" si="72"/>
        <v>0</v>
      </c>
      <c r="G107" s="66">
        <f t="shared" si="72"/>
        <v>0</v>
      </c>
      <c r="H107" s="66">
        <f t="shared" si="72"/>
        <v>4.5999999999999996</v>
      </c>
      <c r="I107" s="66">
        <f t="shared" si="72"/>
        <v>74.099999999999994</v>
      </c>
      <c r="J107" s="66">
        <f t="shared" si="72"/>
        <v>13.7</v>
      </c>
      <c r="K107" s="66">
        <f t="shared" si="72"/>
        <v>0.9</v>
      </c>
      <c r="L107" s="66">
        <f t="shared" si="72"/>
        <v>1.9</v>
      </c>
      <c r="M107" s="66">
        <f t="shared" si="72"/>
        <v>37.5</v>
      </c>
      <c r="N107" s="66">
        <f t="shared" si="72"/>
        <v>11.8</v>
      </c>
      <c r="O107" s="66">
        <f t="shared" si="72"/>
        <v>0</v>
      </c>
      <c r="P107" s="66">
        <f t="shared" si="61"/>
        <v>144.5</v>
      </c>
    </row>
    <row r="108" spans="1:16" ht="16.05" customHeight="1" x14ac:dyDescent="0.2">
      <c r="A108" s="9"/>
      <c r="B108" s="13"/>
      <c r="C108" s="10" t="s">
        <v>22</v>
      </c>
      <c r="D108" s="7" t="str">
        <f t="shared" ref="D108:O108" si="73">IF(D107&lt;=0,"",D107/$P107%)</f>
        <v/>
      </c>
      <c r="E108" s="7" t="str">
        <f t="shared" si="73"/>
        <v/>
      </c>
      <c r="F108" s="7" t="str">
        <f t="shared" si="73"/>
        <v/>
      </c>
      <c r="G108" s="7" t="str">
        <f t="shared" si="73"/>
        <v/>
      </c>
      <c r="H108" s="7">
        <f t="shared" si="73"/>
        <v>3.1833910034602071</v>
      </c>
      <c r="I108" s="7">
        <f t="shared" si="73"/>
        <v>51.280276816608989</v>
      </c>
      <c r="J108" s="7">
        <f t="shared" si="73"/>
        <v>9.4809688581314866</v>
      </c>
      <c r="K108" s="7">
        <f t="shared" si="73"/>
        <v>0.62283737024221453</v>
      </c>
      <c r="L108" s="7">
        <f t="shared" si="73"/>
        <v>1.314878892733564</v>
      </c>
      <c r="M108" s="7">
        <f t="shared" si="73"/>
        <v>25.951557093425606</v>
      </c>
      <c r="N108" s="7">
        <f t="shared" si="73"/>
        <v>8.1660899653979246</v>
      </c>
      <c r="O108" s="7" t="str">
        <f t="shared" si="73"/>
        <v/>
      </c>
      <c r="P108" s="66">
        <f t="shared" si="61"/>
        <v>99.999999999999986</v>
      </c>
    </row>
    <row r="109" spans="1:16" ht="16.05" customHeight="1" x14ac:dyDescent="0.2">
      <c r="A109" s="9"/>
      <c r="B109" s="9" t="s">
        <v>41</v>
      </c>
      <c r="C109" s="7" t="s">
        <v>21</v>
      </c>
      <c r="D109" s="67">
        <v>0</v>
      </c>
      <c r="E109" s="67">
        <v>4.5</v>
      </c>
      <c r="F109" s="67">
        <v>13.6</v>
      </c>
      <c r="G109" s="67">
        <v>16.100000000000001</v>
      </c>
      <c r="H109" s="67">
        <v>40</v>
      </c>
      <c r="I109" s="67">
        <v>75.600000000000009</v>
      </c>
      <c r="J109" s="67">
        <v>184.6</v>
      </c>
      <c r="K109" s="67">
        <v>253</v>
      </c>
      <c r="L109" s="67">
        <v>199.9</v>
      </c>
      <c r="M109" s="67">
        <v>146.30000000000001</v>
      </c>
      <c r="N109" s="67">
        <v>21.8</v>
      </c>
      <c r="O109" s="67">
        <v>0</v>
      </c>
      <c r="P109" s="66">
        <f t="shared" si="61"/>
        <v>955.39999999999986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4">IF(D109&lt;=0,"",D109/$P109%)</f>
        <v/>
      </c>
      <c r="E110" s="7">
        <f t="shared" si="74"/>
        <v>0.4710069081013189</v>
      </c>
      <c r="F110" s="7">
        <f t="shared" si="74"/>
        <v>1.4234875444839858</v>
      </c>
      <c r="G110" s="7">
        <f t="shared" si="74"/>
        <v>1.6851580489847189</v>
      </c>
      <c r="H110" s="7">
        <f t="shared" si="74"/>
        <v>4.1867280720117233</v>
      </c>
      <c r="I110" s="7">
        <f t="shared" si="74"/>
        <v>7.9129160561021585</v>
      </c>
      <c r="J110" s="7">
        <f t="shared" si="74"/>
        <v>19.321750052334103</v>
      </c>
      <c r="K110" s="7">
        <f t="shared" si="74"/>
        <v>26.481055055474151</v>
      </c>
      <c r="L110" s="7">
        <f t="shared" si="74"/>
        <v>20.92317353987859</v>
      </c>
      <c r="M110" s="7">
        <f t="shared" si="74"/>
        <v>15.31295792338288</v>
      </c>
      <c r="N110" s="7">
        <f t="shared" si="74"/>
        <v>2.2817667992463893</v>
      </c>
      <c r="O110" s="7" t="str">
        <f t="shared" si="74"/>
        <v/>
      </c>
      <c r="P110" s="66">
        <f t="shared" si="61"/>
        <v>100.00000000000001</v>
      </c>
    </row>
    <row r="111" spans="1:16" ht="16.05" customHeight="1" x14ac:dyDescent="0.2">
      <c r="A111" s="9"/>
      <c r="B111" s="9"/>
      <c r="C111" s="7" t="s">
        <v>23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2.7</v>
      </c>
      <c r="J111" s="67">
        <v>302.8</v>
      </c>
      <c r="K111" s="67">
        <v>1392.9999999999998</v>
      </c>
      <c r="L111" s="67">
        <v>351.6</v>
      </c>
      <c r="M111" s="67">
        <v>36.300000000000004</v>
      </c>
      <c r="N111" s="67">
        <v>0</v>
      </c>
      <c r="O111" s="67">
        <v>0</v>
      </c>
      <c r="P111" s="66">
        <f t="shared" si="61"/>
        <v>2086.4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5">IF(D111&lt;=0,"",D111/$P111%)</f>
        <v/>
      </c>
      <c r="E112" s="7" t="str">
        <f t="shared" si="75"/>
        <v/>
      </c>
      <c r="F112" s="7" t="str">
        <f t="shared" si="75"/>
        <v/>
      </c>
      <c r="G112" s="7" t="str">
        <f t="shared" si="75"/>
        <v/>
      </c>
      <c r="H112" s="7" t="str">
        <f t="shared" si="75"/>
        <v/>
      </c>
      <c r="I112" s="7">
        <f t="shared" si="75"/>
        <v>0.129409509202454</v>
      </c>
      <c r="J112" s="7">
        <f t="shared" si="75"/>
        <v>14.513036809815951</v>
      </c>
      <c r="K112" s="7">
        <f t="shared" si="75"/>
        <v>66.765720858895691</v>
      </c>
      <c r="L112" s="7">
        <f t="shared" si="75"/>
        <v>16.851993865030675</v>
      </c>
      <c r="M112" s="7">
        <f t="shared" si="75"/>
        <v>1.7398389570552149</v>
      </c>
      <c r="N112" s="7" t="str">
        <f t="shared" si="75"/>
        <v/>
      </c>
      <c r="O112" s="7" t="str">
        <f t="shared" si="75"/>
        <v/>
      </c>
      <c r="P112" s="66">
        <f t="shared" si="61"/>
        <v>99.999999999999986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6">SUM(E111,E109)</f>
        <v>4.5</v>
      </c>
      <c r="F113" s="66">
        <f t="shared" si="76"/>
        <v>13.6</v>
      </c>
      <c r="G113" s="66">
        <f t="shared" si="76"/>
        <v>16.100000000000001</v>
      </c>
      <c r="H113" s="66">
        <f t="shared" si="76"/>
        <v>40</v>
      </c>
      <c r="I113" s="66">
        <f t="shared" si="76"/>
        <v>78.300000000000011</v>
      </c>
      <c r="J113" s="66">
        <f t="shared" si="76"/>
        <v>487.4</v>
      </c>
      <c r="K113" s="66">
        <f t="shared" si="76"/>
        <v>1645.9999999999998</v>
      </c>
      <c r="L113" s="66">
        <f t="shared" si="76"/>
        <v>551.5</v>
      </c>
      <c r="M113" s="66">
        <f t="shared" si="76"/>
        <v>182.60000000000002</v>
      </c>
      <c r="N113" s="66">
        <f t="shared" si="76"/>
        <v>21.8</v>
      </c>
      <c r="O113" s="66">
        <f t="shared" si="76"/>
        <v>0</v>
      </c>
      <c r="P113" s="66">
        <f t="shared" si="61"/>
        <v>3041.7999999999997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7">IF(D113&lt;=0,"",D113/$P113%)</f>
        <v/>
      </c>
      <c r="E114" s="7">
        <f t="shared" si="77"/>
        <v>0.14793872049444409</v>
      </c>
      <c r="F114" s="7">
        <f t="shared" si="77"/>
        <v>0.44710368860543104</v>
      </c>
      <c r="G114" s="7">
        <f t="shared" si="77"/>
        <v>0.52929186665790007</v>
      </c>
      <c r="H114" s="7">
        <f t="shared" si="77"/>
        <v>1.3150108488395031</v>
      </c>
      <c r="I114" s="7">
        <f t="shared" si="77"/>
        <v>2.5741337366033279</v>
      </c>
      <c r="J114" s="7">
        <f t="shared" si="77"/>
        <v>16.023407193109346</v>
      </c>
      <c r="K114" s="7">
        <f t="shared" si="77"/>
        <v>54.112696429745547</v>
      </c>
      <c r="L114" s="7">
        <f t="shared" si="77"/>
        <v>18.13071207837465</v>
      </c>
      <c r="M114" s="7">
        <f t="shared" si="77"/>
        <v>6.0030245249523322</v>
      </c>
      <c r="N114" s="7">
        <f t="shared" si="77"/>
        <v>0.7166809126175292</v>
      </c>
      <c r="O114" s="7" t="str">
        <f t="shared" si="77"/>
        <v/>
      </c>
      <c r="P114" s="66">
        <f t="shared" si="61"/>
        <v>100.00000000000003</v>
      </c>
    </row>
    <row r="115" spans="1:16" ht="16.05" customHeight="1" x14ac:dyDescent="0.2">
      <c r="A115" s="9"/>
      <c r="B115" s="9" t="s">
        <v>42</v>
      </c>
      <c r="C115" s="7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0.1</v>
      </c>
      <c r="I115" s="67">
        <v>0.5</v>
      </c>
      <c r="J115" s="67">
        <v>9.1999999999999993</v>
      </c>
      <c r="K115" s="67">
        <v>5.9</v>
      </c>
      <c r="L115" s="67">
        <v>8.1999999999999993</v>
      </c>
      <c r="M115" s="67">
        <v>2</v>
      </c>
      <c r="N115" s="67">
        <v>1.5</v>
      </c>
      <c r="O115" s="67">
        <v>0</v>
      </c>
      <c r="P115" s="66">
        <f t="shared" si="61"/>
        <v>27.4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8">IF(D115&lt;=0,"",D115/$P115%)</f>
        <v/>
      </c>
      <c r="E116" s="7" t="str">
        <f t="shared" si="78"/>
        <v/>
      </c>
      <c r="F116" s="7" t="str">
        <f t="shared" si="78"/>
        <v/>
      </c>
      <c r="G116" s="7" t="str">
        <f t="shared" si="78"/>
        <v/>
      </c>
      <c r="H116" s="7">
        <f t="shared" si="78"/>
        <v>0.36496350364963509</v>
      </c>
      <c r="I116" s="7">
        <f t="shared" si="78"/>
        <v>1.8248175182481754</v>
      </c>
      <c r="J116" s="7">
        <f t="shared" si="78"/>
        <v>33.576642335766422</v>
      </c>
      <c r="K116" s="7">
        <f t="shared" si="78"/>
        <v>21.532846715328471</v>
      </c>
      <c r="L116" s="7">
        <f t="shared" si="78"/>
        <v>29.927007299270073</v>
      </c>
      <c r="M116" s="7">
        <f t="shared" si="78"/>
        <v>7.2992700729927016</v>
      </c>
      <c r="N116" s="7">
        <f t="shared" si="78"/>
        <v>5.4744525547445262</v>
      </c>
      <c r="O116" s="7" t="str">
        <f t="shared" si="78"/>
        <v/>
      </c>
      <c r="P116" s="66">
        <f t="shared" si="61"/>
        <v>100</v>
      </c>
    </row>
    <row r="117" spans="1:16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4.8</v>
      </c>
      <c r="J117" s="67">
        <v>28.9</v>
      </c>
      <c r="K117" s="67">
        <v>80.3</v>
      </c>
      <c r="L117" s="67">
        <v>18.299999999999997</v>
      </c>
      <c r="M117" s="67">
        <v>1.1000000000000001</v>
      </c>
      <c r="N117" s="67">
        <v>0</v>
      </c>
      <c r="O117" s="67">
        <v>0</v>
      </c>
      <c r="P117" s="66">
        <f t="shared" si="61"/>
        <v>133.4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79">IF(D117&lt;=0,"",D117/$P117%)</f>
        <v/>
      </c>
      <c r="E118" s="7" t="str">
        <f t="shared" si="79"/>
        <v/>
      </c>
      <c r="F118" s="7" t="str">
        <f t="shared" si="79"/>
        <v/>
      </c>
      <c r="G118" s="7" t="str">
        <f t="shared" si="79"/>
        <v/>
      </c>
      <c r="H118" s="7" t="str">
        <f t="shared" si="79"/>
        <v/>
      </c>
      <c r="I118" s="7">
        <f t="shared" si="79"/>
        <v>3.5982008995502244</v>
      </c>
      <c r="J118" s="7">
        <f t="shared" si="79"/>
        <v>21.664167916041976</v>
      </c>
      <c r="K118" s="7">
        <f t="shared" si="79"/>
        <v>60.194902548725629</v>
      </c>
      <c r="L118" s="7">
        <f t="shared" si="79"/>
        <v>13.718140929535229</v>
      </c>
      <c r="M118" s="7">
        <f t="shared" si="79"/>
        <v>0.82458770614692656</v>
      </c>
      <c r="N118" s="7" t="str">
        <f t="shared" si="79"/>
        <v/>
      </c>
      <c r="O118" s="7" t="str">
        <f t="shared" si="79"/>
        <v/>
      </c>
      <c r="P118" s="66">
        <f t="shared" si="61"/>
        <v>99.999999999999986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80">SUM(E117,E115)</f>
        <v>0</v>
      </c>
      <c r="F119" s="66">
        <f t="shared" si="80"/>
        <v>0</v>
      </c>
      <c r="G119" s="66">
        <f t="shared" si="80"/>
        <v>0</v>
      </c>
      <c r="H119" s="66">
        <f t="shared" si="80"/>
        <v>0.1</v>
      </c>
      <c r="I119" s="66">
        <f t="shared" si="80"/>
        <v>5.3</v>
      </c>
      <c r="J119" s="66">
        <f t="shared" si="80"/>
        <v>38.099999999999994</v>
      </c>
      <c r="K119" s="66">
        <f t="shared" si="80"/>
        <v>86.2</v>
      </c>
      <c r="L119" s="66">
        <f t="shared" si="80"/>
        <v>26.499999999999996</v>
      </c>
      <c r="M119" s="66">
        <f t="shared" si="80"/>
        <v>3.1</v>
      </c>
      <c r="N119" s="66">
        <f t="shared" si="80"/>
        <v>1.5</v>
      </c>
      <c r="O119" s="66">
        <f t="shared" si="80"/>
        <v>0</v>
      </c>
      <c r="P119" s="66">
        <f t="shared" si="61"/>
        <v>160.79999999999998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81">IF(D119&lt;=0,"",D119/$P119%)</f>
        <v/>
      </c>
      <c r="E120" s="7" t="str">
        <f t="shared" si="81"/>
        <v/>
      </c>
      <c r="F120" s="7" t="str">
        <f t="shared" si="81"/>
        <v/>
      </c>
      <c r="G120" s="7" t="str">
        <f t="shared" si="81"/>
        <v/>
      </c>
      <c r="H120" s="7">
        <f t="shared" si="81"/>
        <v>6.2189054726368168E-2</v>
      </c>
      <c r="I120" s="7">
        <f t="shared" si="81"/>
        <v>3.2960199004975124</v>
      </c>
      <c r="J120" s="7">
        <f t="shared" si="81"/>
        <v>23.694029850746269</v>
      </c>
      <c r="K120" s="7">
        <f t="shared" si="81"/>
        <v>53.606965174129357</v>
      </c>
      <c r="L120" s="7">
        <f t="shared" si="81"/>
        <v>16.480099502487562</v>
      </c>
      <c r="M120" s="7">
        <f t="shared" si="81"/>
        <v>1.9278606965174132</v>
      </c>
      <c r="N120" s="7">
        <f t="shared" si="81"/>
        <v>0.93283582089552242</v>
      </c>
      <c r="O120" s="7" t="str">
        <f t="shared" si="81"/>
        <v/>
      </c>
      <c r="P120" s="66">
        <f t="shared" si="61"/>
        <v>100</v>
      </c>
    </row>
    <row r="121" spans="1:16" ht="16.05" customHeight="1" x14ac:dyDescent="0.2">
      <c r="A121" s="9"/>
      <c r="B121" s="9" t="s">
        <v>43</v>
      </c>
      <c r="C121" s="7" t="s">
        <v>21</v>
      </c>
      <c r="D121" s="76">
        <v>0</v>
      </c>
      <c r="E121" s="76">
        <v>0</v>
      </c>
      <c r="F121" s="76">
        <v>0</v>
      </c>
      <c r="G121" s="76">
        <v>1.6</v>
      </c>
      <c r="H121" s="76">
        <v>15.5</v>
      </c>
      <c r="I121" s="76">
        <v>12.7</v>
      </c>
      <c r="J121" s="77">
        <v>0</v>
      </c>
      <c r="K121" s="77">
        <v>0</v>
      </c>
      <c r="L121" s="77">
        <v>0</v>
      </c>
      <c r="M121" s="77">
        <v>0</v>
      </c>
      <c r="N121" s="76">
        <v>0</v>
      </c>
      <c r="O121" s="76">
        <v>0</v>
      </c>
      <c r="P121" s="66">
        <f t="shared" si="61"/>
        <v>29.8</v>
      </c>
    </row>
    <row r="122" spans="1:16" ht="16.05" customHeight="1" x14ac:dyDescent="0.2">
      <c r="A122" s="9"/>
      <c r="B122" s="9"/>
      <c r="C122" s="10" t="s">
        <v>22</v>
      </c>
      <c r="D122" s="7" t="str">
        <f t="shared" ref="D122:O122" si="82">IF(D121&lt;=0,"",D121/$P121%)</f>
        <v/>
      </c>
      <c r="E122" s="7" t="str">
        <f t="shared" si="82"/>
        <v/>
      </c>
      <c r="F122" s="7" t="str">
        <f t="shared" si="82"/>
        <v/>
      </c>
      <c r="G122" s="7">
        <f t="shared" si="82"/>
        <v>5.3691275167785237</v>
      </c>
      <c r="H122" s="7">
        <f t="shared" si="82"/>
        <v>52.013422818791952</v>
      </c>
      <c r="I122" s="7">
        <f t="shared" si="82"/>
        <v>42.617449664429529</v>
      </c>
      <c r="J122" s="7" t="str">
        <f t="shared" si="82"/>
        <v/>
      </c>
      <c r="K122" s="7" t="str">
        <f t="shared" si="82"/>
        <v/>
      </c>
      <c r="L122" s="7" t="str">
        <f t="shared" si="82"/>
        <v/>
      </c>
      <c r="M122" s="7" t="str">
        <f t="shared" si="82"/>
        <v/>
      </c>
      <c r="N122" s="7" t="str">
        <f t="shared" si="82"/>
        <v/>
      </c>
      <c r="O122" s="7" t="str">
        <f t="shared" si="82"/>
        <v/>
      </c>
      <c r="P122" s="66">
        <f t="shared" si="61"/>
        <v>100</v>
      </c>
    </row>
    <row r="123" spans="1:16" ht="16.05" customHeight="1" x14ac:dyDescent="0.2">
      <c r="A123" s="9"/>
      <c r="B123" s="9"/>
      <c r="C123" s="7" t="s">
        <v>23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6">
        <f>SUM(D123:O123)</f>
        <v>0</v>
      </c>
    </row>
    <row r="124" spans="1:16" ht="16.05" customHeight="1" x14ac:dyDescent="0.2">
      <c r="A124" s="9"/>
      <c r="B124" s="9"/>
      <c r="C124" s="10" t="s">
        <v>22</v>
      </c>
      <c r="D124" s="7" t="str">
        <f t="shared" ref="D124:O124" si="83">IF(D123&lt;=0,"",D123/$P123%)</f>
        <v/>
      </c>
      <c r="E124" s="7" t="str">
        <f t="shared" si="83"/>
        <v/>
      </c>
      <c r="F124" s="7" t="str">
        <f t="shared" si="83"/>
        <v/>
      </c>
      <c r="G124" s="7" t="str">
        <f t="shared" si="83"/>
        <v/>
      </c>
      <c r="H124" s="7" t="str">
        <f t="shared" si="83"/>
        <v/>
      </c>
      <c r="I124" s="7" t="str">
        <f t="shared" si="83"/>
        <v/>
      </c>
      <c r="J124" s="7" t="str">
        <f t="shared" si="83"/>
        <v/>
      </c>
      <c r="K124" s="7" t="str">
        <f t="shared" si="83"/>
        <v/>
      </c>
      <c r="L124" s="7" t="str">
        <f t="shared" si="83"/>
        <v/>
      </c>
      <c r="M124" s="7" t="str">
        <f t="shared" si="83"/>
        <v/>
      </c>
      <c r="N124" s="7" t="str">
        <f t="shared" si="83"/>
        <v/>
      </c>
      <c r="O124" s="7" t="str">
        <f t="shared" si="83"/>
        <v/>
      </c>
      <c r="P124" s="66">
        <f t="shared" si="61"/>
        <v>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84">SUM(E123,E121)</f>
        <v>0</v>
      </c>
      <c r="F125" s="66">
        <f t="shared" si="84"/>
        <v>0</v>
      </c>
      <c r="G125" s="66">
        <f t="shared" si="84"/>
        <v>1.6</v>
      </c>
      <c r="H125" s="66">
        <f t="shared" si="84"/>
        <v>15.5</v>
      </c>
      <c r="I125" s="66">
        <f t="shared" si="84"/>
        <v>12.7</v>
      </c>
      <c r="J125" s="66">
        <f t="shared" si="84"/>
        <v>0</v>
      </c>
      <c r="K125" s="66">
        <f t="shared" si="84"/>
        <v>0</v>
      </c>
      <c r="L125" s="66">
        <f t="shared" si="84"/>
        <v>0</v>
      </c>
      <c r="M125" s="66">
        <f t="shared" si="84"/>
        <v>0</v>
      </c>
      <c r="N125" s="66">
        <f t="shared" si="84"/>
        <v>0</v>
      </c>
      <c r="O125" s="66">
        <f t="shared" si="84"/>
        <v>0</v>
      </c>
      <c r="P125" s="66">
        <f t="shared" si="61"/>
        <v>29.8</v>
      </c>
    </row>
    <row r="126" spans="1:16" ht="16.05" customHeight="1" x14ac:dyDescent="0.2">
      <c r="A126" s="9"/>
      <c r="B126" s="13"/>
      <c r="C126" s="10" t="s">
        <v>22</v>
      </c>
      <c r="D126" s="7" t="str">
        <f t="shared" ref="D126:O126" si="85">IF(D125&lt;=0,"",D125/$P125%)</f>
        <v/>
      </c>
      <c r="E126" s="7" t="str">
        <f t="shared" si="85"/>
        <v/>
      </c>
      <c r="F126" s="7" t="str">
        <f t="shared" si="85"/>
        <v/>
      </c>
      <c r="G126" s="7">
        <f t="shared" si="85"/>
        <v>5.3691275167785237</v>
      </c>
      <c r="H126" s="7">
        <f t="shared" si="85"/>
        <v>52.013422818791952</v>
      </c>
      <c r="I126" s="7">
        <f t="shared" si="85"/>
        <v>42.617449664429529</v>
      </c>
      <c r="J126" s="7" t="str">
        <f t="shared" si="85"/>
        <v/>
      </c>
      <c r="K126" s="7" t="str">
        <f t="shared" si="85"/>
        <v/>
      </c>
      <c r="L126" s="7" t="str">
        <f t="shared" si="85"/>
        <v/>
      </c>
      <c r="M126" s="7" t="str">
        <f t="shared" si="85"/>
        <v/>
      </c>
      <c r="N126" s="7" t="str">
        <f t="shared" si="85"/>
        <v/>
      </c>
      <c r="O126" s="7" t="str">
        <f t="shared" si="85"/>
        <v/>
      </c>
      <c r="P126" s="66">
        <f t="shared" si="61"/>
        <v>100</v>
      </c>
    </row>
    <row r="127" spans="1:16" ht="16.05" customHeight="1" x14ac:dyDescent="0.2">
      <c r="A127" s="9"/>
      <c r="B127" s="9" t="s">
        <v>44</v>
      </c>
      <c r="C127" s="7" t="s">
        <v>21</v>
      </c>
      <c r="D127" s="67">
        <v>0.6</v>
      </c>
      <c r="E127" s="67">
        <v>3.5</v>
      </c>
      <c r="F127" s="67">
        <v>39.799999999999997</v>
      </c>
      <c r="G127" s="67">
        <v>41.900000000000006</v>
      </c>
      <c r="H127" s="67">
        <v>45.199999999999996</v>
      </c>
      <c r="I127" s="67">
        <v>47</v>
      </c>
      <c r="J127" s="67">
        <v>34.6</v>
      </c>
      <c r="K127" s="67">
        <v>14.4</v>
      </c>
      <c r="L127" s="67">
        <v>11.8</v>
      </c>
      <c r="M127" s="67">
        <v>41.8</v>
      </c>
      <c r="N127" s="67">
        <v>29.8</v>
      </c>
      <c r="O127" s="67">
        <v>7.6</v>
      </c>
      <c r="P127" s="66">
        <f t="shared" si="61"/>
        <v>318.00000000000006</v>
      </c>
    </row>
    <row r="128" spans="1:16" ht="16.05" customHeight="1" x14ac:dyDescent="0.2">
      <c r="A128" s="9"/>
      <c r="B128" s="9"/>
      <c r="C128" s="10" t="s">
        <v>22</v>
      </c>
      <c r="D128" s="7">
        <f t="shared" ref="D128:O128" si="86">IF(D127&lt;=0,"",D127/$P127%)</f>
        <v>0.18867924528301883</v>
      </c>
      <c r="E128" s="7">
        <f t="shared" si="86"/>
        <v>1.1006289308176098</v>
      </c>
      <c r="F128" s="7">
        <f t="shared" si="86"/>
        <v>12.515723270440247</v>
      </c>
      <c r="G128" s="7">
        <f t="shared" si="86"/>
        <v>13.176100628930817</v>
      </c>
      <c r="H128" s="7">
        <f t="shared" si="86"/>
        <v>14.213836477987417</v>
      </c>
      <c r="I128" s="7">
        <f t="shared" si="86"/>
        <v>14.779874213836475</v>
      </c>
      <c r="J128" s="7">
        <f t="shared" si="86"/>
        <v>10.880503144654087</v>
      </c>
      <c r="K128" s="7">
        <f t="shared" si="86"/>
        <v>4.5283018867924518</v>
      </c>
      <c r="L128" s="7">
        <f t="shared" si="86"/>
        <v>3.7106918238993707</v>
      </c>
      <c r="M128" s="7">
        <f t="shared" si="86"/>
        <v>13.144654088050311</v>
      </c>
      <c r="N128" s="7">
        <f t="shared" si="86"/>
        <v>9.3710691823899364</v>
      </c>
      <c r="O128" s="7">
        <f t="shared" si="86"/>
        <v>2.3899371069182385</v>
      </c>
      <c r="P128" s="66">
        <f t="shared" si="61"/>
        <v>99.999999999999972</v>
      </c>
    </row>
    <row r="129" spans="1:16" ht="16.05" customHeight="1" x14ac:dyDescent="0.2">
      <c r="A129" s="9"/>
      <c r="B129" s="9"/>
      <c r="C129" s="7" t="s">
        <v>23</v>
      </c>
      <c r="D129" s="67">
        <v>0</v>
      </c>
      <c r="E129" s="67">
        <v>0</v>
      </c>
      <c r="F129" s="67">
        <v>0</v>
      </c>
      <c r="G129" s="67">
        <v>0</v>
      </c>
      <c r="H129" s="67">
        <v>1.2</v>
      </c>
      <c r="I129" s="67">
        <v>3.3</v>
      </c>
      <c r="J129" s="67">
        <v>2.4</v>
      </c>
      <c r="K129" s="67">
        <v>1.6</v>
      </c>
      <c r="L129" s="67">
        <v>0.5</v>
      </c>
      <c r="M129" s="67">
        <v>1.5</v>
      </c>
      <c r="N129" s="67">
        <v>0.1</v>
      </c>
      <c r="O129" s="67">
        <v>0</v>
      </c>
      <c r="P129" s="66">
        <f t="shared" si="61"/>
        <v>10.6</v>
      </c>
    </row>
    <row r="130" spans="1:16" ht="16.05" customHeight="1" x14ac:dyDescent="0.2">
      <c r="A130" s="9"/>
      <c r="B130" s="9"/>
      <c r="C130" s="10" t="s">
        <v>22</v>
      </c>
      <c r="D130" s="7" t="str">
        <f t="shared" ref="D130:O130" si="87">IF(D129&lt;=0,"",D129/$P129%)</f>
        <v/>
      </c>
      <c r="E130" s="7" t="str">
        <f t="shared" si="87"/>
        <v/>
      </c>
      <c r="F130" s="7" t="str">
        <f t="shared" si="87"/>
        <v/>
      </c>
      <c r="G130" s="7" t="str">
        <f t="shared" si="87"/>
        <v/>
      </c>
      <c r="H130" s="7">
        <f t="shared" si="87"/>
        <v>11.320754716981131</v>
      </c>
      <c r="I130" s="7">
        <f t="shared" si="87"/>
        <v>31.132075471698112</v>
      </c>
      <c r="J130" s="7">
        <f t="shared" si="87"/>
        <v>22.641509433962263</v>
      </c>
      <c r="K130" s="7">
        <f t="shared" si="87"/>
        <v>15.094339622641511</v>
      </c>
      <c r="L130" s="7">
        <f t="shared" si="87"/>
        <v>4.716981132075472</v>
      </c>
      <c r="M130" s="7">
        <f t="shared" si="87"/>
        <v>14.150943396226415</v>
      </c>
      <c r="N130" s="7">
        <f t="shared" si="87"/>
        <v>0.94339622641509446</v>
      </c>
      <c r="O130" s="7" t="str">
        <f t="shared" si="87"/>
        <v/>
      </c>
      <c r="P130" s="66">
        <f t="shared" si="61"/>
        <v>100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0.6</v>
      </c>
      <c r="E131" s="66">
        <f t="shared" ref="E131:O131" si="88">SUM(E129,E127)</f>
        <v>3.5</v>
      </c>
      <c r="F131" s="66">
        <f t="shared" si="88"/>
        <v>39.799999999999997</v>
      </c>
      <c r="G131" s="66">
        <f t="shared" si="88"/>
        <v>41.900000000000006</v>
      </c>
      <c r="H131" s="66">
        <f t="shared" si="88"/>
        <v>46.4</v>
      </c>
      <c r="I131" s="66">
        <f t="shared" si="88"/>
        <v>50.3</v>
      </c>
      <c r="J131" s="66">
        <f t="shared" si="88"/>
        <v>37</v>
      </c>
      <c r="K131" s="66">
        <f t="shared" si="88"/>
        <v>16</v>
      </c>
      <c r="L131" s="66">
        <f t="shared" si="88"/>
        <v>12.3</v>
      </c>
      <c r="M131" s="66">
        <f t="shared" si="88"/>
        <v>43.3</v>
      </c>
      <c r="N131" s="66">
        <f t="shared" si="88"/>
        <v>29.900000000000002</v>
      </c>
      <c r="O131" s="66">
        <f t="shared" si="88"/>
        <v>7.6</v>
      </c>
      <c r="P131" s="66">
        <f t="shared" si="61"/>
        <v>328.6</v>
      </c>
    </row>
    <row r="132" spans="1:16" ht="16.05" customHeight="1" x14ac:dyDescent="0.2">
      <c r="A132" s="9"/>
      <c r="B132" s="13"/>
      <c r="C132" s="10" t="s">
        <v>22</v>
      </c>
      <c r="D132" s="7">
        <f t="shared" ref="D132:O132" si="89">IF(D131&lt;=0,"",D131/$P131%)</f>
        <v>0.18259281801582469</v>
      </c>
      <c r="E132" s="7">
        <f t="shared" si="89"/>
        <v>1.0651247717589776</v>
      </c>
      <c r="F132" s="7">
        <f t="shared" si="89"/>
        <v>12.111990261716372</v>
      </c>
      <c r="G132" s="7">
        <f t="shared" si="89"/>
        <v>12.751065124771761</v>
      </c>
      <c r="H132" s="7">
        <f t="shared" si="89"/>
        <v>14.120511259890444</v>
      </c>
      <c r="I132" s="7">
        <f t="shared" si="89"/>
        <v>15.307364576993304</v>
      </c>
      <c r="J132" s="7">
        <f t="shared" si="89"/>
        <v>11.259890444309191</v>
      </c>
      <c r="K132" s="7">
        <f t="shared" si="89"/>
        <v>4.8691418137553253</v>
      </c>
      <c r="L132" s="7">
        <f t="shared" si="89"/>
        <v>3.7431527693244067</v>
      </c>
      <c r="M132" s="7">
        <f t="shared" si="89"/>
        <v>13.177115033475349</v>
      </c>
      <c r="N132" s="7">
        <f t="shared" si="89"/>
        <v>9.0992087644552662</v>
      </c>
      <c r="O132" s="7">
        <f t="shared" si="89"/>
        <v>2.3128423615337796</v>
      </c>
      <c r="P132" s="66">
        <f t="shared" si="61"/>
        <v>100</v>
      </c>
    </row>
    <row r="133" spans="1:16" ht="16.05" customHeight="1" x14ac:dyDescent="0.2">
      <c r="A133" s="9"/>
      <c r="B133" s="9" t="s">
        <v>45</v>
      </c>
      <c r="C133" s="7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6">
        <f t="shared" si="61"/>
        <v>0</v>
      </c>
    </row>
    <row r="134" spans="1:16" ht="16.05" customHeight="1" x14ac:dyDescent="0.2">
      <c r="A134" s="9"/>
      <c r="B134" s="9"/>
      <c r="C134" s="10" t="s">
        <v>22</v>
      </c>
      <c r="D134" s="7" t="str">
        <f t="shared" ref="D134:O134" si="90">IF(D133&lt;=0,"",D133/$P133%)</f>
        <v/>
      </c>
      <c r="E134" s="7" t="str">
        <f t="shared" si="90"/>
        <v/>
      </c>
      <c r="F134" s="7" t="str">
        <f t="shared" si="90"/>
        <v/>
      </c>
      <c r="G134" s="7" t="str">
        <f t="shared" si="90"/>
        <v/>
      </c>
      <c r="H134" s="7" t="str">
        <f t="shared" si="90"/>
        <v/>
      </c>
      <c r="I134" s="7" t="str">
        <f t="shared" si="90"/>
        <v/>
      </c>
      <c r="J134" s="7" t="str">
        <f t="shared" si="90"/>
        <v/>
      </c>
      <c r="K134" s="7" t="str">
        <f t="shared" si="90"/>
        <v/>
      </c>
      <c r="L134" s="7" t="str">
        <f t="shared" si="90"/>
        <v/>
      </c>
      <c r="M134" s="7" t="str">
        <f t="shared" si="90"/>
        <v/>
      </c>
      <c r="N134" s="7" t="str">
        <f t="shared" si="90"/>
        <v/>
      </c>
      <c r="O134" s="7" t="str">
        <f t="shared" si="90"/>
        <v/>
      </c>
      <c r="P134" s="66">
        <f t="shared" si="61"/>
        <v>0</v>
      </c>
    </row>
    <row r="135" spans="1:16" ht="16.05" customHeight="1" x14ac:dyDescent="0.2">
      <c r="A135" s="9"/>
      <c r="B135" s="9"/>
      <c r="C135" s="7" t="s">
        <v>23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6">
        <f t="shared" si="61"/>
        <v>0</v>
      </c>
    </row>
    <row r="136" spans="1:16" ht="16.05" customHeight="1" x14ac:dyDescent="0.2">
      <c r="A136" s="9"/>
      <c r="B136" s="9"/>
      <c r="C136" s="10" t="s">
        <v>22</v>
      </c>
      <c r="D136" s="7" t="str">
        <f t="shared" ref="D136:O136" si="91">IF(D135&lt;=0,"",D135/$P135%)</f>
        <v/>
      </c>
      <c r="E136" s="7" t="str">
        <f t="shared" si="91"/>
        <v/>
      </c>
      <c r="F136" s="7" t="str">
        <f t="shared" si="91"/>
        <v/>
      </c>
      <c r="G136" s="7" t="str">
        <f t="shared" si="91"/>
        <v/>
      </c>
      <c r="H136" s="7" t="str">
        <f t="shared" si="91"/>
        <v/>
      </c>
      <c r="I136" s="7" t="str">
        <f t="shared" si="91"/>
        <v/>
      </c>
      <c r="J136" s="7" t="str">
        <f t="shared" si="91"/>
        <v/>
      </c>
      <c r="K136" s="7" t="str">
        <f t="shared" si="91"/>
        <v/>
      </c>
      <c r="L136" s="7" t="str">
        <f t="shared" si="91"/>
        <v/>
      </c>
      <c r="M136" s="7" t="str">
        <f t="shared" si="91"/>
        <v/>
      </c>
      <c r="N136" s="7" t="str">
        <f t="shared" si="91"/>
        <v/>
      </c>
      <c r="O136" s="7" t="str">
        <f t="shared" si="91"/>
        <v/>
      </c>
      <c r="P136" s="66">
        <f t="shared" si="61"/>
        <v>0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92">SUM(E135,E133)</f>
        <v>0</v>
      </c>
      <c r="F137" s="66">
        <f t="shared" si="92"/>
        <v>0</v>
      </c>
      <c r="G137" s="66">
        <f t="shared" si="92"/>
        <v>0</v>
      </c>
      <c r="H137" s="66">
        <f t="shared" si="92"/>
        <v>0</v>
      </c>
      <c r="I137" s="66">
        <f t="shared" si="92"/>
        <v>0</v>
      </c>
      <c r="J137" s="66">
        <f t="shared" si="92"/>
        <v>0</v>
      </c>
      <c r="K137" s="66">
        <f t="shared" si="92"/>
        <v>0</v>
      </c>
      <c r="L137" s="66">
        <f t="shared" si="92"/>
        <v>0</v>
      </c>
      <c r="M137" s="66">
        <f t="shared" si="92"/>
        <v>0</v>
      </c>
      <c r="N137" s="66">
        <f t="shared" si="92"/>
        <v>0</v>
      </c>
      <c r="O137" s="66">
        <f t="shared" si="92"/>
        <v>0</v>
      </c>
      <c r="P137" s="66">
        <f t="shared" si="61"/>
        <v>0</v>
      </c>
    </row>
    <row r="138" spans="1:16" ht="16.05" customHeight="1" x14ac:dyDescent="0.2">
      <c r="A138" s="9"/>
      <c r="B138" s="13"/>
      <c r="C138" s="10" t="s">
        <v>22</v>
      </c>
      <c r="D138" s="7" t="str">
        <f t="shared" ref="D138:O138" si="93">IF(D137&lt;=0,"",D137/$P137%)</f>
        <v/>
      </c>
      <c r="E138" s="7" t="str">
        <f t="shared" si="93"/>
        <v/>
      </c>
      <c r="F138" s="7" t="str">
        <f t="shared" si="93"/>
        <v/>
      </c>
      <c r="G138" s="7" t="str">
        <f t="shared" si="93"/>
        <v/>
      </c>
      <c r="H138" s="7" t="str">
        <f t="shared" si="93"/>
        <v/>
      </c>
      <c r="I138" s="7" t="str">
        <f t="shared" si="93"/>
        <v/>
      </c>
      <c r="J138" s="7" t="str">
        <f t="shared" si="93"/>
        <v/>
      </c>
      <c r="K138" s="7" t="str">
        <f t="shared" si="93"/>
        <v/>
      </c>
      <c r="L138" s="7" t="str">
        <f t="shared" si="93"/>
        <v/>
      </c>
      <c r="M138" s="7" t="str">
        <f t="shared" si="93"/>
        <v/>
      </c>
      <c r="N138" s="7" t="str">
        <f t="shared" si="93"/>
        <v/>
      </c>
      <c r="O138" s="7" t="str">
        <f t="shared" si="93"/>
        <v/>
      </c>
      <c r="P138" s="66">
        <f t="shared" si="61"/>
        <v>0</v>
      </c>
    </row>
    <row r="139" spans="1:16" ht="16.05" customHeight="1" x14ac:dyDescent="0.2">
      <c r="A139" s="9"/>
      <c r="B139" s="9" t="s">
        <v>46</v>
      </c>
      <c r="C139" s="7" t="s">
        <v>21</v>
      </c>
      <c r="D139" s="67">
        <v>0</v>
      </c>
      <c r="E139" s="67">
        <v>0</v>
      </c>
      <c r="F139" s="67">
        <v>135.9</v>
      </c>
      <c r="G139" s="67">
        <v>929.80000000000007</v>
      </c>
      <c r="H139" s="67">
        <v>494.4</v>
      </c>
      <c r="I139" s="67">
        <v>382.40000000000003</v>
      </c>
      <c r="J139" s="67">
        <v>256.10000000000002</v>
      </c>
      <c r="K139" s="67">
        <v>150.1</v>
      </c>
      <c r="L139" s="67">
        <v>69.099999999999994</v>
      </c>
      <c r="M139" s="67">
        <v>47.4</v>
      </c>
      <c r="N139" s="67">
        <v>10</v>
      </c>
      <c r="O139" s="67">
        <v>3.7</v>
      </c>
      <c r="P139" s="66">
        <f t="shared" si="61"/>
        <v>2478.8999999999996</v>
      </c>
    </row>
    <row r="140" spans="1:16" ht="16.05" customHeight="1" x14ac:dyDescent="0.2">
      <c r="A140" s="9"/>
      <c r="B140" s="9"/>
      <c r="C140" s="10" t="s">
        <v>22</v>
      </c>
      <c r="D140" s="7" t="str">
        <f t="shared" ref="D140:O140" si="94">IF(D139&lt;=0,"",D139/$P139%)</f>
        <v/>
      </c>
      <c r="E140" s="7" t="str">
        <f t="shared" si="94"/>
        <v/>
      </c>
      <c r="F140" s="7">
        <f t="shared" si="94"/>
        <v>5.4822703618540487</v>
      </c>
      <c r="G140" s="7">
        <f t="shared" si="94"/>
        <v>37.508572350639405</v>
      </c>
      <c r="H140" s="7">
        <f t="shared" si="94"/>
        <v>19.94433014643592</v>
      </c>
      <c r="I140" s="7">
        <f t="shared" si="94"/>
        <v>15.426197103553998</v>
      </c>
      <c r="J140" s="7">
        <f t="shared" si="94"/>
        <v>10.331195288232685</v>
      </c>
      <c r="K140" s="7">
        <f t="shared" si="94"/>
        <v>6.0551050869337208</v>
      </c>
      <c r="L140" s="7">
        <f t="shared" si="94"/>
        <v>2.7875267255637581</v>
      </c>
      <c r="M140" s="7">
        <f t="shared" si="94"/>
        <v>1.9121384485053856</v>
      </c>
      <c r="N140" s="7">
        <f t="shared" si="94"/>
        <v>0.40340473597160031</v>
      </c>
      <c r="O140" s="7">
        <f t="shared" si="94"/>
        <v>0.14925975230949212</v>
      </c>
      <c r="P140" s="66">
        <f t="shared" si="61"/>
        <v>100.00000000000001</v>
      </c>
    </row>
    <row r="141" spans="1:16" ht="16.05" customHeight="1" x14ac:dyDescent="0.2">
      <c r="A141" s="9"/>
      <c r="B141" s="9"/>
      <c r="C141" s="7" t="s">
        <v>23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2.4</v>
      </c>
      <c r="J141" s="67">
        <v>36.5</v>
      </c>
      <c r="K141" s="67">
        <v>27.5</v>
      </c>
      <c r="L141" s="67">
        <v>12</v>
      </c>
      <c r="M141" s="67">
        <v>5</v>
      </c>
      <c r="N141" s="67">
        <v>0</v>
      </c>
      <c r="O141" s="67">
        <v>0</v>
      </c>
      <c r="P141" s="66">
        <f t="shared" si="61"/>
        <v>83.4</v>
      </c>
    </row>
    <row r="142" spans="1:16" ht="16.05" customHeight="1" x14ac:dyDescent="0.2">
      <c r="A142" s="9"/>
      <c r="B142" s="9"/>
      <c r="C142" s="10" t="s">
        <v>22</v>
      </c>
      <c r="D142" s="7" t="str">
        <f t="shared" ref="D142:O142" si="95">IF(D141&lt;=0,"",D141/$P141%)</f>
        <v/>
      </c>
      <c r="E142" s="7" t="str">
        <f t="shared" si="95"/>
        <v/>
      </c>
      <c r="F142" s="7" t="str">
        <f t="shared" si="95"/>
        <v/>
      </c>
      <c r="G142" s="7" t="str">
        <f t="shared" si="95"/>
        <v/>
      </c>
      <c r="H142" s="7" t="str">
        <f t="shared" si="95"/>
        <v/>
      </c>
      <c r="I142" s="7">
        <f t="shared" si="95"/>
        <v>2.8776978417266181</v>
      </c>
      <c r="J142" s="7">
        <f t="shared" si="95"/>
        <v>43.764988009592322</v>
      </c>
      <c r="K142" s="7">
        <f t="shared" si="95"/>
        <v>32.973621103117502</v>
      </c>
      <c r="L142" s="7">
        <f t="shared" si="95"/>
        <v>14.388489208633093</v>
      </c>
      <c r="M142" s="7">
        <f t="shared" si="95"/>
        <v>5.9952038369304548</v>
      </c>
      <c r="N142" s="7" t="str">
        <f t="shared" si="95"/>
        <v/>
      </c>
      <c r="O142" s="7" t="str">
        <f t="shared" si="95"/>
        <v/>
      </c>
      <c r="P142" s="66">
        <f t="shared" si="61"/>
        <v>99.999999999999986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6">SUM(E141,E139)</f>
        <v>0</v>
      </c>
      <c r="F143" s="66">
        <f t="shared" si="96"/>
        <v>135.9</v>
      </c>
      <c r="G143" s="66">
        <f t="shared" si="96"/>
        <v>929.80000000000007</v>
      </c>
      <c r="H143" s="66">
        <f t="shared" si="96"/>
        <v>494.4</v>
      </c>
      <c r="I143" s="66">
        <f t="shared" si="96"/>
        <v>384.8</v>
      </c>
      <c r="J143" s="66">
        <f t="shared" si="96"/>
        <v>292.60000000000002</v>
      </c>
      <c r="K143" s="66">
        <f t="shared" si="96"/>
        <v>177.6</v>
      </c>
      <c r="L143" s="66">
        <f t="shared" si="96"/>
        <v>81.099999999999994</v>
      </c>
      <c r="M143" s="66">
        <f t="shared" si="96"/>
        <v>52.4</v>
      </c>
      <c r="N143" s="66">
        <f t="shared" si="96"/>
        <v>10</v>
      </c>
      <c r="O143" s="66">
        <f t="shared" si="96"/>
        <v>3.7</v>
      </c>
      <c r="P143" s="66">
        <f t="shared" si="61"/>
        <v>2562.2999999999997</v>
      </c>
    </row>
    <row r="144" spans="1:16" ht="16.05" customHeight="1" x14ac:dyDescent="0.2">
      <c r="A144" s="9"/>
      <c r="B144" s="13"/>
      <c r="C144" s="10" t="s">
        <v>22</v>
      </c>
      <c r="D144" s="7" t="str">
        <f t="shared" ref="D144:O144" si="97">IF(D143&lt;=0,"",D143/$P143%)</f>
        <v/>
      </c>
      <c r="E144" s="7" t="str">
        <f t="shared" si="97"/>
        <v/>
      </c>
      <c r="F144" s="7">
        <f t="shared" si="97"/>
        <v>5.3038285914998253</v>
      </c>
      <c r="G144" s="7">
        <f t="shared" si="97"/>
        <v>36.287710260313006</v>
      </c>
      <c r="H144" s="7">
        <f t="shared" si="97"/>
        <v>19.295164500643953</v>
      </c>
      <c r="I144" s="7">
        <f t="shared" si="97"/>
        <v>15.017757483510911</v>
      </c>
      <c r="J144" s="7">
        <f t="shared" si="97"/>
        <v>11.419427857784024</v>
      </c>
      <c r="K144" s="7">
        <f t="shared" si="97"/>
        <v>6.9312726846973423</v>
      </c>
      <c r="L144" s="7">
        <f t="shared" si="97"/>
        <v>3.1651250829333022</v>
      </c>
      <c r="M144" s="7">
        <f t="shared" si="97"/>
        <v>2.0450376614760177</v>
      </c>
      <c r="N144" s="7">
        <f t="shared" si="97"/>
        <v>0.39027436287710265</v>
      </c>
      <c r="O144" s="7">
        <f t="shared" si="97"/>
        <v>0.14440151426452799</v>
      </c>
      <c r="P144" s="66">
        <f t="shared" si="61"/>
        <v>100.00000000000001</v>
      </c>
    </row>
    <row r="145" spans="1:16" ht="16.05" customHeight="1" x14ac:dyDescent="0.2">
      <c r="A145" s="9"/>
      <c r="B145" s="9" t="s">
        <v>47</v>
      </c>
      <c r="C145" s="7" t="s">
        <v>21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6">
        <f t="shared" si="61"/>
        <v>0</v>
      </c>
    </row>
    <row r="146" spans="1:16" ht="16.05" customHeight="1" x14ac:dyDescent="0.2">
      <c r="A146" s="9"/>
      <c r="B146" s="9"/>
      <c r="C146" s="10" t="s">
        <v>22</v>
      </c>
      <c r="D146" s="7" t="str">
        <f t="shared" ref="D146:O146" si="98">IF(D145&lt;=0,"",D145/$P145%)</f>
        <v/>
      </c>
      <c r="E146" s="7" t="str">
        <f t="shared" si="98"/>
        <v/>
      </c>
      <c r="F146" s="7" t="str">
        <f t="shared" si="98"/>
        <v/>
      </c>
      <c r="G146" s="7" t="str">
        <f t="shared" si="98"/>
        <v/>
      </c>
      <c r="H146" s="7" t="str">
        <f t="shared" si="98"/>
        <v/>
      </c>
      <c r="I146" s="7" t="str">
        <f t="shared" si="98"/>
        <v/>
      </c>
      <c r="J146" s="7" t="str">
        <f t="shared" si="98"/>
        <v/>
      </c>
      <c r="K146" s="7" t="str">
        <f t="shared" si="98"/>
        <v/>
      </c>
      <c r="L146" s="7" t="str">
        <f t="shared" si="98"/>
        <v/>
      </c>
      <c r="M146" s="7" t="str">
        <f t="shared" si="98"/>
        <v/>
      </c>
      <c r="N146" s="7" t="str">
        <f t="shared" si="98"/>
        <v/>
      </c>
      <c r="O146" s="7" t="str">
        <f t="shared" si="98"/>
        <v/>
      </c>
      <c r="P146" s="66">
        <f t="shared" si="61"/>
        <v>0</v>
      </c>
    </row>
    <row r="147" spans="1:16" ht="16.05" customHeight="1" x14ac:dyDescent="0.2">
      <c r="A147" s="9"/>
      <c r="B147" s="9"/>
      <c r="C147" s="7" t="s">
        <v>23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6">
        <f t="shared" si="61"/>
        <v>0</v>
      </c>
    </row>
    <row r="148" spans="1:16" ht="16.05" customHeight="1" x14ac:dyDescent="0.2">
      <c r="A148" s="9"/>
      <c r="B148" s="9"/>
      <c r="C148" s="10" t="s">
        <v>22</v>
      </c>
      <c r="D148" s="7" t="str">
        <f t="shared" ref="D148:O148" si="99">IF(D147&lt;=0,"",D147/$P147%)</f>
        <v/>
      </c>
      <c r="E148" s="7" t="str">
        <f t="shared" si="99"/>
        <v/>
      </c>
      <c r="F148" s="7" t="str">
        <f t="shared" si="99"/>
        <v/>
      </c>
      <c r="G148" s="7" t="str">
        <f t="shared" si="99"/>
        <v/>
      </c>
      <c r="H148" s="7" t="str">
        <f t="shared" si="99"/>
        <v/>
      </c>
      <c r="I148" s="7" t="str">
        <f t="shared" si="99"/>
        <v/>
      </c>
      <c r="J148" s="7" t="str">
        <f t="shared" si="99"/>
        <v/>
      </c>
      <c r="K148" s="7" t="str">
        <f t="shared" si="99"/>
        <v/>
      </c>
      <c r="L148" s="7" t="str">
        <f t="shared" si="99"/>
        <v/>
      </c>
      <c r="M148" s="7" t="str">
        <f t="shared" si="99"/>
        <v/>
      </c>
      <c r="N148" s="7" t="str">
        <f t="shared" si="99"/>
        <v/>
      </c>
      <c r="O148" s="7" t="str">
        <f t="shared" si="99"/>
        <v/>
      </c>
      <c r="P148" s="66">
        <f t="shared" si="61"/>
        <v>0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100">SUM(E147,E145)</f>
        <v>0</v>
      </c>
      <c r="F149" s="66">
        <f t="shared" si="100"/>
        <v>0</v>
      </c>
      <c r="G149" s="66">
        <f t="shared" si="100"/>
        <v>0</v>
      </c>
      <c r="H149" s="66">
        <f t="shared" si="100"/>
        <v>0</v>
      </c>
      <c r="I149" s="66">
        <f t="shared" si="100"/>
        <v>0</v>
      </c>
      <c r="J149" s="66">
        <f t="shared" si="100"/>
        <v>0</v>
      </c>
      <c r="K149" s="66">
        <f t="shared" si="100"/>
        <v>0</v>
      </c>
      <c r="L149" s="66">
        <f t="shared" si="100"/>
        <v>0</v>
      </c>
      <c r="M149" s="66">
        <f t="shared" si="100"/>
        <v>0</v>
      </c>
      <c r="N149" s="66">
        <f t="shared" si="100"/>
        <v>0</v>
      </c>
      <c r="O149" s="66">
        <f t="shared" si="100"/>
        <v>0</v>
      </c>
      <c r="P149" s="66">
        <f t="shared" si="61"/>
        <v>0</v>
      </c>
    </row>
    <row r="150" spans="1:16" ht="16.05" customHeight="1" x14ac:dyDescent="0.2">
      <c r="A150" s="9"/>
      <c r="B150" s="13"/>
      <c r="C150" s="10" t="s">
        <v>22</v>
      </c>
      <c r="D150" s="7" t="str">
        <f t="shared" ref="D150:O150" si="101">IF(D149&lt;=0,"",D149/$P149%)</f>
        <v/>
      </c>
      <c r="E150" s="7" t="str">
        <f t="shared" si="101"/>
        <v/>
      </c>
      <c r="F150" s="7" t="str">
        <f t="shared" si="101"/>
        <v/>
      </c>
      <c r="G150" s="7" t="str">
        <f t="shared" si="101"/>
        <v/>
      </c>
      <c r="H150" s="7" t="str">
        <f t="shared" si="101"/>
        <v/>
      </c>
      <c r="I150" s="7" t="str">
        <f t="shared" si="101"/>
        <v/>
      </c>
      <c r="J150" s="7" t="str">
        <f t="shared" si="101"/>
        <v/>
      </c>
      <c r="K150" s="7" t="str">
        <f t="shared" si="101"/>
        <v/>
      </c>
      <c r="L150" s="7" t="str">
        <f t="shared" si="101"/>
        <v/>
      </c>
      <c r="M150" s="7" t="str">
        <f t="shared" si="101"/>
        <v/>
      </c>
      <c r="N150" s="7" t="str">
        <f t="shared" si="101"/>
        <v/>
      </c>
      <c r="O150" s="7" t="str">
        <f t="shared" si="101"/>
        <v/>
      </c>
      <c r="P150" s="66">
        <f t="shared" si="61"/>
        <v>0</v>
      </c>
    </row>
    <row r="151" spans="1:16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0.1</v>
      </c>
      <c r="H151" s="67">
        <v>40.299999999999997</v>
      </c>
      <c r="I151" s="67">
        <v>564.20000000000005</v>
      </c>
      <c r="J151" s="67">
        <v>702.90000000000009</v>
      </c>
      <c r="K151" s="67">
        <v>967.69999999999993</v>
      </c>
      <c r="L151" s="67">
        <v>611.80000000000007</v>
      </c>
      <c r="M151" s="67">
        <v>263.89999999999998</v>
      </c>
      <c r="N151" s="67">
        <v>27.9</v>
      </c>
      <c r="O151" s="67">
        <v>0</v>
      </c>
      <c r="P151" s="66">
        <f t="shared" si="61"/>
        <v>3178.8</v>
      </c>
    </row>
    <row r="152" spans="1:16" ht="16.05" customHeight="1" x14ac:dyDescent="0.2">
      <c r="A152" s="9"/>
      <c r="B152" s="9"/>
      <c r="C152" s="10" t="s">
        <v>22</v>
      </c>
      <c r="D152" s="7" t="str">
        <f t="shared" ref="D152:O152" si="102">IF(D151&lt;=0,"",D151/$P151%)</f>
        <v/>
      </c>
      <c r="E152" s="7" t="str">
        <f t="shared" si="102"/>
        <v/>
      </c>
      <c r="F152" s="7" t="str">
        <f t="shared" si="102"/>
        <v/>
      </c>
      <c r="G152" s="7">
        <f t="shared" si="102"/>
        <v>3.1458411979363283E-3</v>
      </c>
      <c r="H152" s="7">
        <f t="shared" si="102"/>
        <v>1.2677740027683402</v>
      </c>
      <c r="I152" s="7">
        <f t="shared" si="102"/>
        <v>17.748836038756764</v>
      </c>
      <c r="J152" s="7">
        <f t="shared" si="102"/>
        <v>22.112117780294454</v>
      </c>
      <c r="K152" s="7">
        <f t="shared" si="102"/>
        <v>30.442305272429845</v>
      </c>
      <c r="L152" s="7">
        <f t="shared" si="102"/>
        <v>19.246256448974457</v>
      </c>
      <c r="M152" s="7">
        <f t="shared" si="102"/>
        <v>8.3018749213539689</v>
      </c>
      <c r="N152" s="7">
        <f t="shared" si="102"/>
        <v>0.87768969422423548</v>
      </c>
      <c r="O152" s="7" t="str">
        <f t="shared" si="102"/>
        <v/>
      </c>
      <c r="P152" s="66">
        <f t="shared" si="61"/>
        <v>99.999999999999986</v>
      </c>
    </row>
    <row r="153" spans="1:16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89.7</v>
      </c>
      <c r="J153" s="67">
        <v>151.30000000000001</v>
      </c>
      <c r="K153" s="67">
        <v>59.099999999999994</v>
      </c>
      <c r="L153" s="67">
        <v>55.899999999999991</v>
      </c>
      <c r="M153" s="67">
        <v>63.5</v>
      </c>
      <c r="N153" s="67">
        <v>14.899999999999999</v>
      </c>
      <c r="O153" s="67">
        <v>0</v>
      </c>
      <c r="P153" s="66">
        <f t="shared" si="61"/>
        <v>434.4</v>
      </c>
    </row>
    <row r="154" spans="1:16" ht="16.05" customHeight="1" x14ac:dyDescent="0.2">
      <c r="A154" s="9"/>
      <c r="B154" s="9"/>
      <c r="C154" s="10" t="s">
        <v>22</v>
      </c>
      <c r="D154" s="7" t="str">
        <f t="shared" ref="D154:O154" si="103">IF(D153&lt;=0,"",D153/$P153%)</f>
        <v/>
      </c>
      <c r="E154" s="7" t="str">
        <f t="shared" si="103"/>
        <v/>
      </c>
      <c r="F154" s="7" t="str">
        <f t="shared" si="103"/>
        <v/>
      </c>
      <c r="G154" s="7" t="str">
        <f t="shared" si="103"/>
        <v/>
      </c>
      <c r="H154" s="7" t="str">
        <f t="shared" si="103"/>
        <v/>
      </c>
      <c r="I154" s="7">
        <f t="shared" si="103"/>
        <v>20.649171270718234</v>
      </c>
      <c r="J154" s="7">
        <f t="shared" si="103"/>
        <v>34.829650092081039</v>
      </c>
      <c r="K154" s="7">
        <f t="shared" si="103"/>
        <v>13.604972375690608</v>
      </c>
      <c r="L154" s="7">
        <f t="shared" si="103"/>
        <v>12.868324125230203</v>
      </c>
      <c r="M154" s="7">
        <f t="shared" si="103"/>
        <v>14.617863720073666</v>
      </c>
      <c r="N154" s="7">
        <f t="shared" si="103"/>
        <v>3.4300184162062615</v>
      </c>
      <c r="O154" s="7" t="str">
        <f t="shared" si="103"/>
        <v/>
      </c>
      <c r="P154" s="66">
        <f t="shared" ref="P154:P217" si="104">SUM(D154:O154)</f>
        <v>100.00000000000001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5">SUM(E153,E151)</f>
        <v>0</v>
      </c>
      <c r="F155" s="66">
        <f t="shared" si="105"/>
        <v>0</v>
      </c>
      <c r="G155" s="66">
        <f t="shared" si="105"/>
        <v>0.1</v>
      </c>
      <c r="H155" s="66">
        <f t="shared" si="105"/>
        <v>40.299999999999997</v>
      </c>
      <c r="I155" s="66">
        <f t="shared" si="105"/>
        <v>653.90000000000009</v>
      </c>
      <c r="J155" s="66">
        <f t="shared" si="105"/>
        <v>854.2</v>
      </c>
      <c r="K155" s="66">
        <f t="shared" si="105"/>
        <v>1026.8</v>
      </c>
      <c r="L155" s="66">
        <f t="shared" si="105"/>
        <v>667.7</v>
      </c>
      <c r="M155" s="66">
        <f t="shared" si="105"/>
        <v>327.39999999999998</v>
      </c>
      <c r="N155" s="66">
        <f t="shared" si="105"/>
        <v>42.8</v>
      </c>
      <c r="O155" s="66">
        <f t="shared" si="105"/>
        <v>0</v>
      </c>
      <c r="P155" s="66">
        <f t="shared" si="104"/>
        <v>3613.2000000000003</v>
      </c>
    </row>
    <row r="156" spans="1:16" ht="16.05" customHeight="1" x14ac:dyDescent="0.2">
      <c r="A156" s="9"/>
      <c r="B156" s="13"/>
      <c r="C156" s="10" t="s">
        <v>22</v>
      </c>
      <c r="D156" s="7" t="str">
        <f t="shared" ref="D156:O156" si="106">IF(D155&lt;=0,"",D155/$P155%)</f>
        <v/>
      </c>
      <c r="E156" s="7" t="str">
        <f t="shared" si="106"/>
        <v/>
      </c>
      <c r="F156" s="7" t="str">
        <f t="shared" si="106"/>
        <v/>
      </c>
      <c r="G156" s="7">
        <f t="shared" si="106"/>
        <v>2.7676298018377058E-3</v>
      </c>
      <c r="H156" s="7">
        <f t="shared" si="106"/>
        <v>1.1153548101405955</v>
      </c>
      <c r="I156" s="7">
        <f t="shared" si="106"/>
        <v>18.09753127421676</v>
      </c>
      <c r="J156" s="7">
        <f t="shared" si="106"/>
        <v>23.641093767297683</v>
      </c>
      <c r="K156" s="7">
        <f t="shared" si="106"/>
        <v>28.418022805269562</v>
      </c>
      <c r="L156" s="7">
        <f t="shared" si="106"/>
        <v>18.479464186870363</v>
      </c>
      <c r="M156" s="7">
        <f t="shared" si="106"/>
        <v>9.0612199712166479</v>
      </c>
      <c r="N156" s="7">
        <f t="shared" si="106"/>
        <v>1.184545555186538</v>
      </c>
      <c r="O156" s="7" t="str">
        <f t="shared" si="106"/>
        <v/>
      </c>
      <c r="P156" s="66">
        <f t="shared" si="104"/>
        <v>99.999999999999972</v>
      </c>
    </row>
    <row r="157" spans="1:16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17.399999999999999</v>
      </c>
      <c r="J157" s="67">
        <v>8.8000000000000007</v>
      </c>
      <c r="K157" s="67">
        <v>9.8000000000000007</v>
      </c>
      <c r="L157" s="67">
        <v>7.8</v>
      </c>
      <c r="M157" s="67">
        <v>5.8</v>
      </c>
      <c r="N157" s="67">
        <v>1.8</v>
      </c>
      <c r="O157" s="67">
        <v>0</v>
      </c>
      <c r="P157" s="66">
        <f t="shared" si="104"/>
        <v>51.399999999999991</v>
      </c>
    </row>
    <row r="158" spans="1:16" ht="16.05" customHeight="1" x14ac:dyDescent="0.2">
      <c r="A158" s="9"/>
      <c r="B158" s="9"/>
      <c r="C158" s="10" t="s">
        <v>22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33.852140077821012</v>
      </c>
      <c r="J158" s="7">
        <v>17.120622568093388</v>
      </c>
      <c r="K158" s="7">
        <v>19.066147859922182</v>
      </c>
      <c r="L158" s="7">
        <v>15.175097276264594</v>
      </c>
      <c r="M158" s="7">
        <v>11.284046692607006</v>
      </c>
      <c r="N158" s="7">
        <v>3.5019455252918297</v>
      </c>
      <c r="O158" s="7">
        <v>0</v>
      </c>
      <c r="P158" s="66">
        <f t="shared" si="104"/>
        <v>100.00000000000001</v>
      </c>
    </row>
    <row r="159" spans="1:16" ht="16.05" customHeight="1" x14ac:dyDescent="0.2">
      <c r="A159" s="9"/>
      <c r="B159" s="9"/>
      <c r="C159" s="7" t="s">
        <v>23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  <c r="J159" s="67">
        <v>1.2</v>
      </c>
      <c r="K159" s="67">
        <v>4.5999999999999996</v>
      </c>
      <c r="L159" s="67">
        <v>4.7</v>
      </c>
      <c r="M159" s="67">
        <v>1.1000000000000001</v>
      </c>
      <c r="N159" s="67">
        <v>0</v>
      </c>
      <c r="O159" s="67">
        <v>0</v>
      </c>
      <c r="P159" s="66">
        <f t="shared" si="104"/>
        <v>11.6</v>
      </c>
    </row>
    <row r="160" spans="1:16" ht="16.05" customHeight="1" x14ac:dyDescent="0.2">
      <c r="A160" s="9"/>
      <c r="B160" s="9"/>
      <c r="C160" s="10" t="s">
        <v>22</v>
      </c>
      <c r="D160" s="7" t="str">
        <f t="shared" ref="D160:O160" si="107">IF(D159&lt;=0,"",D159/$P159%)</f>
        <v/>
      </c>
      <c r="E160" s="7" t="str">
        <f t="shared" si="107"/>
        <v/>
      </c>
      <c r="F160" s="7" t="str">
        <f t="shared" si="107"/>
        <v/>
      </c>
      <c r="G160" s="7" t="str">
        <f t="shared" si="107"/>
        <v/>
      </c>
      <c r="H160" s="7" t="str">
        <f t="shared" si="107"/>
        <v/>
      </c>
      <c r="I160" s="7" t="str">
        <f t="shared" si="107"/>
        <v/>
      </c>
      <c r="J160" s="7">
        <f t="shared" si="107"/>
        <v>10.344827586206897</v>
      </c>
      <c r="K160" s="7">
        <f t="shared" si="107"/>
        <v>39.655172413793103</v>
      </c>
      <c r="L160" s="7">
        <f t="shared" si="107"/>
        <v>40.517241379310349</v>
      </c>
      <c r="M160" s="7">
        <f t="shared" si="107"/>
        <v>9.4827586206896566</v>
      </c>
      <c r="N160" s="7" t="str">
        <f t="shared" si="107"/>
        <v/>
      </c>
      <c r="O160" s="7" t="str">
        <f t="shared" si="107"/>
        <v/>
      </c>
      <c r="P160" s="66">
        <f t="shared" si="104"/>
        <v>100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08">SUM(E159,E157)</f>
        <v>0</v>
      </c>
      <c r="F161" s="66">
        <f t="shared" si="108"/>
        <v>0</v>
      </c>
      <c r="G161" s="66">
        <f t="shared" si="108"/>
        <v>0</v>
      </c>
      <c r="H161" s="66">
        <f t="shared" si="108"/>
        <v>0</v>
      </c>
      <c r="I161" s="66">
        <f t="shared" si="108"/>
        <v>17.399999999999999</v>
      </c>
      <c r="J161" s="66">
        <f t="shared" si="108"/>
        <v>10</v>
      </c>
      <c r="K161" s="66">
        <f t="shared" si="108"/>
        <v>14.4</v>
      </c>
      <c r="L161" s="66">
        <f t="shared" si="108"/>
        <v>12.5</v>
      </c>
      <c r="M161" s="66">
        <f t="shared" si="108"/>
        <v>6.9</v>
      </c>
      <c r="N161" s="66">
        <f t="shared" si="108"/>
        <v>1.8</v>
      </c>
      <c r="O161" s="66">
        <f t="shared" si="108"/>
        <v>0</v>
      </c>
      <c r="P161" s="66">
        <f t="shared" si="104"/>
        <v>62.999999999999993</v>
      </c>
    </row>
    <row r="162" spans="1:16" ht="16.05" customHeight="1" x14ac:dyDescent="0.2">
      <c r="A162" s="9"/>
      <c r="B162" s="13"/>
      <c r="C162" s="10" t="s">
        <v>22</v>
      </c>
      <c r="D162" s="7" t="str">
        <f t="shared" ref="D162:O162" si="109">IF(D161&lt;=0,"",D161/$P161%)</f>
        <v/>
      </c>
      <c r="E162" s="7" t="str">
        <f t="shared" si="109"/>
        <v/>
      </c>
      <c r="F162" s="7" t="str">
        <f t="shared" si="109"/>
        <v/>
      </c>
      <c r="G162" s="7" t="str">
        <f t="shared" si="109"/>
        <v/>
      </c>
      <c r="H162" s="7" t="str">
        <f t="shared" si="109"/>
        <v/>
      </c>
      <c r="I162" s="7">
        <f t="shared" si="109"/>
        <v>27.61904761904762</v>
      </c>
      <c r="J162" s="7">
        <f t="shared" si="109"/>
        <v>15.873015873015875</v>
      </c>
      <c r="K162" s="7">
        <f t="shared" si="109"/>
        <v>22.857142857142861</v>
      </c>
      <c r="L162" s="7">
        <f t="shared" si="109"/>
        <v>19.841269841269845</v>
      </c>
      <c r="M162" s="7">
        <f t="shared" si="109"/>
        <v>10.952380952380954</v>
      </c>
      <c r="N162" s="7">
        <f t="shared" si="109"/>
        <v>2.8571428571428577</v>
      </c>
      <c r="O162" s="7" t="str">
        <f t="shared" si="109"/>
        <v/>
      </c>
      <c r="P162" s="66">
        <f t="shared" si="104"/>
        <v>100.00000000000001</v>
      </c>
    </row>
    <row r="163" spans="1:16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14.8</v>
      </c>
      <c r="I163" s="67">
        <v>67.2</v>
      </c>
      <c r="J163" s="67">
        <v>312.3</v>
      </c>
      <c r="K163" s="67">
        <v>229.9</v>
      </c>
      <c r="L163" s="67">
        <v>45.5</v>
      </c>
      <c r="M163" s="67">
        <v>36.299999999999997</v>
      </c>
      <c r="N163" s="67">
        <v>0</v>
      </c>
      <c r="O163" s="67">
        <v>0</v>
      </c>
      <c r="P163" s="66">
        <f t="shared" si="104"/>
        <v>706</v>
      </c>
    </row>
    <row r="164" spans="1:16" ht="16.05" customHeight="1" x14ac:dyDescent="0.2">
      <c r="A164" s="9"/>
      <c r="B164" s="9"/>
      <c r="C164" s="10" t="s">
        <v>22</v>
      </c>
      <c r="D164" s="7" t="str">
        <f t="shared" ref="D164:O166" si="110">IF(D163&lt;=0,"",D163/$P163%)</f>
        <v/>
      </c>
      <c r="E164" s="7" t="str">
        <f t="shared" si="110"/>
        <v/>
      </c>
      <c r="F164" s="7" t="str">
        <f t="shared" si="110"/>
        <v/>
      </c>
      <c r="G164" s="7" t="str">
        <f t="shared" si="110"/>
        <v/>
      </c>
      <c r="H164" s="7">
        <f t="shared" si="110"/>
        <v>2.0963172804532579</v>
      </c>
      <c r="I164" s="7">
        <f t="shared" si="110"/>
        <v>9.5184135977337121</v>
      </c>
      <c r="J164" s="7">
        <f t="shared" si="110"/>
        <v>44.235127478753547</v>
      </c>
      <c r="K164" s="7">
        <f t="shared" si="110"/>
        <v>32.563739376770542</v>
      </c>
      <c r="L164" s="7">
        <f t="shared" si="110"/>
        <v>6.4447592067988673</v>
      </c>
      <c r="M164" s="7">
        <f t="shared" si="110"/>
        <v>5.141643059490085</v>
      </c>
      <c r="N164" s="7" t="str">
        <f t="shared" si="110"/>
        <v/>
      </c>
      <c r="O164" s="7" t="str">
        <f t="shared" si="110"/>
        <v/>
      </c>
      <c r="P164" s="66">
        <f t="shared" ref="P164" si="111">SUM(D164:O164)</f>
        <v>100</v>
      </c>
    </row>
    <row r="165" spans="1:16" ht="16.05" customHeight="1" x14ac:dyDescent="0.2">
      <c r="A165" s="9"/>
      <c r="B165" s="9"/>
      <c r="C165" s="7" t="s">
        <v>23</v>
      </c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6">
        <f t="shared" si="104"/>
        <v>0</v>
      </c>
    </row>
    <row r="166" spans="1:16" ht="16.05" customHeight="1" x14ac:dyDescent="0.2">
      <c r="A166" s="9"/>
      <c r="B166" s="9"/>
      <c r="C166" s="10" t="s">
        <v>22</v>
      </c>
      <c r="D166" s="7" t="str">
        <f t="shared" si="110"/>
        <v/>
      </c>
      <c r="E166" s="7" t="str">
        <f t="shared" si="110"/>
        <v/>
      </c>
      <c r="F166" s="7" t="str">
        <f t="shared" si="110"/>
        <v/>
      </c>
      <c r="G166" s="7" t="str">
        <f t="shared" si="110"/>
        <v/>
      </c>
      <c r="H166" s="7" t="str">
        <f t="shared" si="110"/>
        <v/>
      </c>
      <c r="I166" s="7" t="str">
        <f t="shared" si="110"/>
        <v/>
      </c>
      <c r="J166" s="7" t="str">
        <f t="shared" si="110"/>
        <v/>
      </c>
      <c r="K166" s="7" t="str">
        <f t="shared" si="110"/>
        <v/>
      </c>
      <c r="L166" s="7" t="str">
        <f t="shared" si="110"/>
        <v/>
      </c>
      <c r="M166" s="7" t="str">
        <f t="shared" si="110"/>
        <v/>
      </c>
      <c r="N166" s="7" t="str">
        <f t="shared" si="110"/>
        <v/>
      </c>
      <c r="O166" s="7" t="str">
        <f t="shared" si="110"/>
        <v/>
      </c>
      <c r="P166" s="66">
        <f t="shared" si="104"/>
        <v>0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2">SUM(E165,E163)</f>
        <v>0</v>
      </c>
      <c r="F167" s="66">
        <f t="shared" si="112"/>
        <v>0</v>
      </c>
      <c r="G167" s="66">
        <f t="shared" si="112"/>
        <v>0</v>
      </c>
      <c r="H167" s="66">
        <f t="shared" si="112"/>
        <v>14.8</v>
      </c>
      <c r="I167" s="66">
        <f t="shared" si="112"/>
        <v>67.2</v>
      </c>
      <c r="J167" s="66">
        <f t="shared" si="112"/>
        <v>312.3</v>
      </c>
      <c r="K167" s="66">
        <f t="shared" si="112"/>
        <v>229.9</v>
      </c>
      <c r="L167" s="66">
        <f t="shared" si="112"/>
        <v>45.5</v>
      </c>
      <c r="M167" s="66">
        <f t="shared" si="112"/>
        <v>36.299999999999997</v>
      </c>
      <c r="N167" s="66">
        <f t="shared" si="112"/>
        <v>0</v>
      </c>
      <c r="O167" s="66">
        <f t="shared" si="112"/>
        <v>0</v>
      </c>
      <c r="P167" s="66">
        <f t="shared" si="104"/>
        <v>706</v>
      </c>
    </row>
    <row r="168" spans="1:16" ht="16.05" customHeight="1" x14ac:dyDescent="0.2">
      <c r="A168" s="9"/>
      <c r="B168" s="13"/>
      <c r="C168" s="10" t="s">
        <v>22</v>
      </c>
      <c r="D168" s="7" t="str">
        <f t="shared" ref="D168:O168" si="113">IF(D167&lt;=0,"",D167/$P167%)</f>
        <v/>
      </c>
      <c r="E168" s="7" t="str">
        <f t="shared" si="113"/>
        <v/>
      </c>
      <c r="F168" s="7" t="str">
        <f t="shared" si="113"/>
        <v/>
      </c>
      <c r="G168" s="7" t="str">
        <f t="shared" si="113"/>
        <v/>
      </c>
      <c r="H168" s="7">
        <f t="shared" si="113"/>
        <v>2.0963172804532579</v>
      </c>
      <c r="I168" s="7">
        <f t="shared" si="113"/>
        <v>9.5184135977337121</v>
      </c>
      <c r="J168" s="7">
        <f t="shared" si="113"/>
        <v>44.235127478753547</v>
      </c>
      <c r="K168" s="7">
        <f t="shared" si="113"/>
        <v>32.563739376770542</v>
      </c>
      <c r="L168" s="7">
        <f t="shared" si="113"/>
        <v>6.4447592067988673</v>
      </c>
      <c r="M168" s="7">
        <f t="shared" si="113"/>
        <v>5.141643059490085</v>
      </c>
      <c r="N168" s="7" t="str">
        <f t="shared" si="113"/>
        <v/>
      </c>
      <c r="O168" s="7" t="str">
        <f t="shared" si="113"/>
        <v/>
      </c>
      <c r="P168" s="66">
        <f t="shared" si="104"/>
        <v>100</v>
      </c>
    </row>
    <row r="169" spans="1:16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4"/>
        <v>0</v>
      </c>
    </row>
    <row r="170" spans="1:16" ht="16.05" customHeight="1" x14ac:dyDescent="0.2">
      <c r="A170" s="9"/>
      <c r="B170" s="9"/>
      <c r="C170" s="10" t="s">
        <v>22</v>
      </c>
      <c r="D170" s="7" t="str">
        <f t="shared" ref="D170:O170" si="114">IF(D169&lt;=0,"",D169/$P169%)</f>
        <v/>
      </c>
      <c r="E170" s="7" t="str">
        <f t="shared" si="114"/>
        <v/>
      </c>
      <c r="F170" s="7" t="str">
        <f t="shared" si="114"/>
        <v/>
      </c>
      <c r="G170" s="7" t="str">
        <f t="shared" si="114"/>
        <v/>
      </c>
      <c r="H170" s="7" t="str">
        <f t="shared" si="114"/>
        <v/>
      </c>
      <c r="I170" s="7" t="str">
        <f t="shared" si="114"/>
        <v/>
      </c>
      <c r="J170" s="7" t="str">
        <f t="shared" si="114"/>
        <v/>
      </c>
      <c r="K170" s="7" t="str">
        <f t="shared" si="114"/>
        <v/>
      </c>
      <c r="L170" s="7" t="str">
        <f t="shared" si="114"/>
        <v/>
      </c>
      <c r="M170" s="7" t="str">
        <f t="shared" si="114"/>
        <v/>
      </c>
      <c r="N170" s="7" t="str">
        <f t="shared" si="114"/>
        <v/>
      </c>
      <c r="O170" s="7" t="str">
        <f t="shared" si="114"/>
        <v/>
      </c>
      <c r="P170" s="66">
        <f t="shared" si="104"/>
        <v>0</v>
      </c>
    </row>
    <row r="171" spans="1:16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4"/>
        <v>0</v>
      </c>
    </row>
    <row r="172" spans="1:16" ht="16.05" customHeight="1" x14ac:dyDescent="0.2">
      <c r="A172" s="9"/>
      <c r="B172" s="9"/>
      <c r="C172" s="10" t="s">
        <v>22</v>
      </c>
      <c r="D172" s="7" t="str">
        <f t="shared" ref="D172:O172" si="115">IF(D171&lt;=0,"",D171/$P171%)</f>
        <v/>
      </c>
      <c r="E172" s="7" t="str">
        <f t="shared" si="115"/>
        <v/>
      </c>
      <c r="F172" s="7" t="str">
        <f t="shared" si="115"/>
        <v/>
      </c>
      <c r="G172" s="7" t="str">
        <f t="shared" si="115"/>
        <v/>
      </c>
      <c r="H172" s="7" t="str">
        <f t="shared" si="115"/>
        <v/>
      </c>
      <c r="I172" s="7" t="str">
        <f t="shared" si="115"/>
        <v/>
      </c>
      <c r="J172" s="7" t="str">
        <f t="shared" si="115"/>
        <v/>
      </c>
      <c r="K172" s="7" t="str">
        <f t="shared" si="115"/>
        <v/>
      </c>
      <c r="L172" s="7" t="str">
        <f t="shared" si="115"/>
        <v/>
      </c>
      <c r="M172" s="7" t="str">
        <f t="shared" si="115"/>
        <v/>
      </c>
      <c r="N172" s="7" t="str">
        <f t="shared" si="115"/>
        <v/>
      </c>
      <c r="O172" s="7" t="str">
        <f t="shared" si="115"/>
        <v/>
      </c>
      <c r="P172" s="66">
        <f t="shared" si="104"/>
        <v>0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6">SUM(E171,E169)</f>
        <v>0</v>
      </c>
      <c r="F173" s="66">
        <f t="shared" si="116"/>
        <v>0</v>
      </c>
      <c r="G173" s="66">
        <f t="shared" si="116"/>
        <v>0</v>
      </c>
      <c r="H173" s="66">
        <f t="shared" si="116"/>
        <v>0</v>
      </c>
      <c r="I173" s="66">
        <f t="shared" si="116"/>
        <v>0</v>
      </c>
      <c r="J173" s="66">
        <f t="shared" si="116"/>
        <v>0</v>
      </c>
      <c r="K173" s="66">
        <f t="shared" si="116"/>
        <v>0</v>
      </c>
      <c r="L173" s="66">
        <f t="shared" si="116"/>
        <v>0</v>
      </c>
      <c r="M173" s="66">
        <f t="shared" si="116"/>
        <v>0</v>
      </c>
      <c r="N173" s="66">
        <f t="shared" si="116"/>
        <v>0</v>
      </c>
      <c r="O173" s="66">
        <f t="shared" si="116"/>
        <v>0</v>
      </c>
      <c r="P173" s="66">
        <f t="shared" si="104"/>
        <v>0</v>
      </c>
    </row>
    <row r="174" spans="1:16" ht="16.05" customHeight="1" x14ac:dyDescent="0.2">
      <c r="A174" s="9"/>
      <c r="B174" s="13"/>
      <c r="C174" s="10" t="s">
        <v>22</v>
      </c>
      <c r="D174" s="7" t="str">
        <f t="shared" ref="D174:O174" si="117">IF(D173&lt;=0,"",D173/$P173%)</f>
        <v/>
      </c>
      <c r="E174" s="7" t="str">
        <f t="shared" si="117"/>
        <v/>
      </c>
      <c r="F174" s="7" t="str">
        <f t="shared" si="117"/>
        <v/>
      </c>
      <c r="G174" s="7" t="str">
        <f t="shared" si="117"/>
        <v/>
      </c>
      <c r="H174" s="7" t="str">
        <f t="shared" si="117"/>
        <v/>
      </c>
      <c r="I174" s="7" t="str">
        <f t="shared" si="117"/>
        <v/>
      </c>
      <c r="J174" s="7" t="str">
        <f t="shared" si="117"/>
        <v/>
      </c>
      <c r="K174" s="7" t="str">
        <f t="shared" si="117"/>
        <v/>
      </c>
      <c r="L174" s="7" t="str">
        <f t="shared" si="117"/>
        <v/>
      </c>
      <c r="M174" s="7" t="str">
        <f t="shared" si="117"/>
        <v/>
      </c>
      <c r="N174" s="7" t="str">
        <f t="shared" si="117"/>
        <v/>
      </c>
      <c r="O174" s="7" t="str">
        <f t="shared" si="117"/>
        <v/>
      </c>
      <c r="P174" s="66">
        <f t="shared" si="104"/>
        <v>0</v>
      </c>
    </row>
    <row r="175" spans="1:16" ht="16.05" customHeight="1" x14ac:dyDescent="0.2">
      <c r="A175" s="9"/>
      <c r="B175" s="9" t="s">
        <v>52</v>
      </c>
      <c r="C175" s="7" t="s">
        <v>21</v>
      </c>
      <c r="D175" s="67">
        <v>0.7</v>
      </c>
      <c r="E175" s="67">
        <v>1.2</v>
      </c>
      <c r="F175" s="67">
        <v>1.3</v>
      </c>
      <c r="G175" s="67">
        <v>3.1</v>
      </c>
      <c r="H175" s="67">
        <v>29.2</v>
      </c>
      <c r="I175" s="67">
        <v>23.5</v>
      </c>
      <c r="J175" s="67">
        <v>9.5</v>
      </c>
      <c r="K175" s="67">
        <v>5.3</v>
      </c>
      <c r="L175" s="67">
        <v>4.5</v>
      </c>
      <c r="M175" s="67">
        <v>2.2000000000000002</v>
      </c>
      <c r="N175" s="67">
        <v>1.9000000000000001</v>
      </c>
      <c r="O175" s="67">
        <v>0</v>
      </c>
      <c r="P175" s="66">
        <f t="shared" si="104"/>
        <v>82.4</v>
      </c>
    </row>
    <row r="176" spans="1:16" ht="16.05" customHeight="1" x14ac:dyDescent="0.2">
      <c r="A176" s="9"/>
      <c r="B176" s="9"/>
      <c r="C176" s="10" t="s">
        <v>22</v>
      </c>
      <c r="D176" s="7">
        <f t="shared" ref="D176:O176" si="118">IF(D175&lt;=0,"",D175/$P175%)</f>
        <v>0.84951456310679596</v>
      </c>
      <c r="E176" s="7">
        <f t="shared" si="118"/>
        <v>1.4563106796116503</v>
      </c>
      <c r="F176" s="7">
        <f t="shared" si="118"/>
        <v>1.5776699029126213</v>
      </c>
      <c r="G176" s="7">
        <f t="shared" si="118"/>
        <v>3.762135922330097</v>
      </c>
      <c r="H176" s="7">
        <f t="shared" si="118"/>
        <v>35.436893203883493</v>
      </c>
      <c r="I176" s="7">
        <f t="shared" si="118"/>
        <v>28.519417475728154</v>
      </c>
      <c r="J176" s="7">
        <f t="shared" si="118"/>
        <v>11.529126213592232</v>
      </c>
      <c r="K176" s="7">
        <f t="shared" si="118"/>
        <v>6.4320388349514559</v>
      </c>
      <c r="L176" s="7">
        <f t="shared" si="118"/>
        <v>5.4611650485436884</v>
      </c>
      <c r="M176" s="7">
        <f t="shared" si="118"/>
        <v>2.6699029126213594</v>
      </c>
      <c r="N176" s="7">
        <f t="shared" si="118"/>
        <v>2.3058252427184467</v>
      </c>
      <c r="O176" s="7" t="str">
        <f t="shared" si="118"/>
        <v/>
      </c>
      <c r="P176" s="66">
        <f t="shared" si="104"/>
        <v>99.999999999999986</v>
      </c>
    </row>
    <row r="177" spans="1:16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4"/>
        <v>0</v>
      </c>
    </row>
    <row r="178" spans="1:16" ht="16.05" customHeight="1" x14ac:dyDescent="0.2">
      <c r="A178" s="9"/>
      <c r="B178" s="9"/>
      <c r="C178" s="10" t="s">
        <v>22</v>
      </c>
      <c r="D178" s="7" t="str">
        <f t="shared" ref="D178:O178" si="119">IF(D177&lt;=0,"",D177/$P177%)</f>
        <v/>
      </c>
      <c r="E178" s="7" t="str">
        <f t="shared" si="119"/>
        <v/>
      </c>
      <c r="F178" s="7" t="str">
        <f t="shared" si="119"/>
        <v/>
      </c>
      <c r="G178" s="7" t="str">
        <f t="shared" si="119"/>
        <v/>
      </c>
      <c r="H178" s="7" t="str">
        <f t="shared" si="119"/>
        <v/>
      </c>
      <c r="I178" s="7" t="str">
        <f t="shared" si="119"/>
        <v/>
      </c>
      <c r="J178" s="7" t="str">
        <f t="shared" si="119"/>
        <v/>
      </c>
      <c r="K178" s="7" t="str">
        <f t="shared" si="119"/>
        <v/>
      </c>
      <c r="L178" s="7" t="str">
        <f t="shared" si="119"/>
        <v/>
      </c>
      <c r="M178" s="7" t="str">
        <f t="shared" si="119"/>
        <v/>
      </c>
      <c r="N178" s="7" t="str">
        <f t="shared" si="119"/>
        <v/>
      </c>
      <c r="O178" s="7" t="str">
        <f t="shared" si="119"/>
        <v/>
      </c>
      <c r="P178" s="66">
        <f t="shared" si="104"/>
        <v>0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0.7</v>
      </c>
      <c r="E179" s="66">
        <f t="shared" ref="E179:O179" si="120">SUM(E177,E175)</f>
        <v>1.2</v>
      </c>
      <c r="F179" s="66">
        <f t="shared" si="120"/>
        <v>1.3</v>
      </c>
      <c r="G179" s="66">
        <f t="shared" si="120"/>
        <v>3.1</v>
      </c>
      <c r="H179" s="66">
        <f t="shared" si="120"/>
        <v>29.2</v>
      </c>
      <c r="I179" s="66">
        <f t="shared" si="120"/>
        <v>23.5</v>
      </c>
      <c r="J179" s="66">
        <f t="shared" si="120"/>
        <v>9.5</v>
      </c>
      <c r="K179" s="66">
        <f t="shared" si="120"/>
        <v>5.3</v>
      </c>
      <c r="L179" s="66">
        <f t="shared" si="120"/>
        <v>4.5</v>
      </c>
      <c r="M179" s="66">
        <f t="shared" si="120"/>
        <v>2.2000000000000002</v>
      </c>
      <c r="N179" s="66">
        <f t="shared" si="120"/>
        <v>1.9000000000000001</v>
      </c>
      <c r="O179" s="66">
        <f t="shared" si="120"/>
        <v>0</v>
      </c>
      <c r="P179" s="66">
        <f t="shared" si="104"/>
        <v>82.4</v>
      </c>
    </row>
    <row r="180" spans="1:16" ht="16.05" customHeight="1" x14ac:dyDescent="0.2">
      <c r="A180" s="15"/>
      <c r="B180" s="13"/>
      <c r="C180" s="10" t="s">
        <v>22</v>
      </c>
      <c r="D180" s="7">
        <f t="shared" ref="D180:O180" si="121">IF(D179&lt;=0,"",D179/$P179%)</f>
        <v>0.84951456310679596</v>
      </c>
      <c r="E180" s="7">
        <f t="shared" si="121"/>
        <v>1.4563106796116503</v>
      </c>
      <c r="F180" s="7">
        <f t="shared" si="121"/>
        <v>1.5776699029126213</v>
      </c>
      <c r="G180" s="7">
        <f t="shared" si="121"/>
        <v>3.762135922330097</v>
      </c>
      <c r="H180" s="7">
        <f t="shared" si="121"/>
        <v>35.436893203883493</v>
      </c>
      <c r="I180" s="7">
        <f t="shared" si="121"/>
        <v>28.519417475728154</v>
      </c>
      <c r="J180" s="7">
        <f t="shared" si="121"/>
        <v>11.529126213592232</v>
      </c>
      <c r="K180" s="7">
        <f t="shared" si="121"/>
        <v>6.4320388349514559</v>
      </c>
      <c r="L180" s="7">
        <f t="shared" si="121"/>
        <v>5.4611650485436884</v>
      </c>
      <c r="M180" s="7">
        <f t="shared" si="121"/>
        <v>2.6699029126213594</v>
      </c>
      <c r="N180" s="7">
        <f t="shared" si="121"/>
        <v>2.3058252427184467</v>
      </c>
      <c r="O180" s="7" t="str">
        <f t="shared" si="121"/>
        <v/>
      </c>
      <c r="P180" s="66">
        <f t="shared" si="104"/>
        <v>99.999999999999986</v>
      </c>
    </row>
    <row r="181" spans="1:16" ht="16.05" customHeight="1" x14ac:dyDescent="0.2">
      <c r="A181" s="15"/>
      <c r="B181" s="9" t="s">
        <v>53</v>
      </c>
      <c r="C181" s="7" t="s">
        <v>21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104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 t="shared" ref="D182:O182" si="122">IF(D181&lt;=0,"",D181/$P181%)</f>
        <v/>
      </c>
      <c r="E182" s="7" t="str">
        <f t="shared" si="122"/>
        <v/>
      </c>
      <c r="F182" s="7" t="str">
        <f t="shared" si="122"/>
        <v/>
      </c>
      <c r="G182" s="7" t="str">
        <f t="shared" si="122"/>
        <v/>
      </c>
      <c r="H182" s="7" t="str">
        <f t="shared" si="122"/>
        <v/>
      </c>
      <c r="I182" s="7" t="str">
        <f t="shared" si="122"/>
        <v/>
      </c>
      <c r="J182" s="7" t="str">
        <f t="shared" si="122"/>
        <v/>
      </c>
      <c r="K182" s="7" t="str">
        <f t="shared" si="122"/>
        <v/>
      </c>
      <c r="L182" s="7" t="str">
        <f t="shared" si="122"/>
        <v/>
      </c>
      <c r="M182" s="7" t="str">
        <f t="shared" si="122"/>
        <v/>
      </c>
      <c r="N182" s="7" t="str">
        <f t="shared" si="122"/>
        <v/>
      </c>
      <c r="O182" s="7" t="str">
        <f t="shared" si="122"/>
        <v/>
      </c>
      <c r="P182" s="66">
        <f t="shared" si="104"/>
        <v>0</v>
      </c>
    </row>
    <row r="183" spans="1:16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4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 t="shared" ref="D184:O184" si="123">IF(D183&lt;=0,"",D183/$P183%)</f>
        <v/>
      </c>
      <c r="E184" s="7" t="str">
        <f t="shared" si="123"/>
        <v/>
      </c>
      <c r="F184" s="7" t="str">
        <f t="shared" si="123"/>
        <v/>
      </c>
      <c r="G184" s="7" t="str">
        <f t="shared" si="123"/>
        <v/>
      </c>
      <c r="H184" s="7" t="str">
        <f t="shared" si="123"/>
        <v/>
      </c>
      <c r="I184" s="7" t="str">
        <f t="shared" si="123"/>
        <v/>
      </c>
      <c r="J184" s="7" t="str">
        <f t="shared" si="123"/>
        <v/>
      </c>
      <c r="K184" s="7" t="str">
        <f t="shared" si="123"/>
        <v/>
      </c>
      <c r="L184" s="7" t="str">
        <f t="shared" si="123"/>
        <v/>
      </c>
      <c r="M184" s="7" t="str">
        <f t="shared" si="123"/>
        <v/>
      </c>
      <c r="N184" s="7" t="str">
        <f t="shared" si="123"/>
        <v/>
      </c>
      <c r="O184" s="7" t="str">
        <f t="shared" si="123"/>
        <v/>
      </c>
      <c r="P184" s="66">
        <f t="shared" si="104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4">SUM(E183,E181)</f>
        <v>0</v>
      </c>
      <c r="F185" s="66">
        <f t="shared" si="124"/>
        <v>0</v>
      </c>
      <c r="G185" s="66">
        <f t="shared" si="124"/>
        <v>0</v>
      </c>
      <c r="H185" s="66">
        <f t="shared" si="124"/>
        <v>0</v>
      </c>
      <c r="I185" s="66">
        <f t="shared" si="124"/>
        <v>0</v>
      </c>
      <c r="J185" s="66">
        <f t="shared" si="124"/>
        <v>0</v>
      </c>
      <c r="K185" s="66">
        <f t="shared" si="124"/>
        <v>0</v>
      </c>
      <c r="L185" s="66">
        <f t="shared" si="124"/>
        <v>0</v>
      </c>
      <c r="M185" s="66">
        <f t="shared" si="124"/>
        <v>0</v>
      </c>
      <c r="N185" s="66">
        <f t="shared" si="124"/>
        <v>0</v>
      </c>
      <c r="O185" s="66">
        <f t="shared" si="124"/>
        <v>0</v>
      </c>
      <c r="P185" s="66">
        <f t="shared" si="104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 t="shared" ref="D186:O186" si="125">IF(D185&lt;=0,"",D185/$P185%)</f>
        <v/>
      </c>
      <c r="E186" s="7" t="str">
        <f t="shared" si="125"/>
        <v/>
      </c>
      <c r="F186" s="7" t="str">
        <f t="shared" si="125"/>
        <v/>
      </c>
      <c r="G186" s="7" t="str">
        <f t="shared" si="125"/>
        <v/>
      </c>
      <c r="H186" s="7" t="str">
        <f t="shared" si="125"/>
        <v/>
      </c>
      <c r="I186" s="7" t="str">
        <f t="shared" si="125"/>
        <v/>
      </c>
      <c r="J186" s="7" t="str">
        <f t="shared" si="125"/>
        <v/>
      </c>
      <c r="K186" s="7" t="str">
        <f t="shared" si="125"/>
        <v/>
      </c>
      <c r="L186" s="7" t="str">
        <f t="shared" si="125"/>
        <v/>
      </c>
      <c r="M186" s="7" t="str">
        <f t="shared" si="125"/>
        <v/>
      </c>
      <c r="N186" s="7" t="str">
        <f t="shared" si="125"/>
        <v/>
      </c>
      <c r="O186" s="7" t="str">
        <f t="shared" si="125"/>
        <v/>
      </c>
      <c r="P186" s="66">
        <f t="shared" si="104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>
        <v>26.7</v>
      </c>
      <c r="E187" s="67">
        <v>28.6</v>
      </c>
      <c r="F187" s="67">
        <v>22.8</v>
      </c>
      <c r="G187" s="67">
        <v>3.4</v>
      </c>
      <c r="H187" s="67">
        <v>0</v>
      </c>
      <c r="I187" s="67">
        <v>0</v>
      </c>
      <c r="J187" s="67">
        <v>0</v>
      </c>
      <c r="K187" s="67">
        <v>0.6</v>
      </c>
      <c r="L187" s="67">
        <v>1.3</v>
      </c>
      <c r="M187" s="67">
        <v>0.6</v>
      </c>
      <c r="N187" s="67">
        <v>0.1</v>
      </c>
      <c r="O187" s="67">
        <v>0.6</v>
      </c>
      <c r="P187" s="66">
        <f t="shared" si="104"/>
        <v>84.699999999999974</v>
      </c>
    </row>
    <row r="188" spans="1:16" ht="16.05" customHeight="1" x14ac:dyDescent="0.2">
      <c r="A188" s="15"/>
      <c r="B188" s="9"/>
      <c r="C188" s="10" t="s">
        <v>22</v>
      </c>
      <c r="D188" s="7">
        <f t="shared" ref="D188:O188" si="126">IF(D187&lt;=0,"",D187/$P187%)</f>
        <v>31.523022432113351</v>
      </c>
      <c r="E188" s="7">
        <f t="shared" si="126"/>
        <v>33.766233766233775</v>
      </c>
      <c r="F188" s="7">
        <f t="shared" si="126"/>
        <v>26.918536009445109</v>
      </c>
      <c r="G188" s="7">
        <f t="shared" si="126"/>
        <v>4.014167650531288</v>
      </c>
      <c r="H188" s="7" t="str">
        <f t="shared" si="126"/>
        <v/>
      </c>
      <c r="I188" s="7" t="str">
        <f t="shared" si="126"/>
        <v/>
      </c>
      <c r="J188" s="7" t="str">
        <f t="shared" si="126"/>
        <v/>
      </c>
      <c r="K188" s="7">
        <f t="shared" si="126"/>
        <v>0.70838252656434497</v>
      </c>
      <c r="L188" s="7">
        <f t="shared" si="126"/>
        <v>1.5348288075560808</v>
      </c>
      <c r="M188" s="7">
        <f t="shared" si="126"/>
        <v>0.70838252656434497</v>
      </c>
      <c r="N188" s="7">
        <f t="shared" si="126"/>
        <v>0.11806375442739084</v>
      </c>
      <c r="O188" s="7">
        <f t="shared" si="126"/>
        <v>0.70838252656434497</v>
      </c>
      <c r="P188" s="66">
        <f t="shared" si="104"/>
        <v>100.00000000000004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4"/>
        <v>0</v>
      </c>
    </row>
    <row r="190" spans="1:16" ht="16.05" customHeight="1" x14ac:dyDescent="0.2">
      <c r="A190" s="15"/>
      <c r="B190" s="9"/>
      <c r="C190" s="10" t="s">
        <v>22</v>
      </c>
      <c r="D190" s="7" t="str">
        <f t="shared" ref="D190:O190" si="127">IF(D189&lt;=0,"",D189/$P189%)</f>
        <v/>
      </c>
      <c r="E190" s="7" t="str">
        <f t="shared" si="127"/>
        <v/>
      </c>
      <c r="F190" s="7" t="str">
        <f t="shared" si="127"/>
        <v/>
      </c>
      <c r="G190" s="7" t="str">
        <f t="shared" si="127"/>
        <v/>
      </c>
      <c r="H190" s="7" t="str">
        <f t="shared" si="127"/>
        <v/>
      </c>
      <c r="I190" s="7" t="str">
        <f t="shared" si="127"/>
        <v/>
      </c>
      <c r="J190" s="7" t="str">
        <f t="shared" si="127"/>
        <v/>
      </c>
      <c r="K190" s="7" t="str">
        <f t="shared" si="127"/>
        <v/>
      </c>
      <c r="L190" s="7" t="str">
        <f t="shared" si="127"/>
        <v/>
      </c>
      <c r="M190" s="7" t="str">
        <f t="shared" si="127"/>
        <v/>
      </c>
      <c r="N190" s="7" t="str">
        <f t="shared" si="127"/>
        <v/>
      </c>
      <c r="O190" s="7" t="str">
        <f t="shared" si="127"/>
        <v/>
      </c>
      <c r="P190" s="66">
        <f t="shared" si="104"/>
        <v>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26.7</v>
      </c>
      <c r="E191" s="66">
        <f t="shared" ref="E191:O191" si="128">SUM(E189,E187)</f>
        <v>28.6</v>
      </c>
      <c r="F191" s="66">
        <f t="shared" si="128"/>
        <v>22.8</v>
      </c>
      <c r="G191" s="66">
        <f t="shared" si="128"/>
        <v>3.4</v>
      </c>
      <c r="H191" s="66">
        <f t="shared" si="128"/>
        <v>0</v>
      </c>
      <c r="I191" s="66">
        <f t="shared" si="128"/>
        <v>0</v>
      </c>
      <c r="J191" s="66">
        <f t="shared" si="128"/>
        <v>0</v>
      </c>
      <c r="K191" s="66">
        <f t="shared" si="128"/>
        <v>0.6</v>
      </c>
      <c r="L191" s="66">
        <f t="shared" si="128"/>
        <v>1.3</v>
      </c>
      <c r="M191" s="66">
        <f t="shared" si="128"/>
        <v>0.6</v>
      </c>
      <c r="N191" s="66">
        <f t="shared" si="128"/>
        <v>0.1</v>
      </c>
      <c r="O191" s="66">
        <f t="shared" si="128"/>
        <v>0.6</v>
      </c>
      <c r="P191" s="66">
        <f t="shared" si="104"/>
        <v>84.699999999999974</v>
      </c>
    </row>
    <row r="192" spans="1:16" ht="16.05" customHeight="1" x14ac:dyDescent="0.2">
      <c r="A192" s="15"/>
      <c r="B192" s="13"/>
      <c r="C192" s="10" t="s">
        <v>22</v>
      </c>
      <c r="D192" s="7">
        <f t="shared" ref="D192:O192" si="129">IF(D191&lt;=0,"",D191/$P191%)</f>
        <v>31.523022432113351</v>
      </c>
      <c r="E192" s="7">
        <f t="shared" si="129"/>
        <v>33.766233766233775</v>
      </c>
      <c r="F192" s="7">
        <f t="shared" si="129"/>
        <v>26.918536009445109</v>
      </c>
      <c r="G192" s="7">
        <f t="shared" si="129"/>
        <v>4.014167650531288</v>
      </c>
      <c r="H192" s="7" t="str">
        <f t="shared" si="129"/>
        <v/>
      </c>
      <c r="I192" s="7" t="str">
        <f t="shared" si="129"/>
        <v/>
      </c>
      <c r="J192" s="7" t="str">
        <f t="shared" si="129"/>
        <v/>
      </c>
      <c r="K192" s="7">
        <f t="shared" si="129"/>
        <v>0.70838252656434497</v>
      </c>
      <c r="L192" s="7">
        <f t="shared" si="129"/>
        <v>1.5348288075560808</v>
      </c>
      <c r="M192" s="7">
        <f t="shared" si="129"/>
        <v>0.70838252656434497</v>
      </c>
      <c r="N192" s="7">
        <f t="shared" si="129"/>
        <v>0.11806375442739084</v>
      </c>
      <c r="O192" s="7">
        <f t="shared" si="129"/>
        <v>0.70838252656434497</v>
      </c>
      <c r="P192" s="66">
        <f t="shared" si="104"/>
        <v>100.00000000000004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4"/>
        <v>0</v>
      </c>
    </row>
    <row r="194" spans="1:16" ht="16.05" customHeight="1" x14ac:dyDescent="0.2">
      <c r="A194" s="15"/>
      <c r="B194" s="9"/>
      <c r="C194" s="10" t="s">
        <v>22</v>
      </c>
      <c r="D194" s="7" t="str">
        <f t="shared" ref="D194:O194" si="130">IF(D193&lt;=0,"",D193/$P193%)</f>
        <v/>
      </c>
      <c r="E194" s="7" t="str">
        <f t="shared" si="130"/>
        <v/>
      </c>
      <c r="F194" s="7" t="str">
        <f t="shared" si="130"/>
        <v/>
      </c>
      <c r="G194" s="7" t="str">
        <f t="shared" si="130"/>
        <v/>
      </c>
      <c r="H194" s="7" t="str">
        <f t="shared" si="130"/>
        <v/>
      </c>
      <c r="I194" s="7" t="str">
        <f t="shared" si="130"/>
        <v/>
      </c>
      <c r="J194" s="7" t="str">
        <f t="shared" si="130"/>
        <v/>
      </c>
      <c r="K194" s="7" t="str">
        <f t="shared" si="130"/>
        <v/>
      </c>
      <c r="L194" s="7" t="str">
        <f t="shared" si="130"/>
        <v/>
      </c>
      <c r="M194" s="7" t="str">
        <f t="shared" si="130"/>
        <v/>
      </c>
      <c r="N194" s="7" t="str">
        <f t="shared" si="130"/>
        <v/>
      </c>
      <c r="O194" s="7" t="str">
        <f t="shared" si="130"/>
        <v/>
      </c>
      <c r="P194" s="66">
        <f t="shared" si="104"/>
        <v>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4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 t="shared" ref="D196:O196" si="131">IF(D195&lt;=0,"",D195/$P195%)</f>
        <v/>
      </c>
      <c r="E196" s="7" t="str">
        <f t="shared" si="131"/>
        <v/>
      </c>
      <c r="F196" s="7" t="str">
        <f t="shared" si="131"/>
        <v/>
      </c>
      <c r="G196" s="7" t="str">
        <f t="shared" si="131"/>
        <v/>
      </c>
      <c r="H196" s="7" t="str">
        <f t="shared" si="131"/>
        <v/>
      </c>
      <c r="I196" s="7" t="str">
        <f t="shared" si="131"/>
        <v/>
      </c>
      <c r="J196" s="7" t="str">
        <f t="shared" si="131"/>
        <v/>
      </c>
      <c r="K196" s="7" t="str">
        <f t="shared" si="131"/>
        <v/>
      </c>
      <c r="L196" s="7" t="str">
        <f t="shared" si="131"/>
        <v/>
      </c>
      <c r="M196" s="7" t="str">
        <f t="shared" si="131"/>
        <v/>
      </c>
      <c r="N196" s="7" t="str">
        <f t="shared" si="131"/>
        <v/>
      </c>
      <c r="O196" s="7" t="str">
        <f t="shared" si="131"/>
        <v/>
      </c>
      <c r="P196" s="66">
        <f t="shared" si="104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2">SUM(E195,E193)</f>
        <v>0</v>
      </c>
      <c r="F197" s="66">
        <f t="shared" si="132"/>
        <v>0</v>
      </c>
      <c r="G197" s="66">
        <f t="shared" si="132"/>
        <v>0</v>
      </c>
      <c r="H197" s="66">
        <f t="shared" si="132"/>
        <v>0</v>
      </c>
      <c r="I197" s="66">
        <f t="shared" si="132"/>
        <v>0</v>
      </c>
      <c r="J197" s="66">
        <f t="shared" si="132"/>
        <v>0</v>
      </c>
      <c r="K197" s="66">
        <f t="shared" si="132"/>
        <v>0</v>
      </c>
      <c r="L197" s="66">
        <f t="shared" si="132"/>
        <v>0</v>
      </c>
      <c r="M197" s="66">
        <f t="shared" si="132"/>
        <v>0</v>
      </c>
      <c r="N197" s="66">
        <f t="shared" si="132"/>
        <v>0</v>
      </c>
      <c r="O197" s="66">
        <f t="shared" si="132"/>
        <v>0</v>
      </c>
      <c r="P197" s="66">
        <f t="shared" si="104"/>
        <v>0</v>
      </c>
    </row>
    <row r="198" spans="1:16" ht="16.05" customHeight="1" x14ac:dyDescent="0.2">
      <c r="A198" s="15"/>
      <c r="B198" s="13"/>
      <c r="C198" s="10" t="s">
        <v>22</v>
      </c>
      <c r="D198" s="7" t="str">
        <f t="shared" ref="D198:O198" si="133">IF(D197&lt;=0,"",D197/$P197%)</f>
        <v/>
      </c>
      <c r="E198" s="7" t="str">
        <f t="shared" si="133"/>
        <v/>
      </c>
      <c r="F198" s="7" t="str">
        <f t="shared" si="133"/>
        <v/>
      </c>
      <c r="G198" s="7" t="str">
        <f t="shared" si="133"/>
        <v/>
      </c>
      <c r="H198" s="7" t="str">
        <f t="shared" si="133"/>
        <v/>
      </c>
      <c r="I198" s="7" t="str">
        <f t="shared" si="133"/>
        <v/>
      </c>
      <c r="J198" s="7" t="str">
        <f t="shared" si="133"/>
        <v/>
      </c>
      <c r="K198" s="7" t="str">
        <f t="shared" si="133"/>
        <v/>
      </c>
      <c r="L198" s="7" t="str">
        <f t="shared" si="133"/>
        <v/>
      </c>
      <c r="M198" s="7" t="str">
        <f t="shared" si="133"/>
        <v/>
      </c>
      <c r="N198" s="7" t="str">
        <f t="shared" si="133"/>
        <v/>
      </c>
      <c r="O198" s="7" t="str">
        <f t="shared" si="133"/>
        <v/>
      </c>
      <c r="P198" s="66">
        <f t="shared" si="104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6">
        <f t="shared" si="104"/>
        <v>0</v>
      </c>
    </row>
    <row r="200" spans="1:16" ht="16.05" customHeight="1" x14ac:dyDescent="0.2">
      <c r="A200" s="15"/>
      <c r="B200" s="9"/>
      <c r="C200" s="10" t="s">
        <v>22</v>
      </c>
      <c r="D200" s="7" t="str">
        <f t="shared" ref="D200:O200" si="134">IF(D199&lt;=0,"",D199/$P199%)</f>
        <v/>
      </c>
      <c r="E200" s="7" t="str">
        <f t="shared" si="134"/>
        <v/>
      </c>
      <c r="F200" s="7" t="str">
        <f t="shared" si="134"/>
        <v/>
      </c>
      <c r="G200" s="7" t="str">
        <f t="shared" si="134"/>
        <v/>
      </c>
      <c r="H200" s="7" t="str">
        <f t="shared" si="134"/>
        <v/>
      </c>
      <c r="I200" s="7" t="str">
        <f t="shared" si="134"/>
        <v/>
      </c>
      <c r="J200" s="7" t="str">
        <f t="shared" si="134"/>
        <v/>
      </c>
      <c r="K200" s="7" t="str">
        <f t="shared" si="134"/>
        <v/>
      </c>
      <c r="L200" s="7" t="str">
        <f t="shared" si="134"/>
        <v/>
      </c>
      <c r="M200" s="7" t="str">
        <f t="shared" si="134"/>
        <v/>
      </c>
      <c r="N200" s="7" t="str">
        <f t="shared" si="134"/>
        <v/>
      </c>
      <c r="O200" s="7" t="str">
        <f t="shared" si="134"/>
        <v/>
      </c>
      <c r="P200" s="66">
        <f t="shared" si="104"/>
        <v>0</v>
      </c>
    </row>
    <row r="201" spans="1:16" ht="16.05" customHeight="1" x14ac:dyDescent="0.2">
      <c r="A201" s="15"/>
      <c r="B201" s="9"/>
      <c r="C201" s="7" t="s">
        <v>23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/>
      <c r="J201" s="67"/>
      <c r="K201" s="67"/>
      <c r="L201" s="67"/>
      <c r="M201" s="67"/>
      <c r="N201" s="67"/>
      <c r="O201" s="67">
        <v>0</v>
      </c>
      <c r="P201" s="66">
        <f t="shared" si="104"/>
        <v>0</v>
      </c>
    </row>
    <row r="202" spans="1:16" ht="16.05" customHeight="1" x14ac:dyDescent="0.2">
      <c r="A202" s="15"/>
      <c r="B202" s="9"/>
      <c r="C202" s="10" t="s">
        <v>22</v>
      </c>
      <c r="D202" s="7" t="str">
        <f t="shared" ref="D202:O202" si="135">IF(D201&lt;=0,"",D201/$P201%)</f>
        <v/>
      </c>
      <c r="E202" s="7" t="str">
        <f t="shared" si="135"/>
        <v/>
      </c>
      <c r="F202" s="7" t="str">
        <f t="shared" si="135"/>
        <v/>
      </c>
      <c r="G202" s="7" t="str">
        <f t="shared" si="135"/>
        <v/>
      </c>
      <c r="H202" s="7" t="str">
        <f t="shared" si="135"/>
        <v/>
      </c>
      <c r="I202" s="7" t="str">
        <f t="shared" si="135"/>
        <v/>
      </c>
      <c r="J202" s="7" t="str">
        <f t="shared" si="135"/>
        <v/>
      </c>
      <c r="K202" s="7" t="str">
        <f t="shared" si="135"/>
        <v/>
      </c>
      <c r="L202" s="7" t="str">
        <f t="shared" si="135"/>
        <v/>
      </c>
      <c r="M202" s="7" t="str">
        <f t="shared" si="135"/>
        <v/>
      </c>
      <c r="N202" s="7" t="str">
        <f t="shared" si="135"/>
        <v/>
      </c>
      <c r="O202" s="7" t="str">
        <f t="shared" si="135"/>
        <v/>
      </c>
      <c r="P202" s="66">
        <f t="shared" si="104"/>
        <v>0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6">SUM(E201,E199)</f>
        <v>0</v>
      </c>
      <c r="F203" s="66">
        <f t="shared" si="136"/>
        <v>0</v>
      </c>
      <c r="G203" s="66">
        <f t="shared" si="136"/>
        <v>0</v>
      </c>
      <c r="H203" s="66">
        <f t="shared" si="136"/>
        <v>0</v>
      </c>
      <c r="I203" s="66">
        <f t="shared" si="136"/>
        <v>0</v>
      </c>
      <c r="J203" s="66">
        <f t="shared" si="136"/>
        <v>0</v>
      </c>
      <c r="K203" s="66">
        <f t="shared" si="136"/>
        <v>0</v>
      </c>
      <c r="L203" s="66">
        <f t="shared" si="136"/>
        <v>0</v>
      </c>
      <c r="M203" s="66">
        <f t="shared" si="136"/>
        <v>0</v>
      </c>
      <c r="N203" s="66">
        <f t="shared" si="136"/>
        <v>0</v>
      </c>
      <c r="O203" s="66">
        <f t="shared" si="136"/>
        <v>0</v>
      </c>
      <c r="P203" s="66">
        <f t="shared" si="104"/>
        <v>0</v>
      </c>
    </row>
    <row r="204" spans="1:16" ht="16.05" customHeight="1" x14ac:dyDescent="0.2">
      <c r="A204" s="15"/>
      <c r="B204" s="13"/>
      <c r="C204" s="10" t="s">
        <v>22</v>
      </c>
      <c r="D204" s="7" t="str">
        <f t="shared" ref="D204:O204" si="137">IF(D203&lt;=0,"",D203/$P203%)</f>
        <v/>
      </c>
      <c r="E204" s="7" t="str">
        <f t="shared" si="137"/>
        <v/>
      </c>
      <c r="F204" s="7" t="str">
        <f t="shared" si="137"/>
        <v/>
      </c>
      <c r="G204" s="7" t="str">
        <f t="shared" si="137"/>
        <v/>
      </c>
      <c r="H204" s="7" t="str">
        <f t="shared" si="137"/>
        <v/>
      </c>
      <c r="I204" s="7" t="str">
        <f t="shared" si="137"/>
        <v/>
      </c>
      <c r="J204" s="7" t="str">
        <f t="shared" si="137"/>
        <v/>
      </c>
      <c r="K204" s="7" t="str">
        <f t="shared" si="137"/>
        <v/>
      </c>
      <c r="L204" s="7" t="str">
        <f t="shared" si="137"/>
        <v/>
      </c>
      <c r="M204" s="7" t="str">
        <f t="shared" si="137"/>
        <v/>
      </c>
      <c r="N204" s="7" t="str">
        <f t="shared" si="137"/>
        <v/>
      </c>
      <c r="O204" s="7" t="str">
        <f t="shared" si="137"/>
        <v/>
      </c>
      <c r="P204" s="66">
        <f t="shared" si="104"/>
        <v>0</v>
      </c>
    </row>
    <row r="205" spans="1:16" ht="16.05" customHeight="1" x14ac:dyDescent="0.2">
      <c r="A205" s="15"/>
      <c r="B205" s="9" t="s">
        <v>57</v>
      </c>
      <c r="C205" s="7" t="s">
        <v>21</v>
      </c>
      <c r="D205" s="76">
        <v>0</v>
      </c>
      <c r="E205" s="76">
        <v>0</v>
      </c>
      <c r="F205" s="76">
        <v>0</v>
      </c>
      <c r="G205" s="76">
        <v>0</v>
      </c>
      <c r="H205" s="76">
        <v>1.8</v>
      </c>
      <c r="I205" s="76">
        <v>6.3</v>
      </c>
      <c r="J205" s="77">
        <v>6.4</v>
      </c>
      <c r="K205" s="77">
        <v>3.8</v>
      </c>
      <c r="L205" s="77">
        <v>4.4000000000000004</v>
      </c>
      <c r="M205" s="77">
        <v>6.5</v>
      </c>
      <c r="N205" s="76">
        <v>2.5</v>
      </c>
      <c r="O205" s="76">
        <v>0</v>
      </c>
      <c r="P205" s="66">
        <f t="shared" si="104"/>
        <v>31.700000000000003</v>
      </c>
    </row>
    <row r="206" spans="1:16" ht="16.05" customHeight="1" x14ac:dyDescent="0.2">
      <c r="A206" s="15"/>
      <c r="B206" s="9"/>
      <c r="C206" s="10" t="s">
        <v>22</v>
      </c>
      <c r="D206" s="7" t="str">
        <f t="shared" ref="D206:O206" si="138">IF(D205&lt;=0,"",D205/$P205%)</f>
        <v/>
      </c>
      <c r="E206" s="7" t="str">
        <f t="shared" si="138"/>
        <v/>
      </c>
      <c r="F206" s="7" t="str">
        <f t="shared" si="138"/>
        <v/>
      </c>
      <c r="G206" s="7" t="str">
        <f t="shared" si="138"/>
        <v/>
      </c>
      <c r="H206" s="7">
        <f t="shared" si="138"/>
        <v>5.6782334384858046</v>
      </c>
      <c r="I206" s="7">
        <f t="shared" si="138"/>
        <v>19.873817034700316</v>
      </c>
      <c r="J206" s="7">
        <f t="shared" si="138"/>
        <v>20.189274447949529</v>
      </c>
      <c r="K206" s="7">
        <f t="shared" si="138"/>
        <v>11.987381703470032</v>
      </c>
      <c r="L206" s="7">
        <f t="shared" si="138"/>
        <v>13.8801261829653</v>
      </c>
      <c r="M206" s="7">
        <f t="shared" si="138"/>
        <v>20.504731861198739</v>
      </c>
      <c r="N206" s="7">
        <f t="shared" si="138"/>
        <v>7.8864353312302837</v>
      </c>
      <c r="O206" s="7" t="str">
        <f t="shared" si="138"/>
        <v/>
      </c>
      <c r="P206" s="66">
        <f t="shared" si="104"/>
        <v>100</v>
      </c>
    </row>
    <row r="207" spans="1:16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4"/>
        <v>0</v>
      </c>
    </row>
    <row r="208" spans="1:16" ht="16.05" customHeight="1" x14ac:dyDescent="0.2">
      <c r="A208" s="15"/>
      <c r="B208" s="9"/>
      <c r="C208" s="10" t="s">
        <v>22</v>
      </c>
      <c r="D208" s="7" t="str">
        <f t="shared" ref="D208:O208" si="139">IF(D207&lt;=0,"",D207/$P207%)</f>
        <v/>
      </c>
      <c r="E208" s="7" t="str">
        <f t="shared" si="139"/>
        <v/>
      </c>
      <c r="F208" s="7" t="str">
        <f t="shared" si="139"/>
        <v/>
      </c>
      <c r="G208" s="7" t="str">
        <f t="shared" si="139"/>
        <v/>
      </c>
      <c r="H208" s="7" t="str">
        <f t="shared" si="139"/>
        <v/>
      </c>
      <c r="I208" s="7" t="str">
        <f t="shared" si="139"/>
        <v/>
      </c>
      <c r="J208" s="7" t="str">
        <f t="shared" si="139"/>
        <v/>
      </c>
      <c r="K208" s="7" t="str">
        <f t="shared" si="139"/>
        <v/>
      </c>
      <c r="L208" s="7" t="str">
        <f t="shared" si="139"/>
        <v/>
      </c>
      <c r="M208" s="7" t="str">
        <f t="shared" si="139"/>
        <v/>
      </c>
      <c r="N208" s="7" t="str">
        <f t="shared" si="139"/>
        <v/>
      </c>
      <c r="O208" s="7" t="str">
        <f t="shared" si="139"/>
        <v/>
      </c>
      <c r="P208" s="66">
        <f t="shared" si="104"/>
        <v>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0">SUM(E207,E205)</f>
        <v>0</v>
      </c>
      <c r="F209" s="66">
        <f t="shared" si="140"/>
        <v>0</v>
      </c>
      <c r="G209" s="66">
        <f t="shared" si="140"/>
        <v>0</v>
      </c>
      <c r="H209" s="66">
        <f t="shared" si="140"/>
        <v>1.8</v>
      </c>
      <c r="I209" s="66">
        <f t="shared" si="140"/>
        <v>6.3</v>
      </c>
      <c r="J209" s="66">
        <f t="shared" si="140"/>
        <v>6.4</v>
      </c>
      <c r="K209" s="66">
        <f t="shared" si="140"/>
        <v>3.8</v>
      </c>
      <c r="L209" s="66">
        <f t="shared" si="140"/>
        <v>4.4000000000000004</v>
      </c>
      <c r="M209" s="66">
        <f t="shared" si="140"/>
        <v>6.5</v>
      </c>
      <c r="N209" s="66">
        <f t="shared" si="140"/>
        <v>2.5</v>
      </c>
      <c r="O209" s="66">
        <f t="shared" si="140"/>
        <v>0</v>
      </c>
      <c r="P209" s="66">
        <f t="shared" si="104"/>
        <v>31.700000000000003</v>
      </c>
    </row>
    <row r="210" spans="1:16" ht="16.05" customHeight="1" x14ac:dyDescent="0.2">
      <c r="A210" s="15"/>
      <c r="B210" s="13"/>
      <c r="C210" s="10" t="s">
        <v>22</v>
      </c>
      <c r="D210" s="7" t="str">
        <f t="shared" ref="D210:O210" si="141">IF(D209&lt;=0,"",D209/$P209%)</f>
        <v/>
      </c>
      <c r="E210" s="7" t="str">
        <f t="shared" si="141"/>
        <v/>
      </c>
      <c r="F210" s="7" t="str">
        <f t="shared" si="141"/>
        <v/>
      </c>
      <c r="G210" s="7" t="str">
        <f t="shared" si="141"/>
        <v/>
      </c>
      <c r="H210" s="7">
        <f t="shared" si="141"/>
        <v>5.6782334384858046</v>
      </c>
      <c r="I210" s="7">
        <f t="shared" si="141"/>
        <v>19.873817034700316</v>
      </c>
      <c r="J210" s="7">
        <f t="shared" si="141"/>
        <v>20.189274447949529</v>
      </c>
      <c r="K210" s="7">
        <f t="shared" si="141"/>
        <v>11.987381703470032</v>
      </c>
      <c r="L210" s="7">
        <f t="shared" si="141"/>
        <v>13.8801261829653</v>
      </c>
      <c r="M210" s="7">
        <f t="shared" si="141"/>
        <v>20.504731861198739</v>
      </c>
      <c r="N210" s="7">
        <f t="shared" si="141"/>
        <v>7.8864353312302837</v>
      </c>
      <c r="O210" s="7" t="str">
        <f t="shared" si="141"/>
        <v/>
      </c>
      <c r="P210" s="66">
        <f t="shared" si="104"/>
        <v>100</v>
      </c>
    </row>
    <row r="211" spans="1:16" ht="16.05" customHeight="1" x14ac:dyDescent="0.2">
      <c r="A211" s="15"/>
      <c r="B211" s="9" t="s">
        <v>58</v>
      </c>
      <c r="C211" s="7" t="s">
        <v>21</v>
      </c>
      <c r="D211" s="67">
        <v>2.1</v>
      </c>
      <c r="E211" s="67">
        <v>0</v>
      </c>
      <c r="F211" s="67">
        <v>0</v>
      </c>
      <c r="G211" s="67">
        <v>6.1</v>
      </c>
      <c r="H211" s="67">
        <v>8.1</v>
      </c>
      <c r="I211" s="67">
        <v>11.100000000000001</v>
      </c>
      <c r="J211" s="67">
        <v>9.9</v>
      </c>
      <c r="K211" s="67">
        <v>7.1000000000000005</v>
      </c>
      <c r="L211" s="67">
        <v>8.1</v>
      </c>
      <c r="M211" s="67">
        <v>15.8</v>
      </c>
      <c r="N211" s="67">
        <v>7.3000000000000007</v>
      </c>
      <c r="O211" s="67">
        <v>5.8</v>
      </c>
      <c r="P211" s="66">
        <f t="shared" si="104"/>
        <v>81.399999999999991</v>
      </c>
    </row>
    <row r="212" spans="1:16" ht="16.05" customHeight="1" x14ac:dyDescent="0.2">
      <c r="A212" s="15"/>
      <c r="B212" s="9"/>
      <c r="C212" s="10" t="s">
        <v>22</v>
      </c>
      <c r="D212" s="7" t="s">
        <v>133</v>
      </c>
      <c r="E212" s="7" t="s">
        <v>133</v>
      </c>
      <c r="F212" s="7" t="s">
        <v>133</v>
      </c>
      <c r="G212" s="7" t="s">
        <v>133</v>
      </c>
      <c r="H212" s="7" t="s">
        <v>133</v>
      </c>
      <c r="I212" s="7">
        <v>36.170212765957444</v>
      </c>
      <c r="J212" s="7">
        <v>36.170212765957444</v>
      </c>
      <c r="K212" s="7">
        <v>12.76595744680851</v>
      </c>
      <c r="L212" s="7">
        <v>10.638297872340425</v>
      </c>
      <c r="M212" s="7">
        <v>4.2553191489361701</v>
      </c>
      <c r="N212" s="7" t="s">
        <v>133</v>
      </c>
      <c r="O212" s="7" t="s">
        <v>133</v>
      </c>
      <c r="P212" s="66">
        <f t="shared" si="104"/>
        <v>100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4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 t="shared" ref="D214:O214" si="142">IF(D213&lt;=0,"",D213/$P213%)</f>
        <v/>
      </c>
      <c r="E214" s="7" t="str">
        <f t="shared" si="142"/>
        <v/>
      </c>
      <c r="F214" s="7" t="str">
        <f t="shared" si="142"/>
        <v/>
      </c>
      <c r="G214" s="7" t="str">
        <f t="shared" si="142"/>
        <v/>
      </c>
      <c r="H214" s="7" t="str">
        <f t="shared" si="142"/>
        <v/>
      </c>
      <c r="I214" s="7" t="str">
        <f t="shared" si="142"/>
        <v/>
      </c>
      <c r="J214" s="7" t="str">
        <f t="shared" si="142"/>
        <v/>
      </c>
      <c r="K214" s="7" t="str">
        <f t="shared" si="142"/>
        <v/>
      </c>
      <c r="L214" s="7" t="str">
        <f t="shared" si="142"/>
        <v/>
      </c>
      <c r="M214" s="7" t="str">
        <f t="shared" si="142"/>
        <v/>
      </c>
      <c r="N214" s="7" t="str">
        <f t="shared" si="142"/>
        <v/>
      </c>
      <c r="O214" s="7" t="str">
        <f t="shared" si="142"/>
        <v/>
      </c>
      <c r="P214" s="66">
        <f t="shared" si="104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2.1</v>
      </c>
      <c r="E215" s="66">
        <f t="shared" ref="E215:O215" si="143">SUM(E213,E211)</f>
        <v>0</v>
      </c>
      <c r="F215" s="66">
        <f t="shared" si="143"/>
        <v>0</v>
      </c>
      <c r="G215" s="66">
        <f t="shared" si="143"/>
        <v>6.1</v>
      </c>
      <c r="H215" s="66">
        <f t="shared" si="143"/>
        <v>8.1</v>
      </c>
      <c r="I215" s="66">
        <f t="shared" si="143"/>
        <v>11.100000000000001</v>
      </c>
      <c r="J215" s="66">
        <f t="shared" si="143"/>
        <v>9.9</v>
      </c>
      <c r="K215" s="66">
        <f t="shared" si="143"/>
        <v>7.1000000000000005</v>
      </c>
      <c r="L215" s="66">
        <f t="shared" si="143"/>
        <v>8.1</v>
      </c>
      <c r="M215" s="66">
        <f t="shared" si="143"/>
        <v>15.8</v>
      </c>
      <c r="N215" s="66">
        <f t="shared" si="143"/>
        <v>7.3000000000000007</v>
      </c>
      <c r="O215" s="66">
        <f t="shared" si="143"/>
        <v>5.8</v>
      </c>
      <c r="P215" s="66">
        <f t="shared" si="104"/>
        <v>81.399999999999991</v>
      </c>
    </row>
    <row r="216" spans="1:16" ht="16.05" customHeight="1" x14ac:dyDescent="0.2">
      <c r="A216" s="15"/>
      <c r="B216" s="13"/>
      <c r="C216" s="10" t="s">
        <v>22</v>
      </c>
      <c r="D216" s="7">
        <f t="shared" ref="D216:O216" si="144">IF(D215&lt;=0,"",D215/$P215%)</f>
        <v>2.57985257985258</v>
      </c>
      <c r="E216" s="7" t="str">
        <f t="shared" si="144"/>
        <v/>
      </c>
      <c r="F216" s="7" t="str">
        <f t="shared" si="144"/>
        <v/>
      </c>
      <c r="G216" s="7">
        <f t="shared" si="144"/>
        <v>7.4938574938574938</v>
      </c>
      <c r="H216" s="7">
        <f t="shared" si="144"/>
        <v>9.9508599508599502</v>
      </c>
      <c r="I216" s="7">
        <f t="shared" si="144"/>
        <v>13.636363636363638</v>
      </c>
      <c r="J216" s="7">
        <f t="shared" si="144"/>
        <v>12.162162162162163</v>
      </c>
      <c r="K216" s="7">
        <f t="shared" si="144"/>
        <v>8.7223587223587238</v>
      </c>
      <c r="L216" s="7">
        <f t="shared" si="144"/>
        <v>9.9508599508599502</v>
      </c>
      <c r="M216" s="7">
        <f t="shared" si="144"/>
        <v>19.410319410319413</v>
      </c>
      <c r="N216" s="7">
        <f t="shared" si="144"/>
        <v>8.9680589680589691</v>
      </c>
      <c r="O216" s="7">
        <f t="shared" si="144"/>
        <v>7.1253071253071258</v>
      </c>
      <c r="P216" s="66">
        <f t="shared" si="104"/>
        <v>100.00000000000001</v>
      </c>
    </row>
    <row r="217" spans="1:16" ht="16.05" customHeight="1" x14ac:dyDescent="0.2">
      <c r="A217" s="15"/>
      <c r="B217" s="9" t="s">
        <v>59</v>
      </c>
      <c r="C217" s="7" t="s">
        <v>21</v>
      </c>
      <c r="D217" s="7">
        <v>0</v>
      </c>
      <c r="E217" s="7">
        <v>0</v>
      </c>
      <c r="F217" s="7">
        <v>0</v>
      </c>
      <c r="G217" s="7">
        <v>0</v>
      </c>
      <c r="H217" s="7">
        <v>10.6</v>
      </c>
      <c r="I217" s="7">
        <v>40.5</v>
      </c>
      <c r="J217" s="7">
        <v>21.9</v>
      </c>
      <c r="K217" s="7">
        <v>13.6</v>
      </c>
      <c r="L217" s="7">
        <v>13.9</v>
      </c>
      <c r="M217" s="7">
        <v>4.8</v>
      </c>
      <c r="N217" s="7">
        <v>19.599999999999998</v>
      </c>
      <c r="O217" s="7">
        <v>0</v>
      </c>
      <c r="P217" s="66">
        <f t="shared" si="104"/>
        <v>124.89999999999999</v>
      </c>
    </row>
    <row r="218" spans="1:16" ht="16.05" customHeight="1" x14ac:dyDescent="0.2">
      <c r="A218" s="15"/>
      <c r="B218" s="9"/>
      <c r="C218" s="10" t="s">
        <v>22</v>
      </c>
      <c r="D218" s="7" t="str">
        <f t="shared" ref="D218:O218" si="145">IF(D217&lt;=0,"",D217/$P217%)</f>
        <v/>
      </c>
      <c r="E218" s="7" t="str">
        <f t="shared" si="145"/>
        <v/>
      </c>
      <c r="F218" s="7" t="str">
        <f t="shared" si="145"/>
        <v/>
      </c>
      <c r="G218" s="7" t="str">
        <f t="shared" si="145"/>
        <v/>
      </c>
      <c r="H218" s="7">
        <f t="shared" si="145"/>
        <v>8.4867894315452368</v>
      </c>
      <c r="I218" s="7">
        <f t="shared" si="145"/>
        <v>32.425940752602088</v>
      </c>
      <c r="J218" s="7">
        <f t="shared" si="145"/>
        <v>17.534027221777421</v>
      </c>
      <c r="K218" s="7">
        <f t="shared" si="145"/>
        <v>10.888710968775021</v>
      </c>
      <c r="L218" s="7">
        <f t="shared" si="145"/>
        <v>11.128903122498</v>
      </c>
      <c r="M218" s="7">
        <f t="shared" si="145"/>
        <v>3.8430744595676543</v>
      </c>
      <c r="N218" s="7">
        <f t="shared" si="145"/>
        <v>15.692554043234587</v>
      </c>
      <c r="O218" s="7" t="str">
        <f t="shared" si="145"/>
        <v/>
      </c>
      <c r="P218" s="66">
        <f t="shared" ref="P218:P223" si="146">SUM(D218:O218)</f>
        <v>100</v>
      </c>
    </row>
    <row r="219" spans="1:16" ht="16.05" customHeight="1" x14ac:dyDescent="0.2">
      <c r="A219" s="15"/>
      <c r="B219" s="9"/>
      <c r="C219" s="7" t="s">
        <v>23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1.8</v>
      </c>
      <c r="K219" s="67">
        <v>1.1000000000000001</v>
      </c>
      <c r="L219" s="67">
        <v>2</v>
      </c>
      <c r="M219" s="67">
        <v>0</v>
      </c>
      <c r="N219" s="67">
        <v>0.1</v>
      </c>
      <c r="O219" s="67">
        <v>0</v>
      </c>
      <c r="P219" s="66">
        <f t="shared" si="146"/>
        <v>5</v>
      </c>
    </row>
    <row r="220" spans="1:16" ht="16.05" customHeight="1" x14ac:dyDescent="0.2">
      <c r="A220" s="15"/>
      <c r="B220" s="9"/>
      <c r="C220" s="10" t="s">
        <v>22</v>
      </c>
      <c r="D220" s="7" t="str">
        <f t="shared" ref="D220:O220" si="147">IF(D219&lt;=0,"",D219/$P219%)</f>
        <v/>
      </c>
      <c r="E220" s="7" t="str">
        <f t="shared" si="147"/>
        <v/>
      </c>
      <c r="F220" s="7" t="str">
        <f t="shared" si="147"/>
        <v/>
      </c>
      <c r="G220" s="7" t="str">
        <f t="shared" si="147"/>
        <v/>
      </c>
      <c r="H220" s="7" t="str">
        <f t="shared" si="147"/>
        <v/>
      </c>
      <c r="I220" s="7" t="str">
        <f t="shared" si="147"/>
        <v/>
      </c>
      <c r="J220" s="7">
        <f t="shared" si="147"/>
        <v>36</v>
      </c>
      <c r="K220" s="7">
        <f t="shared" si="147"/>
        <v>22</v>
      </c>
      <c r="L220" s="7">
        <f t="shared" si="147"/>
        <v>40</v>
      </c>
      <c r="M220" s="7" t="str">
        <f t="shared" si="147"/>
        <v/>
      </c>
      <c r="N220" s="7">
        <f t="shared" si="147"/>
        <v>2</v>
      </c>
      <c r="O220" s="7" t="str">
        <f t="shared" si="147"/>
        <v/>
      </c>
      <c r="P220" s="66">
        <f t="shared" si="146"/>
        <v>100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48">SUM(E219,E217)</f>
        <v>0</v>
      </c>
      <c r="F221" s="66">
        <f t="shared" si="148"/>
        <v>0</v>
      </c>
      <c r="G221" s="66">
        <f t="shared" si="148"/>
        <v>0</v>
      </c>
      <c r="H221" s="66">
        <f t="shared" si="148"/>
        <v>10.6</v>
      </c>
      <c r="I221" s="66">
        <f t="shared" si="148"/>
        <v>40.5</v>
      </c>
      <c r="J221" s="66">
        <f t="shared" si="148"/>
        <v>23.7</v>
      </c>
      <c r="K221" s="66">
        <f t="shared" si="148"/>
        <v>14.7</v>
      </c>
      <c r="L221" s="66">
        <f t="shared" si="148"/>
        <v>15.9</v>
      </c>
      <c r="M221" s="66">
        <f t="shared" si="148"/>
        <v>4.8</v>
      </c>
      <c r="N221" s="66">
        <f t="shared" si="148"/>
        <v>19.7</v>
      </c>
      <c r="O221" s="66">
        <f t="shared" si="148"/>
        <v>0</v>
      </c>
      <c r="P221" s="66">
        <f t="shared" si="146"/>
        <v>129.9</v>
      </c>
    </row>
    <row r="222" spans="1:16" ht="16.05" customHeight="1" x14ac:dyDescent="0.2">
      <c r="A222" s="15"/>
      <c r="B222" s="13"/>
      <c r="C222" s="10" t="s">
        <v>22</v>
      </c>
      <c r="D222" s="7" t="str">
        <f t="shared" ref="D222:O222" si="149">IF(D221&lt;=0,"",D221/$P221%)</f>
        <v/>
      </c>
      <c r="E222" s="7" t="str">
        <f t="shared" si="149"/>
        <v/>
      </c>
      <c r="F222" s="7" t="str">
        <f t="shared" si="149"/>
        <v/>
      </c>
      <c r="G222" s="7" t="str">
        <f t="shared" si="149"/>
        <v/>
      </c>
      <c r="H222" s="7">
        <f t="shared" si="149"/>
        <v>8.1601231716705147</v>
      </c>
      <c r="I222" s="7">
        <f t="shared" si="149"/>
        <v>31.177829099307157</v>
      </c>
      <c r="J222" s="7">
        <f t="shared" si="149"/>
        <v>18.244803695150114</v>
      </c>
      <c r="K222" s="7">
        <f t="shared" si="149"/>
        <v>11.316397228637411</v>
      </c>
      <c r="L222" s="7">
        <f t="shared" si="149"/>
        <v>12.240184757505773</v>
      </c>
      <c r="M222" s="7">
        <f t="shared" si="149"/>
        <v>3.6951501154734405</v>
      </c>
      <c r="N222" s="7">
        <f t="shared" si="149"/>
        <v>15.165511932255578</v>
      </c>
      <c r="O222" s="7" t="str">
        <f t="shared" si="149"/>
        <v/>
      </c>
      <c r="P222" s="66">
        <f t="shared" si="146"/>
        <v>100</v>
      </c>
    </row>
    <row r="223" spans="1:16" ht="16.05" customHeight="1" x14ac:dyDescent="0.2">
      <c r="A223" s="9"/>
      <c r="B223" s="9" t="s">
        <v>60</v>
      </c>
      <c r="C223" s="7" t="s">
        <v>21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>
        <f t="shared" si="146"/>
        <v>0</v>
      </c>
    </row>
    <row r="224" spans="1:16" ht="16.05" customHeight="1" x14ac:dyDescent="0.2">
      <c r="A224" s="9"/>
      <c r="B224" s="9"/>
      <c r="C224" s="10" t="s">
        <v>22</v>
      </c>
      <c r="D224" s="7" t="str">
        <f t="shared" ref="D224:O224" si="150">IF(D223&lt;=0,"",D223/$P223%)</f>
        <v/>
      </c>
      <c r="E224" s="7" t="str">
        <f t="shared" si="150"/>
        <v/>
      </c>
      <c r="F224" s="7" t="str">
        <f t="shared" si="150"/>
        <v/>
      </c>
      <c r="G224" s="7" t="str">
        <f t="shared" si="150"/>
        <v/>
      </c>
      <c r="H224" s="7" t="str">
        <f t="shared" si="150"/>
        <v/>
      </c>
      <c r="I224" s="7" t="str">
        <f t="shared" si="150"/>
        <v/>
      </c>
      <c r="J224" s="7" t="str">
        <f t="shared" si="150"/>
        <v/>
      </c>
      <c r="K224" s="7" t="str">
        <f t="shared" si="150"/>
        <v/>
      </c>
      <c r="L224" s="7" t="str">
        <f t="shared" si="150"/>
        <v/>
      </c>
      <c r="M224" s="7" t="str">
        <f t="shared" si="150"/>
        <v/>
      </c>
      <c r="N224" s="7" t="str">
        <f t="shared" si="150"/>
        <v/>
      </c>
      <c r="O224" s="7" t="str">
        <f t="shared" si="150"/>
        <v/>
      </c>
      <c r="P224" s="66">
        <f>SUM(D224:O224)</f>
        <v>0</v>
      </c>
    </row>
    <row r="225" spans="1:16" ht="16.05" customHeight="1" x14ac:dyDescent="0.2">
      <c r="A225" s="9"/>
      <c r="B225" s="9"/>
      <c r="C225" s="7" t="s">
        <v>23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/>
      <c r="K225" s="67"/>
      <c r="L225" s="67"/>
      <c r="M225" s="67"/>
      <c r="N225" s="67"/>
      <c r="O225" s="67">
        <v>0</v>
      </c>
      <c r="P225" s="66">
        <f>SUM(D225:O225)</f>
        <v>0</v>
      </c>
    </row>
    <row r="226" spans="1:16" ht="16.05" customHeight="1" x14ac:dyDescent="0.2">
      <c r="A226" s="9"/>
      <c r="B226" s="9"/>
      <c r="C226" s="10" t="s">
        <v>22</v>
      </c>
      <c r="D226" s="7" t="str">
        <f t="shared" ref="D226:O226" si="151">IF(D225&lt;=0,"",D225/$P225%)</f>
        <v/>
      </c>
      <c r="E226" s="7" t="str">
        <f t="shared" si="151"/>
        <v/>
      </c>
      <c r="F226" s="7" t="str">
        <f t="shared" si="151"/>
        <v/>
      </c>
      <c r="G226" s="7" t="str">
        <f t="shared" si="151"/>
        <v/>
      </c>
      <c r="H226" s="7" t="str">
        <f t="shared" si="151"/>
        <v/>
      </c>
      <c r="I226" s="7" t="str">
        <f t="shared" si="151"/>
        <v/>
      </c>
      <c r="J226" s="7" t="str">
        <f t="shared" si="151"/>
        <v/>
      </c>
      <c r="K226" s="7" t="str">
        <f t="shared" si="151"/>
        <v/>
      </c>
      <c r="L226" s="7" t="str">
        <f t="shared" si="151"/>
        <v/>
      </c>
      <c r="M226" s="7" t="str">
        <f t="shared" si="151"/>
        <v/>
      </c>
      <c r="N226" s="7" t="str">
        <f t="shared" si="151"/>
        <v/>
      </c>
      <c r="O226" s="7" t="str">
        <f t="shared" si="151"/>
        <v/>
      </c>
      <c r="P226" s="66">
        <f>SUM(D226:O226)</f>
        <v>0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2">SUM(E225,E223)</f>
        <v>0</v>
      </c>
      <c r="F227" s="66">
        <f t="shared" si="152"/>
        <v>0</v>
      </c>
      <c r="G227" s="66">
        <f t="shared" si="152"/>
        <v>0</v>
      </c>
      <c r="H227" s="66">
        <f t="shared" si="152"/>
        <v>0</v>
      </c>
      <c r="I227" s="66">
        <f t="shared" si="152"/>
        <v>0</v>
      </c>
      <c r="J227" s="66">
        <f t="shared" si="152"/>
        <v>0</v>
      </c>
      <c r="K227" s="66">
        <f t="shared" si="152"/>
        <v>0</v>
      </c>
      <c r="L227" s="66">
        <f t="shared" si="152"/>
        <v>0</v>
      </c>
      <c r="M227" s="66">
        <f t="shared" si="152"/>
        <v>0</v>
      </c>
      <c r="N227" s="66">
        <f t="shared" si="152"/>
        <v>0</v>
      </c>
      <c r="O227" s="66">
        <f t="shared" si="152"/>
        <v>0</v>
      </c>
      <c r="P227" s="66">
        <f>SUM(D227:O227)</f>
        <v>0</v>
      </c>
    </row>
    <row r="228" spans="1:16" ht="16.05" customHeight="1" x14ac:dyDescent="0.2">
      <c r="A228" s="14"/>
      <c r="B228" s="13"/>
      <c r="C228" s="10" t="s">
        <v>22</v>
      </c>
      <c r="D228" s="7" t="str">
        <f t="shared" ref="D228:O228" si="153">IF(D227&lt;=0,"",D227/$P227%)</f>
        <v/>
      </c>
      <c r="E228" s="7" t="str">
        <f t="shared" si="153"/>
        <v/>
      </c>
      <c r="F228" s="7" t="str">
        <f t="shared" si="153"/>
        <v/>
      </c>
      <c r="G228" s="7" t="str">
        <f t="shared" si="153"/>
        <v/>
      </c>
      <c r="H228" s="7" t="str">
        <f t="shared" si="153"/>
        <v/>
      </c>
      <c r="I228" s="7" t="str">
        <f t="shared" si="153"/>
        <v/>
      </c>
      <c r="J228" s="7" t="str">
        <f t="shared" si="153"/>
        <v/>
      </c>
      <c r="K228" s="7" t="str">
        <f t="shared" si="153"/>
        <v/>
      </c>
      <c r="L228" s="7" t="str">
        <f t="shared" si="153"/>
        <v/>
      </c>
      <c r="M228" s="7" t="str">
        <f t="shared" si="153"/>
        <v/>
      </c>
      <c r="N228" s="7" t="str">
        <f t="shared" si="153"/>
        <v/>
      </c>
      <c r="O228" s="7" t="str">
        <f t="shared" si="153"/>
        <v/>
      </c>
      <c r="P228" s="66">
        <f>SUM(D228:O228)</f>
        <v>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4">SUM(E235,E241,E247,E253,E259,E265,E271,E277,E283,E289)</f>
        <v>0</v>
      </c>
      <c r="F229" s="7">
        <f t="shared" si="154"/>
        <v>0</v>
      </c>
      <c r="G229" s="7">
        <f t="shared" si="154"/>
        <v>0</v>
      </c>
      <c r="H229" s="7">
        <f t="shared" si="154"/>
        <v>0</v>
      </c>
      <c r="I229" s="7">
        <f t="shared" si="154"/>
        <v>1.6</v>
      </c>
      <c r="J229" s="7">
        <f t="shared" si="154"/>
        <v>8</v>
      </c>
      <c r="K229" s="7">
        <f t="shared" si="154"/>
        <v>0.1</v>
      </c>
      <c r="L229" s="7">
        <f t="shared" si="154"/>
        <v>0</v>
      </c>
      <c r="M229" s="7">
        <f t="shared" si="154"/>
        <v>0</v>
      </c>
      <c r="N229" s="7">
        <f t="shared" si="154"/>
        <v>0</v>
      </c>
      <c r="O229" s="7">
        <f t="shared" si="154"/>
        <v>0</v>
      </c>
      <c r="P229" s="66">
        <f t="shared" ref="P229:P292" si="155">SUM(D229:O229)</f>
        <v>9.6999999999999993</v>
      </c>
    </row>
    <row r="230" spans="1:16" ht="16.05" customHeight="1" x14ac:dyDescent="0.2">
      <c r="A230" s="9"/>
      <c r="C230" s="10" t="s">
        <v>22</v>
      </c>
      <c r="D230" s="7" t="str">
        <f t="shared" ref="D230:O230" si="156">IF(D229&lt;=0,"",D229/$P229%)</f>
        <v/>
      </c>
      <c r="E230" s="7" t="str">
        <f t="shared" si="156"/>
        <v/>
      </c>
      <c r="F230" s="7" t="str">
        <f t="shared" si="156"/>
        <v/>
      </c>
      <c r="G230" s="7" t="str">
        <f t="shared" si="156"/>
        <v/>
      </c>
      <c r="H230" s="7" t="str">
        <f t="shared" si="156"/>
        <v/>
      </c>
      <c r="I230" s="7">
        <f t="shared" si="156"/>
        <v>16.494845360824744</v>
      </c>
      <c r="J230" s="7">
        <f t="shared" si="156"/>
        <v>82.474226804123717</v>
      </c>
      <c r="K230" s="7">
        <f t="shared" si="156"/>
        <v>1.0309278350515465</v>
      </c>
      <c r="L230" s="7" t="str">
        <f t="shared" si="156"/>
        <v/>
      </c>
      <c r="M230" s="7" t="str">
        <f t="shared" si="156"/>
        <v/>
      </c>
      <c r="N230" s="7" t="str">
        <f t="shared" si="156"/>
        <v/>
      </c>
      <c r="O230" s="7" t="str">
        <f t="shared" si="156"/>
        <v/>
      </c>
      <c r="P230" s="66">
        <f t="shared" si="155"/>
        <v>100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57">SUM(E237,E243,E249,E255,E261,E267,E273,E279,E285,E291)</f>
        <v>0</v>
      </c>
      <c r="F231" s="7">
        <f t="shared" si="157"/>
        <v>0</v>
      </c>
      <c r="G231" s="7">
        <f t="shared" si="157"/>
        <v>0</v>
      </c>
      <c r="H231" s="7">
        <f t="shared" si="157"/>
        <v>0</v>
      </c>
      <c r="I231" s="7">
        <f t="shared" si="157"/>
        <v>0</v>
      </c>
      <c r="J231" s="7">
        <f t="shared" si="157"/>
        <v>0</v>
      </c>
      <c r="K231" s="7">
        <f t="shared" si="157"/>
        <v>0</v>
      </c>
      <c r="L231" s="7">
        <f t="shared" si="157"/>
        <v>0</v>
      </c>
      <c r="M231" s="7">
        <f t="shared" si="157"/>
        <v>0</v>
      </c>
      <c r="N231" s="7">
        <f t="shared" si="157"/>
        <v>0</v>
      </c>
      <c r="O231" s="7">
        <f t="shared" si="157"/>
        <v>0</v>
      </c>
      <c r="P231" s="66">
        <f t="shared" si="155"/>
        <v>0</v>
      </c>
    </row>
    <row r="232" spans="1:16" ht="16.05" customHeight="1" x14ac:dyDescent="0.2">
      <c r="A232" s="9"/>
      <c r="C232" s="10" t="s">
        <v>22</v>
      </c>
      <c r="D232" s="7" t="str">
        <f t="shared" ref="D232:O232" si="158">IF(D231&lt;=0,"",D231/$P231%)</f>
        <v/>
      </c>
      <c r="E232" s="7" t="str">
        <f t="shared" si="158"/>
        <v/>
      </c>
      <c r="F232" s="7" t="str">
        <f t="shared" si="158"/>
        <v/>
      </c>
      <c r="G232" s="7" t="str">
        <f t="shared" si="158"/>
        <v/>
      </c>
      <c r="H232" s="7" t="str">
        <f t="shared" si="158"/>
        <v/>
      </c>
      <c r="I232" s="7" t="str">
        <f t="shared" si="158"/>
        <v/>
      </c>
      <c r="J232" s="7" t="str">
        <f t="shared" si="158"/>
        <v/>
      </c>
      <c r="K232" s="7" t="str">
        <f t="shared" si="158"/>
        <v/>
      </c>
      <c r="L232" s="7" t="str">
        <f t="shared" si="158"/>
        <v/>
      </c>
      <c r="M232" s="7" t="str">
        <f t="shared" si="158"/>
        <v/>
      </c>
      <c r="N232" s="7" t="str">
        <f t="shared" si="158"/>
        <v/>
      </c>
      <c r="O232" s="7" t="str">
        <f t="shared" si="158"/>
        <v/>
      </c>
      <c r="P232" s="66">
        <f t="shared" si="155"/>
        <v>0</v>
      </c>
    </row>
    <row r="233" spans="1:16" ht="16.05" customHeight="1" x14ac:dyDescent="0.2">
      <c r="A233" s="9"/>
      <c r="C233" s="7" t="s">
        <v>24</v>
      </c>
      <c r="D233" s="7">
        <f t="shared" ref="D233:O233" si="159">SUM(D239,D245,D251,D257,D263,D269,D275,D281,D287,D293)</f>
        <v>0</v>
      </c>
      <c r="E233" s="7">
        <f t="shared" si="159"/>
        <v>0</v>
      </c>
      <c r="F233" s="7">
        <f t="shared" si="159"/>
        <v>0</v>
      </c>
      <c r="G233" s="7">
        <f t="shared" si="159"/>
        <v>0</v>
      </c>
      <c r="H233" s="7">
        <f t="shared" si="159"/>
        <v>0</v>
      </c>
      <c r="I233" s="7">
        <f t="shared" si="159"/>
        <v>1.6</v>
      </c>
      <c r="J233" s="7">
        <f t="shared" si="159"/>
        <v>8</v>
      </c>
      <c r="K233" s="7">
        <f t="shared" si="159"/>
        <v>0.1</v>
      </c>
      <c r="L233" s="7">
        <f t="shared" si="159"/>
        <v>0</v>
      </c>
      <c r="M233" s="7">
        <f t="shared" si="159"/>
        <v>0</v>
      </c>
      <c r="N233" s="7">
        <f t="shared" si="159"/>
        <v>0</v>
      </c>
      <c r="O233" s="7">
        <f t="shared" si="159"/>
        <v>0</v>
      </c>
      <c r="P233" s="66">
        <f t="shared" si="155"/>
        <v>9.6999999999999993</v>
      </c>
    </row>
    <row r="234" spans="1:16" ht="16.05" customHeight="1" x14ac:dyDescent="0.2">
      <c r="A234" s="9"/>
      <c r="B234" s="12"/>
      <c r="C234" s="10" t="s">
        <v>22</v>
      </c>
      <c r="D234" s="7" t="str">
        <f t="shared" ref="D234:O234" si="160">IF(D233&lt;=0,"",D233/$P233%)</f>
        <v/>
      </c>
      <c r="E234" s="7" t="str">
        <f t="shared" si="160"/>
        <v/>
      </c>
      <c r="F234" s="7" t="str">
        <f t="shared" si="160"/>
        <v/>
      </c>
      <c r="G234" s="7" t="str">
        <f t="shared" si="160"/>
        <v/>
      </c>
      <c r="H234" s="7" t="str">
        <f t="shared" si="160"/>
        <v/>
      </c>
      <c r="I234" s="7">
        <f t="shared" si="160"/>
        <v>16.494845360824744</v>
      </c>
      <c r="J234" s="7">
        <f t="shared" si="160"/>
        <v>82.474226804123717</v>
      </c>
      <c r="K234" s="7">
        <f t="shared" si="160"/>
        <v>1.0309278350515465</v>
      </c>
      <c r="L234" s="7" t="str">
        <f t="shared" si="160"/>
        <v/>
      </c>
      <c r="M234" s="7" t="str">
        <f t="shared" si="160"/>
        <v/>
      </c>
      <c r="N234" s="7" t="str">
        <f t="shared" si="160"/>
        <v/>
      </c>
      <c r="O234" s="7" t="str">
        <f t="shared" si="160"/>
        <v/>
      </c>
      <c r="P234" s="66">
        <f t="shared" si="155"/>
        <v>100</v>
      </c>
    </row>
    <row r="235" spans="1:16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si="155"/>
        <v>0</v>
      </c>
    </row>
    <row r="236" spans="1:16" ht="16.05" customHeight="1" x14ac:dyDescent="0.2">
      <c r="A236" s="9"/>
      <c r="B236" s="9"/>
      <c r="C236" s="10" t="s">
        <v>22</v>
      </c>
      <c r="D236" s="7" t="str">
        <f t="shared" ref="D236:O236" si="161">IF(D235&lt;=0,"",D235/$P235%)</f>
        <v/>
      </c>
      <c r="E236" s="7" t="str">
        <f t="shared" si="161"/>
        <v/>
      </c>
      <c r="F236" s="7" t="str">
        <f t="shared" si="161"/>
        <v/>
      </c>
      <c r="G236" s="7" t="str">
        <f t="shared" si="161"/>
        <v/>
      </c>
      <c r="H236" s="7" t="str">
        <f t="shared" si="161"/>
        <v/>
      </c>
      <c r="I236" s="7" t="str">
        <f t="shared" si="161"/>
        <v/>
      </c>
      <c r="J236" s="7" t="str">
        <f t="shared" si="161"/>
        <v/>
      </c>
      <c r="K236" s="7" t="str">
        <f t="shared" si="161"/>
        <v/>
      </c>
      <c r="L236" s="7" t="str">
        <f t="shared" si="161"/>
        <v/>
      </c>
      <c r="M236" s="7" t="str">
        <f t="shared" si="161"/>
        <v/>
      </c>
      <c r="N236" s="7" t="str">
        <f t="shared" si="161"/>
        <v/>
      </c>
      <c r="O236" s="7" t="str">
        <f t="shared" si="161"/>
        <v/>
      </c>
      <c r="P236" s="66">
        <f t="shared" si="155"/>
        <v>0</v>
      </c>
    </row>
    <row r="237" spans="1:16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55"/>
        <v>0</v>
      </c>
    </row>
    <row r="238" spans="1:16" ht="16.05" customHeight="1" x14ac:dyDescent="0.2">
      <c r="A238" s="9"/>
      <c r="B238" s="9"/>
      <c r="C238" s="10" t="s">
        <v>22</v>
      </c>
      <c r="D238" s="7" t="str">
        <f t="shared" ref="D238:O238" si="162">IF(D237&lt;=0,"",D237/$P237%)</f>
        <v/>
      </c>
      <c r="E238" s="7" t="str">
        <f t="shared" si="162"/>
        <v/>
      </c>
      <c r="F238" s="7" t="str">
        <f t="shared" si="162"/>
        <v/>
      </c>
      <c r="G238" s="7" t="str">
        <f t="shared" si="162"/>
        <v/>
      </c>
      <c r="H238" s="7" t="str">
        <f t="shared" si="162"/>
        <v/>
      </c>
      <c r="I238" s="7" t="str">
        <f t="shared" si="162"/>
        <v/>
      </c>
      <c r="J238" s="7" t="str">
        <f t="shared" si="162"/>
        <v/>
      </c>
      <c r="K238" s="7" t="str">
        <f t="shared" si="162"/>
        <v/>
      </c>
      <c r="L238" s="7" t="str">
        <f t="shared" si="162"/>
        <v/>
      </c>
      <c r="M238" s="7" t="str">
        <f t="shared" si="162"/>
        <v/>
      </c>
      <c r="N238" s="7" t="str">
        <f t="shared" si="162"/>
        <v/>
      </c>
      <c r="O238" s="7" t="str">
        <f t="shared" si="162"/>
        <v/>
      </c>
      <c r="P238" s="66">
        <f t="shared" si="155"/>
        <v>0</v>
      </c>
    </row>
    <row r="239" spans="1:16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3">SUM(E237,E235)</f>
        <v>0</v>
      </c>
      <c r="F239" s="66">
        <f t="shared" si="163"/>
        <v>0</v>
      </c>
      <c r="G239" s="66">
        <f t="shared" si="163"/>
        <v>0</v>
      </c>
      <c r="H239" s="66">
        <f t="shared" si="163"/>
        <v>0</v>
      </c>
      <c r="I239" s="66">
        <f t="shared" si="163"/>
        <v>0</v>
      </c>
      <c r="J239" s="66">
        <f t="shared" si="163"/>
        <v>0</v>
      </c>
      <c r="K239" s="66">
        <f t="shared" si="163"/>
        <v>0</v>
      </c>
      <c r="L239" s="66">
        <f t="shared" si="163"/>
        <v>0</v>
      </c>
      <c r="M239" s="66">
        <f t="shared" si="163"/>
        <v>0</v>
      </c>
      <c r="N239" s="66">
        <f t="shared" si="163"/>
        <v>0</v>
      </c>
      <c r="O239" s="66">
        <f t="shared" si="163"/>
        <v>0</v>
      </c>
      <c r="P239" s="66">
        <f t="shared" si="155"/>
        <v>0</v>
      </c>
    </row>
    <row r="240" spans="1:16" ht="16.05" customHeight="1" x14ac:dyDescent="0.2">
      <c r="A240" s="9"/>
      <c r="B240" s="13"/>
      <c r="C240" s="10" t="s">
        <v>22</v>
      </c>
      <c r="D240" s="7" t="str">
        <f t="shared" ref="D240:O240" si="164">IF(D239&lt;=0,"",D239/$P239%)</f>
        <v/>
      </c>
      <c r="E240" s="7" t="str">
        <f t="shared" si="164"/>
        <v/>
      </c>
      <c r="F240" s="7" t="str">
        <f t="shared" si="164"/>
        <v/>
      </c>
      <c r="G240" s="7" t="str">
        <f t="shared" si="164"/>
        <v/>
      </c>
      <c r="H240" s="7" t="str">
        <f t="shared" si="164"/>
        <v/>
      </c>
      <c r="I240" s="7" t="str">
        <f t="shared" si="164"/>
        <v/>
      </c>
      <c r="J240" s="7" t="str">
        <f t="shared" si="164"/>
        <v/>
      </c>
      <c r="K240" s="7" t="str">
        <f t="shared" si="164"/>
        <v/>
      </c>
      <c r="L240" s="7" t="str">
        <f t="shared" si="164"/>
        <v/>
      </c>
      <c r="M240" s="7" t="str">
        <f t="shared" si="164"/>
        <v/>
      </c>
      <c r="N240" s="7" t="str">
        <f t="shared" si="164"/>
        <v/>
      </c>
      <c r="O240" s="7" t="str">
        <f t="shared" si="164"/>
        <v/>
      </c>
      <c r="P240" s="66">
        <f t="shared" si="155"/>
        <v>0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55"/>
        <v>0</v>
      </c>
    </row>
    <row r="242" spans="1:16" ht="16.05" customHeight="1" x14ac:dyDescent="0.2">
      <c r="A242" s="9"/>
      <c r="B242" s="9"/>
      <c r="C242" s="10" t="s">
        <v>22</v>
      </c>
      <c r="D242" s="7" t="str">
        <f t="shared" ref="D242:O242" si="165">IF(D241&lt;=0,"",D241/$P241%)</f>
        <v/>
      </c>
      <c r="E242" s="7" t="str">
        <f t="shared" si="165"/>
        <v/>
      </c>
      <c r="F242" s="7" t="str">
        <f t="shared" si="165"/>
        <v/>
      </c>
      <c r="G242" s="7" t="str">
        <f t="shared" si="165"/>
        <v/>
      </c>
      <c r="H242" s="7" t="str">
        <f t="shared" si="165"/>
        <v/>
      </c>
      <c r="I242" s="7" t="str">
        <f t="shared" si="165"/>
        <v/>
      </c>
      <c r="J242" s="7" t="str">
        <f t="shared" si="165"/>
        <v/>
      </c>
      <c r="K242" s="7" t="str">
        <f t="shared" si="165"/>
        <v/>
      </c>
      <c r="L242" s="7" t="str">
        <f t="shared" si="165"/>
        <v/>
      </c>
      <c r="M242" s="7" t="str">
        <f t="shared" si="165"/>
        <v/>
      </c>
      <c r="N242" s="7" t="str">
        <f t="shared" si="165"/>
        <v/>
      </c>
      <c r="O242" s="7" t="str">
        <f t="shared" si="165"/>
        <v/>
      </c>
      <c r="P242" s="66">
        <f t="shared" si="155"/>
        <v>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55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 t="shared" ref="D244:O244" si="166">IF(D243&lt;=0,"",D243/$P243%)</f>
        <v/>
      </c>
      <c r="E244" s="7" t="str">
        <f t="shared" si="166"/>
        <v/>
      </c>
      <c r="F244" s="7" t="str">
        <f t="shared" si="166"/>
        <v/>
      </c>
      <c r="G244" s="7" t="str">
        <f t="shared" si="166"/>
        <v/>
      </c>
      <c r="H244" s="7" t="str">
        <f t="shared" si="166"/>
        <v/>
      </c>
      <c r="I244" s="7" t="str">
        <f t="shared" si="166"/>
        <v/>
      </c>
      <c r="J244" s="7" t="str">
        <f t="shared" si="166"/>
        <v/>
      </c>
      <c r="K244" s="7" t="str">
        <f t="shared" si="166"/>
        <v/>
      </c>
      <c r="L244" s="7" t="str">
        <f t="shared" si="166"/>
        <v/>
      </c>
      <c r="M244" s="7" t="str">
        <f t="shared" si="166"/>
        <v/>
      </c>
      <c r="N244" s="7" t="str">
        <f t="shared" si="166"/>
        <v/>
      </c>
      <c r="O244" s="7" t="str">
        <f t="shared" si="166"/>
        <v/>
      </c>
      <c r="P244" s="66">
        <f t="shared" si="155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67">SUM(E243,E241)</f>
        <v>0</v>
      </c>
      <c r="F245" s="66">
        <f t="shared" si="167"/>
        <v>0</v>
      </c>
      <c r="G245" s="66">
        <f t="shared" si="167"/>
        <v>0</v>
      </c>
      <c r="H245" s="66">
        <f t="shared" si="167"/>
        <v>0</v>
      </c>
      <c r="I245" s="66">
        <f t="shared" si="167"/>
        <v>0</v>
      </c>
      <c r="J245" s="66">
        <f t="shared" si="167"/>
        <v>0</v>
      </c>
      <c r="K245" s="66">
        <f t="shared" si="167"/>
        <v>0</v>
      </c>
      <c r="L245" s="66">
        <f t="shared" si="167"/>
        <v>0</v>
      </c>
      <c r="M245" s="66">
        <f t="shared" si="167"/>
        <v>0</v>
      </c>
      <c r="N245" s="66">
        <f t="shared" si="167"/>
        <v>0</v>
      </c>
      <c r="O245" s="66">
        <f t="shared" si="167"/>
        <v>0</v>
      </c>
      <c r="P245" s="66">
        <f t="shared" si="155"/>
        <v>0</v>
      </c>
    </row>
    <row r="246" spans="1:16" ht="16.05" customHeight="1" x14ac:dyDescent="0.2">
      <c r="A246" s="9"/>
      <c r="B246" s="13"/>
      <c r="C246" s="10" t="s">
        <v>22</v>
      </c>
      <c r="D246" s="7" t="str">
        <f t="shared" ref="D246:O246" si="168">IF(D245&lt;=0,"",D245/$P245%)</f>
        <v/>
      </c>
      <c r="E246" s="7" t="str">
        <f t="shared" si="168"/>
        <v/>
      </c>
      <c r="F246" s="7" t="str">
        <f t="shared" si="168"/>
        <v/>
      </c>
      <c r="G246" s="7" t="str">
        <f t="shared" si="168"/>
        <v/>
      </c>
      <c r="H246" s="7" t="str">
        <f t="shared" si="168"/>
        <v/>
      </c>
      <c r="I246" s="7" t="str">
        <f t="shared" si="168"/>
        <v/>
      </c>
      <c r="J246" s="7" t="str">
        <f t="shared" si="168"/>
        <v/>
      </c>
      <c r="K246" s="7" t="str">
        <f t="shared" si="168"/>
        <v/>
      </c>
      <c r="L246" s="7" t="str">
        <f t="shared" si="168"/>
        <v/>
      </c>
      <c r="M246" s="7" t="str">
        <f t="shared" si="168"/>
        <v/>
      </c>
      <c r="N246" s="7" t="str">
        <f t="shared" si="168"/>
        <v/>
      </c>
      <c r="O246" s="7" t="str">
        <f t="shared" si="168"/>
        <v/>
      </c>
      <c r="P246" s="66">
        <f t="shared" si="155"/>
        <v>0</v>
      </c>
    </row>
    <row r="247" spans="1:16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55"/>
        <v>0</v>
      </c>
    </row>
    <row r="248" spans="1:16" ht="16.05" customHeight="1" x14ac:dyDescent="0.2">
      <c r="A248" s="9"/>
      <c r="B248" s="9"/>
      <c r="C248" s="10" t="s">
        <v>22</v>
      </c>
      <c r="D248" s="7" t="str">
        <f t="shared" ref="D248:O248" si="169">IF(D247&lt;=0,"",D247/$P247%)</f>
        <v/>
      </c>
      <c r="E248" s="7" t="str">
        <f t="shared" si="169"/>
        <v/>
      </c>
      <c r="F248" s="7" t="str">
        <f t="shared" si="169"/>
        <v/>
      </c>
      <c r="G248" s="7" t="str">
        <f t="shared" si="169"/>
        <v/>
      </c>
      <c r="H248" s="7" t="str">
        <f t="shared" si="169"/>
        <v/>
      </c>
      <c r="I248" s="7" t="str">
        <f t="shared" si="169"/>
        <v/>
      </c>
      <c r="J248" s="7" t="str">
        <f t="shared" si="169"/>
        <v/>
      </c>
      <c r="K248" s="7" t="str">
        <f t="shared" si="169"/>
        <v/>
      </c>
      <c r="L248" s="7" t="str">
        <f t="shared" si="169"/>
        <v/>
      </c>
      <c r="M248" s="7" t="str">
        <f t="shared" si="169"/>
        <v/>
      </c>
      <c r="N248" s="7" t="str">
        <f t="shared" si="169"/>
        <v/>
      </c>
      <c r="O248" s="7" t="str">
        <f t="shared" si="169"/>
        <v/>
      </c>
      <c r="P248" s="66">
        <f t="shared" si="155"/>
        <v>0</v>
      </c>
    </row>
    <row r="249" spans="1:16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55"/>
        <v>0</v>
      </c>
    </row>
    <row r="250" spans="1:16" ht="16.05" customHeight="1" x14ac:dyDescent="0.2">
      <c r="A250" s="9"/>
      <c r="B250" s="9"/>
      <c r="C250" s="10" t="s">
        <v>22</v>
      </c>
      <c r="D250" s="7" t="str">
        <f t="shared" ref="D250:O250" si="170">IF(D249&lt;=0,"",D249/$P249%)</f>
        <v/>
      </c>
      <c r="E250" s="7" t="str">
        <f t="shared" si="170"/>
        <v/>
      </c>
      <c r="F250" s="7" t="str">
        <f t="shared" si="170"/>
        <v/>
      </c>
      <c r="G250" s="7" t="str">
        <f t="shared" si="170"/>
        <v/>
      </c>
      <c r="H250" s="7" t="str">
        <f t="shared" si="170"/>
        <v/>
      </c>
      <c r="I250" s="7" t="str">
        <f t="shared" si="170"/>
        <v/>
      </c>
      <c r="J250" s="7" t="str">
        <f t="shared" si="170"/>
        <v/>
      </c>
      <c r="K250" s="7" t="str">
        <f t="shared" si="170"/>
        <v/>
      </c>
      <c r="L250" s="7" t="str">
        <f t="shared" si="170"/>
        <v/>
      </c>
      <c r="M250" s="7" t="str">
        <f t="shared" si="170"/>
        <v/>
      </c>
      <c r="N250" s="7" t="str">
        <f t="shared" si="170"/>
        <v/>
      </c>
      <c r="O250" s="7" t="str">
        <f t="shared" si="170"/>
        <v/>
      </c>
      <c r="P250" s="66">
        <f t="shared" si="155"/>
        <v>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1">SUM(E249,E247)</f>
        <v>0</v>
      </c>
      <c r="F251" s="66">
        <f t="shared" si="171"/>
        <v>0</v>
      </c>
      <c r="G251" s="66">
        <f t="shared" si="171"/>
        <v>0</v>
      </c>
      <c r="H251" s="66">
        <f t="shared" si="171"/>
        <v>0</v>
      </c>
      <c r="I251" s="66">
        <f t="shared" si="171"/>
        <v>0</v>
      </c>
      <c r="J251" s="66">
        <f t="shared" si="171"/>
        <v>0</v>
      </c>
      <c r="K251" s="66">
        <f t="shared" si="171"/>
        <v>0</v>
      </c>
      <c r="L251" s="66">
        <f t="shared" si="171"/>
        <v>0</v>
      </c>
      <c r="M251" s="66">
        <f t="shared" si="171"/>
        <v>0</v>
      </c>
      <c r="N251" s="66">
        <f t="shared" si="171"/>
        <v>0</v>
      </c>
      <c r="O251" s="66">
        <f t="shared" si="171"/>
        <v>0</v>
      </c>
      <c r="P251" s="66">
        <f t="shared" si="155"/>
        <v>0</v>
      </c>
    </row>
    <row r="252" spans="1:16" ht="16.05" customHeight="1" x14ac:dyDescent="0.2">
      <c r="A252" s="9"/>
      <c r="B252" s="13"/>
      <c r="C252" s="10" t="s">
        <v>22</v>
      </c>
      <c r="D252" s="7" t="str">
        <f t="shared" ref="D252:O252" si="172">IF(D251&lt;=0,"",D251/$P251%)</f>
        <v/>
      </c>
      <c r="E252" s="7" t="str">
        <f t="shared" si="172"/>
        <v/>
      </c>
      <c r="F252" s="7" t="str">
        <f t="shared" si="172"/>
        <v/>
      </c>
      <c r="G252" s="7" t="str">
        <f t="shared" si="172"/>
        <v/>
      </c>
      <c r="H252" s="7" t="str">
        <f t="shared" si="172"/>
        <v/>
      </c>
      <c r="I252" s="7" t="str">
        <f t="shared" si="172"/>
        <v/>
      </c>
      <c r="J252" s="7" t="str">
        <f t="shared" si="172"/>
        <v/>
      </c>
      <c r="K252" s="7" t="str">
        <f t="shared" si="172"/>
        <v/>
      </c>
      <c r="L252" s="7" t="str">
        <f t="shared" si="172"/>
        <v/>
      </c>
      <c r="M252" s="7" t="str">
        <f t="shared" si="172"/>
        <v/>
      </c>
      <c r="N252" s="7" t="str">
        <f t="shared" si="172"/>
        <v/>
      </c>
      <c r="O252" s="7" t="str">
        <f t="shared" si="172"/>
        <v/>
      </c>
      <c r="P252" s="66">
        <f t="shared" si="155"/>
        <v>0</v>
      </c>
    </row>
    <row r="253" spans="1:16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55"/>
        <v>0</v>
      </c>
    </row>
    <row r="254" spans="1:16" ht="16.05" customHeight="1" x14ac:dyDescent="0.2">
      <c r="A254" s="9"/>
      <c r="B254" s="9"/>
      <c r="C254" s="10" t="s">
        <v>22</v>
      </c>
      <c r="D254" s="7" t="str">
        <f t="shared" ref="D254:O254" si="173">IF(D253&lt;=0,"",D253/$P253%)</f>
        <v/>
      </c>
      <c r="E254" s="7" t="str">
        <f t="shared" si="173"/>
        <v/>
      </c>
      <c r="F254" s="7" t="str">
        <f t="shared" si="173"/>
        <v/>
      </c>
      <c r="G254" s="7" t="str">
        <f t="shared" si="173"/>
        <v/>
      </c>
      <c r="H254" s="7" t="str">
        <f t="shared" si="173"/>
        <v/>
      </c>
      <c r="I254" s="7" t="str">
        <f t="shared" si="173"/>
        <v/>
      </c>
      <c r="J254" s="7" t="str">
        <f t="shared" si="173"/>
        <v/>
      </c>
      <c r="K254" s="7" t="str">
        <f t="shared" si="173"/>
        <v/>
      </c>
      <c r="L254" s="7" t="str">
        <f t="shared" si="173"/>
        <v/>
      </c>
      <c r="M254" s="7" t="str">
        <f t="shared" si="173"/>
        <v/>
      </c>
      <c r="N254" s="7" t="str">
        <f t="shared" si="173"/>
        <v/>
      </c>
      <c r="O254" s="7" t="str">
        <f t="shared" si="173"/>
        <v/>
      </c>
      <c r="P254" s="66">
        <f t="shared" si="155"/>
        <v>0</v>
      </c>
    </row>
    <row r="255" spans="1:16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55"/>
        <v>0</v>
      </c>
    </row>
    <row r="256" spans="1:16" ht="16.05" customHeight="1" x14ac:dyDescent="0.2">
      <c r="A256" s="9"/>
      <c r="B256" s="9"/>
      <c r="C256" s="10" t="s">
        <v>22</v>
      </c>
      <c r="D256" s="7" t="str">
        <f t="shared" ref="D256:O256" si="174">IF(D255&lt;=0,"",D255/$P255%)</f>
        <v/>
      </c>
      <c r="E256" s="7" t="str">
        <f t="shared" si="174"/>
        <v/>
      </c>
      <c r="F256" s="7" t="str">
        <f t="shared" si="174"/>
        <v/>
      </c>
      <c r="G256" s="7" t="str">
        <f t="shared" si="174"/>
        <v/>
      </c>
      <c r="H256" s="7" t="str">
        <f t="shared" si="174"/>
        <v/>
      </c>
      <c r="I256" s="7" t="str">
        <f t="shared" si="174"/>
        <v/>
      </c>
      <c r="J256" s="7" t="str">
        <f t="shared" si="174"/>
        <v/>
      </c>
      <c r="K256" s="7" t="str">
        <f t="shared" si="174"/>
        <v/>
      </c>
      <c r="L256" s="7" t="str">
        <f t="shared" si="174"/>
        <v/>
      </c>
      <c r="M256" s="7" t="str">
        <f t="shared" si="174"/>
        <v/>
      </c>
      <c r="N256" s="7" t="str">
        <f t="shared" si="174"/>
        <v/>
      </c>
      <c r="O256" s="7" t="str">
        <f t="shared" si="174"/>
        <v/>
      </c>
      <c r="P256" s="66">
        <f t="shared" si="155"/>
        <v>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5">SUM(E255,E253)</f>
        <v>0</v>
      </c>
      <c r="F257" s="66">
        <f t="shared" si="175"/>
        <v>0</v>
      </c>
      <c r="G257" s="66">
        <f t="shared" si="175"/>
        <v>0</v>
      </c>
      <c r="H257" s="66">
        <f t="shared" si="175"/>
        <v>0</v>
      </c>
      <c r="I257" s="66">
        <f t="shared" si="175"/>
        <v>0</v>
      </c>
      <c r="J257" s="66">
        <f t="shared" si="175"/>
        <v>0</v>
      </c>
      <c r="K257" s="66">
        <f t="shared" si="175"/>
        <v>0</v>
      </c>
      <c r="L257" s="66">
        <f t="shared" si="175"/>
        <v>0</v>
      </c>
      <c r="M257" s="66">
        <f t="shared" si="175"/>
        <v>0</v>
      </c>
      <c r="N257" s="66">
        <f t="shared" si="175"/>
        <v>0</v>
      </c>
      <c r="O257" s="66">
        <f t="shared" si="175"/>
        <v>0</v>
      </c>
      <c r="P257" s="66">
        <f t="shared" si="155"/>
        <v>0</v>
      </c>
    </row>
    <row r="258" spans="1:16" ht="16.05" customHeight="1" x14ac:dyDescent="0.2">
      <c r="A258" s="9"/>
      <c r="B258" s="13"/>
      <c r="C258" s="10" t="s">
        <v>22</v>
      </c>
      <c r="D258" s="7" t="str">
        <f t="shared" ref="D258:O258" si="176">IF(D257&lt;=0,"",D257/$P257%)</f>
        <v/>
      </c>
      <c r="E258" s="7" t="str">
        <f t="shared" si="176"/>
        <v/>
      </c>
      <c r="F258" s="7" t="str">
        <f t="shared" si="176"/>
        <v/>
      </c>
      <c r="G258" s="7" t="str">
        <f t="shared" si="176"/>
        <v/>
      </c>
      <c r="H258" s="7" t="str">
        <f t="shared" si="176"/>
        <v/>
      </c>
      <c r="I258" s="7" t="str">
        <f t="shared" si="176"/>
        <v/>
      </c>
      <c r="J258" s="7" t="str">
        <f t="shared" si="176"/>
        <v/>
      </c>
      <c r="K258" s="7" t="str">
        <f t="shared" si="176"/>
        <v/>
      </c>
      <c r="L258" s="7" t="str">
        <f t="shared" si="176"/>
        <v/>
      </c>
      <c r="M258" s="7" t="str">
        <f t="shared" si="176"/>
        <v/>
      </c>
      <c r="N258" s="7" t="str">
        <f t="shared" si="176"/>
        <v/>
      </c>
      <c r="O258" s="7" t="str">
        <f t="shared" si="176"/>
        <v/>
      </c>
      <c r="P258" s="66">
        <f t="shared" si="155"/>
        <v>0</v>
      </c>
    </row>
    <row r="259" spans="1:16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55"/>
        <v>0</v>
      </c>
    </row>
    <row r="260" spans="1:16" ht="16.05" customHeight="1" x14ac:dyDescent="0.2">
      <c r="A260" s="9"/>
      <c r="B260" s="9"/>
      <c r="C260" s="10" t="s">
        <v>22</v>
      </c>
      <c r="D260" s="7" t="str">
        <f t="shared" ref="D260:O260" si="177">IF(D259&lt;=0,"",D259/$P259%)</f>
        <v/>
      </c>
      <c r="E260" s="7" t="str">
        <f t="shared" si="177"/>
        <v/>
      </c>
      <c r="F260" s="7" t="str">
        <f t="shared" si="177"/>
        <v/>
      </c>
      <c r="G260" s="7" t="str">
        <f t="shared" si="177"/>
        <v/>
      </c>
      <c r="H260" s="7" t="str">
        <f t="shared" si="177"/>
        <v/>
      </c>
      <c r="I260" s="7" t="str">
        <f t="shared" si="177"/>
        <v/>
      </c>
      <c r="J260" s="7" t="str">
        <f t="shared" si="177"/>
        <v/>
      </c>
      <c r="K260" s="7" t="str">
        <f t="shared" si="177"/>
        <v/>
      </c>
      <c r="L260" s="7" t="str">
        <f t="shared" si="177"/>
        <v/>
      </c>
      <c r="M260" s="7" t="str">
        <f t="shared" si="177"/>
        <v/>
      </c>
      <c r="N260" s="7" t="str">
        <f t="shared" si="177"/>
        <v/>
      </c>
      <c r="O260" s="7" t="str">
        <f t="shared" si="177"/>
        <v/>
      </c>
      <c r="P260" s="66">
        <f t="shared" si="155"/>
        <v>0</v>
      </c>
    </row>
    <row r="261" spans="1:16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55"/>
        <v>0</v>
      </c>
    </row>
    <row r="262" spans="1:16" ht="16.05" customHeight="1" x14ac:dyDescent="0.2">
      <c r="A262" s="9"/>
      <c r="B262" s="9"/>
      <c r="C262" s="10" t="s">
        <v>22</v>
      </c>
      <c r="D262" s="7" t="str">
        <f t="shared" ref="D262:O262" si="178">IF(D261&lt;=0,"",D261/$P261%)</f>
        <v/>
      </c>
      <c r="E262" s="7" t="str">
        <f t="shared" si="178"/>
        <v/>
      </c>
      <c r="F262" s="7" t="str">
        <f t="shared" si="178"/>
        <v/>
      </c>
      <c r="G262" s="7" t="str">
        <f t="shared" si="178"/>
        <v/>
      </c>
      <c r="H262" s="7" t="str">
        <f t="shared" si="178"/>
        <v/>
      </c>
      <c r="I262" s="7" t="str">
        <f t="shared" si="178"/>
        <v/>
      </c>
      <c r="J262" s="7" t="str">
        <f t="shared" si="178"/>
        <v/>
      </c>
      <c r="K262" s="7" t="str">
        <f t="shared" si="178"/>
        <v/>
      </c>
      <c r="L262" s="7" t="str">
        <f t="shared" si="178"/>
        <v/>
      </c>
      <c r="M262" s="7" t="str">
        <f t="shared" si="178"/>
        <v/>
      </c>
      <c r="N262" s="7" t="str">
        <f t="shared" si="178"/>
        <v/>
      </c>
      <c r="O262" s="7" t="str">
        <f t="shared" si="178"/>
        <v/>
      </c>
      <c r="P262" s="66">
        <f t="shared" si="155"/>
        <v>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79">SUM(E261,E259)</f>
        <v>0</v>
      </c>
      <c r="F263" s="66">
        <f t="shared" si="179"/>
        <v>0</v>
      </c>
      <c r="G263" s="66">
        <f t="shared" si="179"/>
        <v>0</v>
      </c>
      <c r="H263" s="66">
        <f t="shared" si="179"/>
        <v>0</v>
      </c>
      <c r="I263" s="66">
        <f t="shared" si="179"/>
        <v>0</v>
      </c>
      <c r="J263" s="66">
        <f t="shared" si="179"/>
        <v>0</v>
      </c>
      <c r="K263" s="66">
        <f t="shared" si="179"/>
        <v>0</v>
      </c>
      <c r="L263" s="66">
        <f t="shared" si="179"/>
        <v>0</v>
      </c>
      <c r="M263" s="66">
        <f t="shared" si="179"/>
        <v>0</v>
      </c>
      <c r="N263" s="66">
        <f t="shared" si="179"/>
        <v>0</v>
      </c>
      <c r="O263" s="66">
        <f t="shared" si="179"/>
        <v>0</v>
      </c>
      <c r="P263" s="66">
        <f t="shared" si="155"/>
        <v>0</v>
      </c>
    </row>
    <row r="264" spans="1:16" ht="16.05" customHeight="1" x14ac:dyDescent="0.2">
      <c r="A264" s="9"/>
      <c r="B264" s="13"/>
      <c r="C264" s="10" t="s">
        <v>22</v>
      </c>
      <c r="D264" s="7" t="str">
        <f t="shared" ref="D264:O264" si="180">IF(D263&lt;=0,"",D263/$P263%)</f>
        <v/>
      </c>
      <c r="E264" s="7" t="str">
        <f t="shared" si="180"/>
        <v/>
      </c>
      <c r="F264" s="7" t="str">
        <f t="shared" si="180"/>
        <v/>
      </c>
      <c r="G264" s="7" t="str">
        <f t="shared" si="180"/>
        <v/>
      </c>
      <c r="H264" s="7" t="str">
        <f t="shared" si="180"/>
        <v/>
      </c>
      <c r="I264" s="7" t="str">
        <f t="shared" si="180"/>
        <v/>
      </c>
      <c r="J264" s="7" t="str">
        <f t="shared" si="180"/>
        <v/>
      </c>
      <c r="K264" s="7" t="str">
        <f t="shared" si="180"/>
        <v/>
      </c>
      <c r="L264" s="7" t="str">
        <f t="shared" si="180"/>
        <v/>
      </c>
      <c r="M264" s="7" t="str">
        <f t="shared" si="180"/>
        <v/>
      </c>
      <c r="N264" s="7" t="str">
        <f t="shared" si="180"/>
        <v/>
      </c>
      <c r="O264" s="7" t="str">
        <f t="shared" si="180"/>
        <v/>
      </c>
      <c r="P264" s="66">
        <f t="shared" si="155"/>
        <v>0</v>
      </c>
    </row>
    <row r="265" spans="1:16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55"/>
        <v>0</v>
      </c>
    </row>
    <row r="266" spans="1:16" ht="16.05" customHeight="1" x14ac:dyDescent="0.2">
      <c r="A266" s="9"/>
      <c r="B266" s="9"/>
      <c r="C266" s="10" t="s">
        <v>22</v>
      </c>
      <c r="D266" s="7" t="str">
        <f t="shared" ref="D266:O266" si="181">IF(D265&lt;=0,"",D265/$P265%)</f>
        <v/>
      </c>
      <c r="E266" s="7" t="str">
        <f t="shared" si="181"/>
        <v/>
      </c>
      <c r="F266" s="7" t="str">
        <f t="shared" si="181"/>
        <v/>
      </c>
      <c r="G266" s="7" t="str">
        <f t="shared" si="181"/>
        <v/>
      </c>
      <c r="H266" s="7" t="str">
        <f t="shared" si="181"/>
        <v/>
      </c>
      <c r="I266" s="7" t="str">
        <f t="shared" si="181"/>
        <v/>
      </c>
      <c r="J266" s="7" t="str">
        <f t="shared" si="181"/>
        <v/>
      </c>
      <c r="K266" s="7" t="str">
        <f t="shared" si="181"/>
        <v/>
      </c>
      <c r="L266" s="7" t="str">
        <f t="shared" si="181"/>
        <v/>
      </c>
      <c r="M266" s="7" t="str">
        <f t="shared" si="181"/>
        <v/>
      </c>
      <c r="N266" s="7" t="str">
        <f t="shared" si="181"/>
        <v/>
      </c>
      <c r="O266" s="7" t="str">
        <f t="shared" si="181"/>
        <v/>
      </c>
      <c r="P266" s="66">
        <f t="shared" si="155"/>
        <v>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5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 t="shared" ref="D268:O268" si="182">IF(D267&lt;=0,"",D267/$P267%)</f>
        <v/>
      </c>
      <c r="E268" s="7" t="str">
        <f t="shared" si="182"/>
        <v/>
      </c>
      <c r="F268" s="7" t="str">
        <f t="shared" si="182"/>
        <v/>
      </c>
      <c r="G268" s="7" t="str">
        <f t="shared" si="182"/>
        <v/>
      </c>
      <c r="H268" s="7" t="str">
        <f t="shared" si="182"/>
        <v/>
      </c>
      <c r="I268" s="7" t="str">
        <f t="shared" si="182"/>
        <v/>
      </c>
      <c r="J268" s="7" t="str">
        <f t="shared" si="182"/>
        <v/>
      </c>
      <c r="K268" s="7" t="str">
        <f t="shared" si="182"/>
        <v/>
      </c>
      <c r="L268" s="7" t="str">
        <f t="shared" si="182"/>
        <v/>
      </c>
      <c r="M268" s="7" t="str">
        <f t="shared" si="182"/>
        <v/>
      </c>
      <c r="N268" s="7" t="str">
        <f t="shared" si="182"/>
        <v/>
      </c>
      <c r="O268" s="7" t="str">
        <f t="shared" si="182"/>
        <v/>
      </c>
      <c r="P268" s="66">
        <f t="shared" si="155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3">SUM(E267,E265)</f>
        <v>0</v>
      </c>
      <c r="F269" s="66">
        <f t="shared" si="183"/>
        <v>0</v>
      </c>
      <c r="G269" s="66">
        <f t="shared" si="183"/>
        <v>0</v>
      </c>
      <c r="H269" s="66">
        <f t="shared" si="183"/>
        <v>0</v>
      </c>
      <c r="I269" s="66">
        <f t="shared" si="183"/>
        <v>0</v>
      </c>
      <c r="J269" s="66">
        <f t="shared" si="183"/>
        <v>0</v>
      </c>
      <c r="K269" s="66">
        <f t="shared" si="183"/>
        <v>0</v>
      </c>
      <c r="L269" s="66">
        <f t="shared" si="183"/>
        <v>0</v>
      </c>
      <c r="M269" s="66">
        <f t="shared" si="183"/>
        <v>0</v>
      </c>
      <c r="N269" s="66">
        <f t="shared" si="183"/>
        <v>0</v>
      </c>
      <c r="O269" s="66">
        <f t="shared" si="183"/>
        <v>0</v>
      </c>
      <c r="P269" s="66">
        <f t="shared" si="155"/>
        <v>0</v>
      </c>
    </row>
    <row r="270" spans="1:16" ht="16.05" customHeight="1" x14ac:dyDescent="0.2">
      <c r="A270" s="9"/>
      <c r="B270" s="13"/>
      <c r="C270" s="10" t="s">
        <v>22</v>
      </c>
      <c r="D270" s="7" t="str">
        <f t="shared" ref="D270:O270" si="184">IF(D269&lt;=0,"",D269/$P269%)</f>
        <v/>
      </c>
      <c r="E270" s="7" t="str">
        <f t="shared" si="184"/>
        <v/>
      </c>
      <c r="F270" s="7" t="str">
        <f t="shared" si="184"/>
        <v/>
      </c>
      <c r="G270" s="7" t="str">
        <f t="shared" si="184"/>
        <v/>
      </c>
      <c r="H270" s="7" t="str">
        <f t="shared" si="184"/>
        <v/>
      </c>
      <c r="I270" s="7" t="str">
        <f t="shared" si="184"/>
        <v/>
      </c>
      <c r="J270" s="7" t="str">
        <f t="shared" si="184"/>
        <v/>
      </c>
      <c r="K270" s="7" t="str">
        <f t="shared" si="184"/>
        <v/>
      </c>
      <c r="L270" s="7" t="str">
        <f t="shared" si="184"/>
        <v/>
      </c>
      <c r="M270" s="7" t="str">
        <f t="shared" si="184"/>
        <v/>
      </c>
      <c r="N270" s="7" t="str">
        <f t="shared" si="184"/>
        <v/>
      </c>
      <c r="O270" s="7" t="str">
        <f t="shared" si="184"/>
        <v/>
      </c>
      <c r="P270" s="66">
        <f t="shared" si="155"/>
        <v>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55"/>
        <v>0</v>
      </c>
    </row>
    <row r="272" spans="1:16" ht="16.05" customHeight="1" x14ac:dyDescent="0.2">
      <c r="A272" s="9"/>
      <c r="B272" s="9"/>
      <c r="C272" s="10" t="s">
        <v>22</v>
      </c>
      <c r="D272" s="7" t="str">
        <f t="shared" ref="D272:O272" si="185">IF(D271&lt;=0,"",D271/$P271%)</f>
        <v/>
      </c>
      <c r="E272" s="7" t="str">
        <f t="shared" si="185"/>
        <v/>
      </c>
      <c r="F272" s="7" t="str">
        <f t="shared" si="185"/>
        <v/>
      </c>
      <c r="G272" s="7" t="str">
        <f t="shared" si="185"/>
        <v/>
      </c>
      <c r="H272" s="7" t="str">
        <f t="shared" si="185"/>
        <v/>
      </c>
      <c r="I272" s="7" t="str">
        <f t="shared" si="185"/>
        <v/>
      </c>
      <c r="J272" s="7" t="str">
        <f t="shared" si="185"/>
        <v/>
      </c>
      <c r="K272" s="7" t="str">
        <f t="shared" si="185"/>
        <v/>
      </c>
      <c r="L272" s="7" t="str">
        <f t="shared" si="185"/>
        <v/>
      </c>
      <c r="M272" s="7" t="str">
        <f t="shared" si="185"/>
        <v/>
      </c>
      <c r="N272" s="7" t="str">
        <f t="shared" si="185"/>
        <v/>
      </c>
      <c r="O272" s="7" t="str">
        <f t="shared" si="185"/>
        <v/>
      </c>
      <c r="P272" s="66">
        <f t="shared" si="155"/>
        <v>0</v>
      </c>
    </row>
    <row r="273" spans="1:16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55"/>
        <v>0</v>
      </c>
    </row>
    <row r="274" spans="1:16" ht="16.05" customHeight="1" x14ac:dyDescent="0.2">
      <c r="A274" s="9"/>
      <c r="B274" s="9"/>
      <c r="C274" s="10" t="s">
        <v>22</v>
      </c>
      <c r="D274" s="7" t="str">
        <f t="shared" ref="D274:O274" si="186">IF(D273&lt;=0,"",D273/$P273%)</f>
        <v/>
      </c>
      <c r="E274" s="7" t="str">
        <f t="shared" si="186"/>
        <v/>
      </c>
      <c r="F274" s="7" t="str">
        <f t="shared" si="186"/>
        <v/>
      </c>
      <c r="G274" s="7" t="str">
        <f t="shared" si="186"/>
        <v/>
      </c>
      <c r="H274" s="7" t="str">
        <f t="shared" si="186"/>
        <v/>
      </c>
      <c r="I274" s="7" t="str">
        <f t="shared" si="186"/>
        <v/>
      </c>
      <c r="J274" s="7" t="str">
        <f t="shared" si="186"/>
        <v/>
      </c>
      <c r="K274" s="7" t="str">
        <f t="shared" si="186"/>
        <v/>
      </c>
      <c r="L274" s="7" t="str">
        <f t="shared" si="186"/>
        <v/>
      </c>
      <c r="M274" s="7" t="str">
        <f t="shared" si="186"/>
        <v/>
      </c>
      <c r="N274" s="7" t="str">
        <f t="shared" si="186"/>
        <v/>
      </c>
      <c r="O274" s="7" t="str">
        <f t="shared" si="186"/>
        <v/>
      </c>
      <c r="P274" s="66">
        <f t="shared" si="155"/>
        <v>0</v>
      </c>
    </row>
    <row r="275" spans="1:16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87">SUM(E273,E271)</f>
        <v>0</v>
      </c>
      <c r="F275" s="66">
        <f t="shared" si="187"/>
        <v>0</v>
      </c>
      <c r="G275" s="66">
        <f t="shared" si="187"/>
        <v>0</v>
      </c>
      <c r="H275" s="66">
        <f t="shared" si="187"/>
        <v>0</v>
      </c>
      <c r="I275" s="66">
        <f t="shared" si="187"/>
        <v>0</v>
      </c>
      <c r="J275" s="66">
        <f t="shared" si="187"/>
        <v>0</v>
      </c>
      <c r="K275" s="66">
        <f t="shared" si="187"/>
        <v>0</v>
      </c>
      <c r="L275" s="66">
        <f t="shared" si="187"/>
        <v>0</v>
      </c>
      <c r="M275" s="66">
        <f t="shared" si="187"/>
        <v>0</v>
      </c>
      <c r="N275" s="66">
        <f t="shared" si="187"/>
        <v>0</v>
      </c>
      <c r="O275" s="66">
        <f t="shared" si="187"/>
        <v>0</v>
      </c>
      <c r="P275" s="66">
        <f t="shared" si="155"/>
        <v>0</v>
      </c>
    </row>
    <row r="276" spans="1:16" ht="16.05" customHeight="1" x14ac:dyDescent="0.2">
      <c r="A276" s="9"/>
      <c r="B276" s="13"/>
      <c r="C276" s="10" t="s">
        <v>22</v>
      </c>
      <c r="D276" s="7" t="str">
        <f t="shared" ref="D276:O276" si="188">IF(D275&lt;=0,"",D275/$P275%)</f>
        <v/>
      </c>
      <c r="E276" s="7" t="str">
        <f t="shared" si="188"/>
        <v/>
      </c>
      <c r="F276" s="7" t="str">
        <f t="shared" si="188"/>
        <v/>
      </c>
      <c r="G276" s="7" t="str">
        <f t="shared" si="188"/>
        <v/>
      </c>
      <c r="H276" s="7" t="str">
        <f t="shared" si="188"/>
        <v/>
      </c>
      <c r="I276" s="7" t="str">
        <f t="shared" si="188"/>
        <v/>
      </c>
      <c r="J276" s="7" t="str">
        <f t="shared" si="188"/>
        <v/>
      </c>
      <c r="K276" s="7" t="str">
        <f t="shared" si="188"/>
        <v/>
      </c>
      <c r="L276" s="7" t="str">
        <f t="shared" si="188"/>
        <v/>
      </c>
      <c r="M276" s="7" t="str">
        <f t="shared" si="188"/>
        <v/>
      </c>
      <c r="N276" s="7" t="str">
        <f t="shared" si="188"/>
        <v/>
      </c>
      <c r="O276" s="7" t="str">
        <f t="shared" si="188"/>
        <v/>
      </c>
      <c r="P276" s="66">
        <f t="shared" si="155"/>
        <v>0</v>
      </c>
    </row>
    <row r="277" spans="1:16" ht="16.05" customHeight="1" x14ac:dyDescent="0.2">
      <c r="A277" s="9"/>
      <c r="B277" s="9" t="s">
        <v>69</v>
      </c>
      <c r="C277" s="7" t="s">
        <v>21</v>
      </c>
      <c r="D277" s="67">
        <v>0</v>
      </c>
      <c r="E277" s="67">
        <v>0</v>
      </c>
      <c r="F277" s="67">
        <v>0</v>
      </c>
      <c r="G277" s="67">
        <v>0</v>
      </c>
      <c r="H277" s="67">
        <v>0</v>
      </c>
      <c r="I277" s="67">
        <v>1.6</v>
      </c>
      <c r="J277" s="67">
        <v>8</v>
      </c>
      <c r="K277" s="67">
        <v>0.1</v>
      </c>
      <c r="L277" s="67">
        <v>0</v>
      </c>
      <c r="M277" s="67">
        <v>0</v>
      </c>
      <c r="N277" s="67">
        <v>0</v>
      </c>
      <c r="O277" s="67">
        <v>0</v>
      </c>
      <c r="P277" s="66">
        <f t="shared" si="155"/>
        <v>9.6999999999999993</v>
      </c>
    </row>
    <row r="278" spans="1:16" ht="16.05" customHeight="1" x14ac:dyDescent="0.2">
      <c r="A278" s="9"/>
      <c r="B278" s="9"/>
      <c r="C278" s="10" t="s">
        <v>22</v>
      </c>
      <c r="D278" s="7" t="str">
        <f t="shared" ref="D278:O278" si="189">IF(D277&lt;=0,"",D277/$P277%)</f>
        <v/>
      </c>
      <c r="E278" s="7" t="str">
        <f t="shared" si="189"/>
        <v/>
      </c>
      <c r="F278" s="7" t="str">
        <f t="shared" si="189"/>
        <v/>
      </c>
      <c r="G278" s="7" t="str">
        <f t="shared" si="189"/>
        <v/>
      </c>
      <c r="H278" s="7" t="str">
        <f t="shared" si="189"/>
        <v/>
      </c>
      <c r="I278" s="7">
        <f t="shared" si="189"/>
        <v>16.494845360824744</v>
      </c>
      <c r="J278" s="7">
        <f t="shared" si="189"/>
        <v>82.474226804123717</v>
      </c>
      <c r="K278" s="7">
        <f t="shared" si="189"/>
        <v>1.0309278350515465</v>
      </c>
      <c r="L278" s="7" t="str">
        <f t="shared" si="189"/>
        <v/>
      </c>
      <c r="M278" s="7" t="str">
        <f t="shared" si="189"/>
        <v/>
      </c>
      <c r="N278" s="7" t="str">
        <f t="shared" si="189"/>
        <v/>
      </c>
      <c r="O278" s="7" t="str">
        <f t="shared" si="189"/>
        <v/>
      </c>
      <c r="P278" s="66">
        <f t="shared" si="155"/>
        <v>100</v>
      </c>
    </row>
    <row r="279" spans="1:16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55"/>
        <v>0</v>
      </c>
    </row>
    <row r="280" spans="1:16" ht="16.05" customHeight="1" x14ac:dyDescent="0.2">
      <c r="A280" s="9"/>
      <c r="B280" s="9"/>
      <c r="C280" s="10" t="s">
        <v>22</v>
      </c>
      <c r="D280" s="7" t="str">
        <f t="shared" ref="D280:O280" si="190">IF(D279&lt;=0,"",D279/$P279%)</f>
        <v/>
      </c>
      <c r="E280" s="7" t="str">
        <f t="shared" si="190"/>
        <v/>
      </c>
      <c r="F280" s="7" t="str">
        <f t="shared" si="190"/>
        <v/>
      </c>
      <c r="G280" s="7" t="str">
        <f t="shared" si="190"/>
        <v/>
      </c>
      <c r="H280" s="7" t="str">
        <f t="shared" si="190"/>
        <v/>
      </c>
      <c r="I280" s="7" t="str">
        <f t="shared" si="190"/>
        <v/>
      </c>
      <c r="J280" s="7" t="str">
        <f t="shared" si="190"/>
        <v/>
      </c>
      <c r="K280" s="7" t="str">
        <f t="shared" si="190"/>
        <v/>
      </c>
      <c r="L280" s="7" t="str">
        <f t="shared" si="190"/>
        <v/>
      </c>
      <c r="M280" s="7" t="str">
        <f t="shared" si="190"/>
        <v/>
      </c>
      <c r="N280" s="7" t="str">
        <f t="shared" si="190"/>
        <v/>
      </c>
      <c r="O280" s="7" t="str">
        <f t="shared" si="190"/>
        <v/>
      </c>
      <c r="P280" s="66">
        <f t="shared" si="155"/>
        <v>0</v>
      </c>
    </row>
    <row r="281" spans="1:16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1">SUM(E279,E277)</f>
        <v>0</v>
      </c>
      <c r="F281" s="66">
        <f t="shared" si="191"/>
        <v>0</v>
      </c>
      <c r="G281" s="66">
        <f t="shared" si="191"/>
        <v>0</v>
      </c>
      <c r="H281" s="66">
        <f t="shared" si="191"/>
        <v>0</v>
      </c>
      <c r="I281" s="66">
        <f t="shared" si="191"/>
        <v>1.6</v>
      </c>
      <c r="J281" s="66">
        <f t="shared" si="191"/>
        <v>8</v>
      </c>
      <c r="K281" s="66">
        <f t="shared" si="191"/>
        <v>0.1</v>
      </c>
      <c r="L281" s="66">
        <f t="shared" si="191"/>
        <v>0</v>
      </c>
      <c r="M281" s="66">
        <f t="shared" si="191"/>
        <v>0</v>
      </c>
      <c r="N281" s="66">
        <f t="shared" si="191"/>
        <v>0</v>
      </c>
      <c r="O281" s="66">
        <f t="shared" si="191"/>
        <v>0</v>
      </c>
      <c r="P281" s="66">
        <f t="shared" si="155"/>
        <v>9.6999999999999993</v>
      </c>
    </row>
    <row r="282" spans="1:16" ht="16.05" customHeight="1" x14ac:dyDescent="0.2">
      <c r="A282" s="9"/>
      <c r="B282" s="13"/>
      <c r="C282" s="10" t="s">
        <v>22</v>
      </c>
      <c r="D282" s="7" t="str">
        <f t="shared" ref="D282:O282" si="192">IF(D281&lt;=0,"",D281/$P281%)</f>
        <v/>
      </c>
      <c r="E282" s="7" t="str">
        <f t="shared" si="192"/>
        <v/>
      </c>
      <c r="F282" s="7" t="str">
        <f t="shared" si="192"/>
        <v/>
      </c>
      <c r="G282" s="7" t="str">
        <f t="shared" si="192"/>
        <v/>
      </c>
      <c r="H282" s="7" t="str">
        <f t="shared" si="192"/>
        <v/>
      </c>
      <c r="I282" s="7">
        <f t="shared" si="192"/>
        <v>16.494845360824744</v>
      </c>
      <c r="J282" s="7">
        <f t="shared" si="192"/>
        <v>82.474226804123717</v>
      </c>
      <c r="K282" s="7">
        <f t="shared" si="192"/>
        <v>1.0309278350515465</v>
      </c>
      <c r="L282" s="7" t="str">
        <f t="shared" si="192"/>
        <v/>
      </c>
      <c r="M282" s="7" t="str">
        <f t="shared" si="192"/>
        <v/>
      </c>
      <c r="N282" s="7" t="str">
        <f t="shared" si="192"/>
        <v/>
      </c>
      <c r="O282" s="7" t="str">
        <f t="shared" si="192"/>
        <v/>
      </c>
      <c r="P282" s="66">
        <f t="shared" si="155"/>
        <v>100</v>
      </c>
    </row>
    <row r="283" spans="1:16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55"/>
        <v>0</v>
      </c>
    </row>
    <row r="284" spans="1:16" ht="16.05" customHeight="1" x14ac:dyDescent="0.2">
      <c r="A284" s="9"/>
      <c r="B284" s="9"/>
      <c r="C284" s="10" t="s">
        <v>22</v>
      </c>
      <c r="D284" s="7" t="str">
        <f t="shared" ref="D284:O284" si="193">IF(D283&lt;=0,"",D283/$P283%)</f>
        <v/>
      </c>
      <c r="E284" s="7" t="str">
        <f t="shared" si="193"/>
        <v/>
      </c>
      <c r="F284" s="7" t="str">
        <f t="shared" si="193"/>
        <v/>
      </c>
      <c r="G284" s="7" t="str">
        <f t="shared" si="193"/>
        <v/>
      </c>
      <c r="H284" s="7" t="str">
        <f t="shared" si="193"/>
        <v/>
      </c>
      <c r="I284" s="7" t="str">
        <f t="shared" si="193"/>
        <v/>
      </c>
      <c r="J284" s="7" t="str">
        <f t="shared" si="193"/>
        <v/>
      </c>
      <c r="K284" s="7" t="str">
        <f t="shared" si="193"/>
        <v/>
      </c>
      <c r="L284" s="7" t="str">
        <f t="shared" si="193"/>
        <v/>
      </c>
      <c r="M284" s="7" t="str">
        <f t="shared" si="193"/>
        <v/>
      </c>
      <c r="N284" s="7" t="str">
        <f t="shared" si="193"/>
        <v/>
      </c>
      <c r="O284" s="7" t="str">
        <f t="shared" si="193"/>
        <v/>
      </c>
      <c r="P284" s="66">
        <f t="shared" si="155"/>
        <v>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5"/>
        <v>0</v>
      </c>
    </row>
    <row r="286" spans="1:16" ht="16.05" customHeight="1" x14ac:dyDescent="0.2">
      <c r="A286" s="9"/>
      <c r="B286" s="9"/>
      <c r="C286" s="10" t="s">
        <v>22</v>
      </c>
      <c r="D286" s="7" t="str">
        <f t="shared" ref="D286:O286" si="194">IF(D285&lt;=0,"",D285/$P285%)</f>
        <v/>
      </c>
      <c r="E286" s="7" t="str">
        <f t="shared" si="194"/>
        <v/>
      </c>
      <c r="F286" s="7" t="str">
        <f t="shared" si="194"/>
        <v/>
      </c>
      <c r="G286" s="7" t="str">
        <f t="shared" si="194"/>
        <v/>
      </c>
      <c r="H286" s="7" t="str">
        <f t="shared" si="194"/>
        <v/>
      </c>
      <c r="I286" s="7" t="str">
        <f t="shared" si="194"/>
        <v/>
      </c>
      <c r="J286" s="7" t="str">
        <f t="shared" si="194"/>
        <v/>
      </c>
      <c r="K286" s="7" t="str">
        <f t="shared" si="194"/>
        <v/>
      </c>
      <c r="L286" s="7" t="str">
        <f t="shared" si="194"/>
        <v/>
      </c>
      <c r="M286" s="7" t="str">
        <f t="shared" si="194"/>
        <v/>
      </c>
      <c r="N286" s="7" t="str">
        <f t="shared" si="194"/>
        <v/>
      </c>
      <c r="O286" s="7" t="str">
        <f t="shared" si="194"/>
        <v/>
      </c>
      <c r="P286" s="66">
        <f t="shared" si="155"/>
        <v>0</v>
      </c>
    </row>
    <row r="287" spans="1:16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5">SUM(E285,E283)</f>
        <v>0</v>
      </c>
      <c r="F287" s="66">
        <f t="shared" si="195"/>
        <v>0</v>
      </c>
      <c r="G287" s="66">
        <f t="shared" si="195"/>
        <v>0</v>
      </c>
      <c r="H287" s="66">
        <f t="shared" si="195"/>
        <v>0</v>
      </c>
      <c r="I287" s="66">
        <f t="shared" si="195"/>
        <v>0</v>
      </c>
      <c r="J287" s="66">
        <f t="shared" si="195"/>
        <v>0</v>
      </c>
      <c r="K287" s="66">
        <f t="shared" si="195"/>
        <v>0</v>
      </c>
      <c r="L287" s="66">
        <f t="shared" si="195"/>
        <v>0</v>
      </c>
      <c r="M287" s="66">
        <f t="shared" si="195"/>
        <v>0</v>
      </c>
      <c r="N287" s="66">
        <f t="shared" si="195"/>
        <v>0</v>
      </c>
      <c r="O287" s="66">
        <f t="shared" si="195"/>
        <v>0</v>
      </c>
      <c r="P287" s="66">
        <f t="shared" si="155"/>
        <v>0</v>
      </c>
    </row>
    <row r="288" spans="1:16" ht="16.05" customHeight="1" x14ac:dyDescent="0.2">
      <c r="A288" s="9"/>
      <c r="B288" s="13"/>
      <c r="C288" s="10" t="s">
        <v>22</v>
      </c>
      <c r="D288" s="7" t="str">
        <f t="shared" ref="D288:O288" si="196">IF(D287&lt;=0,"",D287/$P287%)</f>
        <v/>
      </c>
      <c r="E288" s="7" t="str">
        <f t="shared" si="196"/>
        <v/>
      </c>
      <c r="F288" s="7" t="str">
        <f t="shared" si="196"/>
        <v/>
      </c>
      <c r="G288" s="7" t="str">
        <f t="shared" si="196"/>
        <v/>
      </c>
      <c r="H288" s="7" t="str">
        <f t="shared" si="196"/>
        <v/>
      </c>
      <c r="I288" s="7" t="str">
        <f t="shared" si="196"/>
        <v/>
      </c>
      <c r="J288" s="7" t="str">
        <f t="shared" si="196"/>
        <v/>
      </c>
      <c r="K288" s="7" t="str">
        <f t="shared" si="196"/>
        <v/>
      </c>
      <c r="L288" s="7" t="str">
        <f t="shared" si="196"/>
        <v/>
      </c>
      <c r="M288" s="7" t="str">
        <f t="shared" si="196"/>
        <v/>
      </c>
      <c r="N288" s="7" t="str">
        <f t="shared" si="196"/>
        <v/>
      </c>
      <c r="O288" s="7" t="str">
        <f t="shared" si="196"/>
        <v/>
      </c>
      <c r="P288" s="66">
        <f t="shared" si="155"/>
        <v>0</v>
      </c>
    </row>
    <row r="289" spans="1:16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55"/>
        <v>0</v>
      </c>
    </row>
    <row r="290" spans="1:16" ht="16.05" customHeight="1" x14ac:dyDescent="0.2">
      <c r="A290" s="9"/>
      <c r="B290" s="9"/>
      <c r="C290" s="10" t="s">
        <v>22</v>
      </c>
      <c r="D290" s="7" t="str">
        <f t="shared" ref="D290:O290" si="197">IF(D289&lt;=0,"",D289/$P289%)</f>
        <v/>
      </c>
      <c r="E290" s="7" t="str">
        <f t="shared" si="197"/>
        <v/>
      </c>
      <c r="F290" s="7" t="str">
        <f t="shared" si="197"/>
        <v/>
      </c>
      <c r="G290" s="7" t="str">
        <f t="shared" si="197"/>
        <v/>
      </c>
      <c r="H290" s="7" t="str">
        <f t="shared" si="197"/>
        <v/>
      </c>
      <c r="I290" s="7" t="str">
        <f t="shared" si="197"/>
        <v/>
      </c>
      <c r="J290" s="7" t="str">
        <f t="shared" si="197"/>
        <v/>
      </c>
      <c r="K290" s="7" t="str">
        <f t="shared" si="197"/>
        <v/>
      </c>
      <c r="L290" s="7" t="str">
        <f t="shared" si="197"/>
        <v/>
      </c>
      <c r="M290" s="7" t="str">
        <f t="shared" si="197"/>
        <v/>
      </c>
      <c r="N290" s="7" t="str">
        <f t="shared" si="197"/>
        <v/>
      </c>
      <c r="O290" s="7" t="str">
        <f t="shared" si="197"/>
        <v/>
      </c>
      <c r="P290" s="66">
        <f t="shared" si="155"/>
        <v>0</v>
      </c>
    </row>
    <row r="291" spans="1:16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55"/>
        <v>0</v>
      </c>
    </row>
    <row r="292" spans="1:16" ht="16.05" customHeight="1" x14ac:dyDescent="0.2">
      <c r="A292" s="9"/>
      <c r="B292" s="9"/>
      <c r="C292" s="10" t="s">
        <v>22</v>
      </c>
      <c r="D292" s="7" t="str">
        <f t="shared" ref="D292:O292" si="198">IF(D291&lt;=0,"",D291/$P291%)</f>
        <v/>
      </c>
      <c r="E292" s="7" t="str">
        <f t="shared" si="198"/>
        <v/>
      </c>
      <c r="F292" s="7" t="str">
        <f t="shared" si="198"/>
        <v/>
      </c>
      <c r="G292" s="7" t="str">
        <f t="shared" si="198"/>
        <v/>
      </c>
      <c r="H292" s="7" t="str">
        <f t="shared" si="198"/>
        <v/>
      </c>
      <c r="I292" s="7" t="str">
        <f t="shared" si="198"/>
        <v/>
      </c>
      <c r="J292" s="7" t="str">
        <f t="shared" si="198"/>
        <v/>
      </c>
      <c r="K292" s="7" t="str">
        <f t="shared" si="198"/>
        <v/>
      </c>
      <c r="L292" s="7" t="str">
        <f t="shared" si="198"/>
        <v/>
      </c>
      <c r="M292" s="7" t="str">
        <f t="shared" si="198"/>
        <v/>
      </c>
      <c r="N292" s="7" t="str">
        <f t="shared" si="198"/>
        <v/>
      </c>
      <c r="O292" s="7" t="str">
        <f t="shared" si="198"/>
        <v/>
      </c>
      <c r="P292" s="66">
        <f t="shared" si="155"/>
        <v>0</v>
      </c>
    </row>
    <row r="293" spans="1:16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199">SUM(E291,E289)</f>
        <v>0</v>
      </c>
      <c r="F293" s="66">
        <f t="shared" si="199"/>
        <v>0</v>
      </c>
      <c r="G293" s="66">
        <f t="shared" si="199"/>
        <v>0</v>
      </c>
      <c r="H293" s="66">
        <f t="shared" si="199"/>
        <v>0</v>
      </c>
      <c r="I293" s="66">
        <f t="shared" si="199"/>
        <v>0</v>
      </c>
      <c r="J293" s="66">
        <f t="shared" si="199"/>
        <v>0</v>
      </c>
      <c r="K293" s="66">
        <f t="shared" si="199"/>
        <v>0</v>
      </c>
      <c r="L293" s="66">
        <f t="shared" si="199"/>
        <v>0</v>
      </c>
      <c r="M293" s="66">
        <f t="shared" si="199"/>
        <v>0</v>
      </c>
      <c r="N293" s="66">
        <f t="shared" si="199"/>
        <v>0</v>
      </c>
      <c r="O293" s="66">
        <f t="shared" si="199"/>
        <v>0</v>
      </c>
      <c r="P293" s="66">
        <f t="shared" ref="P293:P356" si="200">SUM(D293:O293)</f>
        <v>0</v>
      </c>
    </row>
    <row r="294" spans="1:16" ht="16.05" customHeight="1" x14ac:dyDescent="0.2">
      <c r="A294" s="9"/>
      <c r="B294" s="13"/>
      <c r="C294" s="10" t="s">
        <v>22</v>
      </c>
      <c r="D294" s="7" t="str">
        <f t="shared" ref="D294:O294" si="201">IF(D293&lt;=0,"",D293/$P293%)</f>
        <v/>
      </c>
      <c r="E294" s="7" t="str">
        <f t="shared" si="201"/>
        <v/>
      </c>
      <c r="F294" s="7" t="str">
        <f t="shared" si="201"/>
        <v/>
      </c>
      <c r="G294" s="7" t="str">
        <f t="shared" si="201"/>
        <v/>
      </c>
      <c r="H294" s="7" t="str">
        <f t="shared" si="201"/>
        <v/>
      </c>
      <c r="I294" s="7" t="str">
        <f t="shared" si="201"/>
        <v/>
      </c>
      <c r="J294" s="7" t="str">
        <f t="shared" si="201"/>
        <v/>
      </c>
      <c r="K294" s="7" t="str">
        <f t="shared" si="201"/>
        <v/>
      </c>
      <c r="L294" s="7" t="str">
        <f t="shared" si="201"/>
        <v/>
      </c>
      <c r="M294" s="7" t="str">
        <f t="shared" si="201"/>
        <v/>
      </c>
      <c r="N294" s="7" t="str">
        <f t="shared" si="201"/>
        <v/>
      </c>
      <c r="O294" s="7" t="str">
        <f t="shared" si="201"/>
        <v/>
      </c>
      <c r="P294" s="66">
        <f t="shared" si="200"/>
        <v>0</v>
      </c>
    </row>
    <row r="295" spans="1:16" ht="16.05" customHeight="1" x14ac:dyDescent="0.2">
      <c r="A295" s="103" t="s">
        <v>72</v>
      </c>
      <c r="B295" s="104"/>
      <c r="C295" s="7" t="s">
        <v>21</v>
      </c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6">
        <f t="shared" si="200"/>
        <v>0</v>
      </c>
    </row>
    <row r="296" spans="1:16" ht="16.05" customHeight="1" x14ac:dyDescent="0.2">
      <c r="A296" s="9"/>
      <c r="C296" s="10" t="s">
        <v>22</v>
      </c>
      <c r="D296" s="7" t="str">
        <f t="shared" ref="D296:O296" si="202">IF(D295&lt;=0,"",D295/$P295%)</f>
        <v/>
      </c>
      <c r="E296" s="7" t="str">
        <f t="shared" si="202"/>
        <v/>
      </c>
      <c r="F296" s="7" t="str">
        <f t="shared" si="202"/>
        <v/>
      </c>
      <c r="G296" s="7" t="str">
        <f t="shared" si="202"/>
        <v/>
      </c>
      <c r="H296" s="7" t="str">
        <f t="shared" si="202"/>
        <v/>
      </c>
      <c r="I296" s="7" t="str">
        <f t="shared" si="202"/>
        <v/>
      </c>
      <c r="J296" s="7" t="str">
        <f t="shared" si="202"/>
        <v/>
      </c>
      <c r="K296" s="7" t="str">
        <f t="shared" si="202"/>
        <v/>
      </c>
      <c r="L296" s="7" t="str">
        <f t="shared" si="202"/>
        <v/>
      </c>
      <c r="M296" s="7" t="str">
        <f t="shared" si="202"/>
        <v/>
      </c>
      <c r="N296" s="7" t="str">
        <f t="shared" si="202"/>
        <v/>
      </c>
      <c r="O296" s="7" t="str">
        <f t="shared" si="202"/>
        <v/>
      </c>
      <c r="P296" s="66">
        <f t="shared" si="200"/>
        <v>0</v>
      </c>
    </row>
    <row r="297" spans="1:16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0"/>
        <v>0</v>
      </c>
    </row>
    <row r="298" spans="1:16" ht="16.05" customHeight="1" x14ac:dyDescent="0.2">
      <c r="A298" s="9"/>
      <c r="C298" s="10" t="s">
        <v>22</v>
      </c>
      <c r="D298" s="7" t="str">
        <f t="shared" ref="D298:O298" si="203">IF(D297&lt;=0,"",D297/$P297%)</f>
        <v/>
      </c>
      <c r="E298" s="7" t="str">
        <f t="shared" si="203"/>
        <v/>
      </c>
      <c r="F298" s="7" t="str">
        <f t="shared" si="203"/>
        <v/>
      </c>
      <c r="G298" s="7" t="str">
        <f t="shared" si="203"/>
        <v/>
      </c>
      <c r="H298" s="7" t="str">
        <f t="shared" si="203"/>
        <v/>
      </c>
      <c r="I298" s="7" t="str">
        <f t="shared" si="203"/>
        <v/>
      </c>
      <c r="J298" s="7" t="str">
        <f t="shared" si="203"/>
        <v/>
      </c>
      <c r="K298" s="7" t="str">
        <f t="shared" si="203"/>
        <v/>
      </c>
      <c r="L298" s="7" t="str">
        <f t="shared" si="203"/>
        <v/>
      </c>
      <c r="M298" s="7" t="str">
        <f t="shared" si="203"/>
        <v/>
      </c>
      <c r="N298" s="7" t="str">
        <f t="shared" si="203"/>
        <v/>
      </c>
      <c r="O298" s="7" t="str">
        <f t="shared" si="203"/>
        <v/>
      </c>
      <c r="P298" s="66">
        <f t="shared" si="200"/>
        <v>0</v>
      </c>
    </row>
    <row r="299" spans="1:16" ht="16.05" customHeight="1" x14ac:dyDescent="0.2">
      <c r="A299" s="9"/>
      <c r="B299" s="11"/>
      <c r="C299" s="7" t="s">
        <v>24</v>
      </c>
      <c r="D299" s="66">
        <f>SUM(D297,D295)</f>
        <v>0</v>
      </c>
      <c r="E299" s="66">
        <f t="shared" ref="E299:O299" si="204">SUM(E297,E295)</f>
        <v>0</v>
      </c>
      <c r="F299" s="66">
        <f t="shared" si="204"/>
        <v>0</v>
      </c>
      <c r="G299" s="66">
        <f t="shared" si="204"/>
        <v>0</v>
      </c>
      <c r="H299" s="66">
        <f t="shared" si="204"/>
        <v>0</v>
      </c>
      <c r="I299" s="66">
        <f t="shared" si="204"/>
        <v>0</v>
      </c>
      <c r="J299" s="66">
        <f t="shared" si="204"/>
        <v>0</v>
      </c>
      <c r="K299" s="66">
        <f t="shared" si="204"/>
        <v>0</v>
      </c>
      <c r="L299" s="66">
        <f t="shared" si="204"/>
        <v>0</v>
      </c>
      <c r="M299" s="66">
        <f t="shared" si="204"/>
        <v>0</v>
      </c>
      <c r="N299" s="66">
        <f t="shared" si="204"/>
        <v>0</v>
      </c>
      <c r="O299" s="66">
        <f t="shared" si="204"/>
        <v>0</v>
      </c>
      <c r="P299" s="66">
        <f t="shared" si="200"/>
        <v>0</v>
      </c>
    </row>
    <row r="300" spans="1:16" ht="16.05" customHeight="1" x14ac:dyDescent="0.2">
      <c r="A300" s="13"/>
      <c r="B300" s="12"/>
      <c r="C300" s="10" t="s">
        <v>22</v>
      </c>
      <c r="D300" s="7" t="str">
        <f t="shared" ref="D300:O300" si="205">IF(D299&lt;=0,"",D299/$P299%)</f>
        <v/>
      </c>
      <c r="E300" s="7" t="str">
        <f t="shared" si="205"/>
        <v/>
      </c>
      <c r="F300" s="7" t="str">
        <f t="shared" si="205"/>
        <v/>
      </c>
      <c r="G300" s="7" t="str">
        <f t="shared" si="205"/>
        <v/>
      </c>
      <c r="H300" s="7" t="str">
        <f t="shared" si="205"/>
        <v/>
      </c>
      <c r="I300" s="7" t="str">
        <f t="shared" si="205"/>
        <v/>
      </c>
      <c r="J300" s="7" t="str">
        <f t="shared" si="205"/>
        <v/>
      </c>
      <c r="K300" s="7" t="str">
        <f t="shared" si="205"/>
        <v/>
      </c>
      <c r="L300" s="7" t="str">
        <f t="shared" si="205"/>
        <v/>
      </c>
      <c r="M300" s="7" t="str">
        <f t="shared" si="205"/>
        <v/>
      </c>
      <c r="N300" s="7" t="str">
        <f t="shared" si="205"/>
        <v/>
      </c>
      <c r="O300" s="7" t="str">
        <f t="shared" si="205"/>
        <v/>
      </c>
      <c r="P300" s="66">
        <f t="shared" si="200"/>
        <v>0</v>
      </c>
    </row>
    <row r="301" spans="1:16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60.73</v>
      </c>
      <c r="E301" s="7">
        <f t="shared" ref="E301:O301" si="206">SUM(E307,E313,E319,E325,E331,E337,E343,E349,E355)</f>
        <v>65.209999999999994</v>
      </c>
      <c r="F301" s="7">
        <f t="shared" si="206"/>
        <v>65.73</v>
      </c>
      <c r="G301" s="7">
        <f t="shared" si="206"/>
        <v>65.650000000000006</v>
      </c>
      <c r="H301" s="7">
        <f t="shared" si="206"/>
        <v>68.48</v>
      </c>
      <c r="I301" s="7">
        <f t="shared" si="206"/>
        <v>70.95</v>
      </c>
      <c r="J301" s="7">
        <f t="shared" si="206"/>
        <v>70.97</v>
      </c>
      <c r="K301" s="7">
        <f t="shared" si="206"/>
        <v>71.58</v>
      </c>
      <c r="L301" s="7">
        <f t="shared" si="206"/>
        <v>67.77</v>
      </c>
      <c r="M301" s="7">
        <f t="shared" si="206"/>
        <v>74.44</v>
      </c>
      <c r="N301" s="7">
        <f t="shared" si="206"/>
        <v>63.72</v>
      </c>
      <c r="O301" s="7">
        <f t="shared" si="206"/>
        <v>66.069999999999993</v>
      </c>
      <c r="P301" s="66">
        <f>SUM(D301:O301)</f>
        <v>811.3</v>
      </c>
    </row>
    <row r="302" spans="1:16" s="17" customFormat="1" ht="16.05" customHeight="1" x14ac:dyDescent="0.2">
      <c r="A302" s="9"/>
      <c r="B302" s="11"/>
      <c r="C302" s="10" t="s">
        <v>22</v>
      </c>
      <c r="D302" s="7">
        <f t="shared" ref="D302:O302" si="207">IF(D301&lt;=0,"",D301/$P301%)</f>
        <v>7.4855170713669423</v>
      </c>
      <c r="E302" s="7">
        <f t="shared" si="207"/>
        <v>8.0377172439294959</v>
      </c>
      <c r="F302" s="7">
        <f t="shared" si="207"/>
        <v>8.1018119068162218</v>
      </c>
      <c r="G302" s="7">
        <f t="shared" si="207"/>
        <v>8.0919511894490341</v>
      </c>
      <c r="H302" s="7">
        <f t="shared" si="207"/>
        <v>8.4407740663133257</v>
      </c>
      <c r="I302" s="7">
        <f t="shared" si="207"/>
        <v>8.7452237150252685</v>
      </c>
      <c r="J302" s="7">
        <f t="shared" si="207"/>
        <v>8.7476888943670659</v>
      </c>
      <c r="K302" s="7">
        <f t="shared" si="207"/>
        <v>8.822876864291878</v>
      </c>
      <c r="L302" s="7">
        <f t="shared" si="207"/>
        <v>8.3532601996795268</v>
      </c>
      <c r="M302" s="7">
        <f t="shared" si="207"/>
        <v>9.1753975101688656</v>
      </c>
      <c r="N302" s="7">
        <f t="shared" si="207"/>
        <v>7.854061382965611</v>
      </c>
      <c r="O302" s="7">
        <f t="shared" si="207"/>
        <v>8.1437199556267714</v>
      </c>
      <c r="P302" s="66">
        <f t="shared" ref="P302:P306" si="208">SUM(D302:O302)</f>
        <v>100</v>
      </c>
    </row>
    <row r="303" spans="1:16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55.04</v>
      </c>
      <c r="E303" s="7">
        <f t="shared" ref="E303:O303" si="209">SUM(E309,E315,E321,E327,E333,E339,E345,E351,E357)</f>
        <v>40.590000000000003</v>
      </c>
      <c r="F303" s="7">
        <f t="shared" si="209"/>
        <v>49.01</v>
      </c>
      <c r="G303" s="7">
        <f t="shared" si="209"/>
        <v>44.800000000000004</v>
      </c>
      <c r="H303" s="7">
        <f t="shared" si="209"/>
        <v>45.52</v>
      </c>
      <c r="I303" s="7">
        <f t="shared" si="209"/>
        <v>45.01</v>
      </c>
      <c r="J303" s="7">
        <f t="shared" si="209"/>
        <v>46.88</v>
      </c>
      <c r="K303" s="7">
        <f t="shared" si="209"/>
        <v>53.7</v>
      </c>
      <c r="L303" s="7">
        <f t="shared" si="209"/>
        <v>44.38</v>
      </c>
      <c r="M303" s="7">
        <f t="shared" si="209"/>
        <v>57.300000000000004</v>
      </c>
      <c r="N303" s="7">
        <f t="shared" si="209"/>
        <v>54.2</v>
      </c>
      <c r="O303" s="7">
        <f t="shared" si="209"/>
        <v>65.77</v>
      </c>
      <c r="P303" s="66">
        <f t="shared" si="208"/>
        <v>602.20000000000005</v>
      </c>
    </row>
    <row r="304" spans="1:16" s="17" customFormat="1" ht="16.05" customHeight="1" x14ac:dyDescent="0.2">
      <c r="A304" s="9"/>
      <c r="B304" s="11"/>
      <c r="C304" s="10" t="s">
        <v>22</v>
      </c>
      <c r="D304" s="7">
        <f t="shared" ref="D304:O304" si="210">IF(D303&lt;=0,"",D303/$P303%)</f>
        <v>9.1398206575888405</v>
      </c>
      <c r="E304" s="7">
        <f t="shared" si="210"/>
        <v>6.74028561939555</v>
      </c>
      <c r="F304" s="7">
        <f t="shared" si="210"/>
        <v>8.1384921952839573</v>
      </c>
      <c r="G304" s="7">
        <f t="shared" si="210"/>
        <v>7.4393889073397546</v>
      </c>
      <c r="H304" s="7">
        <f t="shared" si="210"/>
        <v>7.5589505147791431</v>
      </c>
      <c r="I304" s="7">
        <f t="shared" si="210"/>
        <v>7.474261042842909</v>
      </c>
      <c r="J304" s="7">
        <f t="shared" si="210"/>
        <v>7.7847891066091002</v>
      </c>
      <c r="K304" s="7">
        <f t="shared" si="210"/>
        <v>8.9173032215210899</v>
      </c>
      <c r="L304" s="7">
        <f t="shared" si="210"/>
        <v>7.3696446363334438</v>
      </c>
      <c r="M304" s="7">
        <f t="shared" si="210"/>
        <v>9.5151112587180346</v>
      </c>
      <c r="N304" s="7">
        <f t="shared" si="210"/>
        <v>9.0003321155762208</v>
      </c>
      <c r="O304" s="7">
        <f t="shared" si="210"/>
        <v>10.921620724011955</v>
      </c>
      <c r="P304" s="66">
        <f t="shared" si="208"/>
        <v>100.00000000000001</v>
      </c>
    </row>
    <row r="305" spans="1:16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115.77</v>
      </c>
      <c r="E305" s="7">
        <f t="shared" ref="E305:O305" si="211">SUM(E311,E317,E323,E329,E335,E341,E347,E353,E359)</f>
        <v>105.8</v>
      </c>
      <c r="F305" s="7">
        <f t="shared" si="211"/>
        <v>114.74000000000001</v>
      </c>
      <c r="G305" s="7">
        <f t="shared" si="211"/>
        <v>110.45000000000002</v>
      </c>
      <c r="H305" s="7">
        <f t="shared" si="211"/>
        <v>114</v>
      </c>
      <c r="I305" s="7">
        <f t="shared" si="211"/>
        <v>115.96000000000001</v>
      </c>
      <c r="J305" s="7">
        <f t="shared" si="211"/>
        <v>117.85</v>
      </c>
      <c r="K305" s="7">
        <f t="shared" si="211"/>
        <v>125.28</v>
      </c>
      <c r="L305" s="7">
        <f t="shared" si="211"/>
        <v>112.15</v>
      </c>
      <c r="M305" s="7">
        <f t="shared" si="211"/>
        <v>131.74</v>
      </c>
      <c r="N305" s="7">
        <f t="shared" si="211"/>
        <v>117.92</v>
      </c>
      <c r="O305" s="7">
        <f t="shared" si="211"/>
        <v>131.83999999999997</v>
      </c>
      <c r="P305" s="66">
        <f t="shared" si="208"/>
        <v>1413.5</v>
      </c>
    </row>
    <row r="306" spans="1:16" s="17" customFormat="1" ht="16.05" customHeight="1" x14ac:dyDescent="0.2">
      <c r="A306" s="9"/>
      <c r="B306" s="12"/>
      <c r="C306" s="10" t="s">
        <v>22</v>
      </c>
      <c r="D306" s="7">
        <f t="shared" ref="D306:O306" si="212">IF(D305&lt;=0,"",D305/$P305%)</f>
        <v>8.1903077467279797</v>
      </c>
      <c r="E306" s="7">
        <f t="shared" si="212"/>
        <v>7.4849663954722319</v>
      </c>
      <c r="F306" s="7">
        <f t="shared" si="212"/>
        <v>8.1174389812522119</v>
      </c>
      <c r="G306" s="7">
        <f t="shared" si="212"/>
        <v>7.8139370357269202</v>
      </c>
      <c r="H306" s="7">
        <f t="shared" si="212"/>
        <v>8.0650866643084544</v>
      </c>
      <c r="I306" s="7">
        <f t="shared" si="212"/>
        <v>8.2037495578351614</v>
      </c>
      <c r="J306" s="7">
        <f t="shared" si="212"/>
        <v>8.3374602051644846</v>
      </c>
      <c r="K306" s="7">
        <f t="shared" si="212"/>
        <v>8.863105765829502</v>
      </c>
      <c r="L306" s="7">
        <f t="shared" si="212"/>
        <v>7.9342058719490636</v>
      </c>
      <c r="M306" s="7">
        <f t="shared" si="212"/>
        <v>9.3201273434736471</v>
      </c>
      <c r="N306" s="7">
        <f t="shared" si="212"/>
        <v>8.3424124513618683</v>
      </c>
      <c r="O306" s="7">
        <f t="shared" si="212"/>
        <v>9.3272019808984776</v>
      </c>
      <c r="P306" s="66">
        <f t="shared" si="208"/>
        <v>99.999999999999986</v>
      </c>
    </row>
    <row r="307" spans="1:16" s="17" customFormat="1" ht="16.05" customHeight="1" x14ac:dyDescent="0.2">
      <c r="A307" s="9"/>
      <c r="B307" s="9" t="s">
        <v>74</v>
      </c>
      <c r="C307" s="7" t="s">
        <v>21</v>
      </c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>
        <f t="shared" si="200"/>
        <v>0</v>
      </c>
    </row>
    <row r="308" spans="1:16" s="17" customFormat="1" ht="16.05" customHeight="1" x14ac:dyDescent="0.2">
      <c r="A308" s="9"/>
      <c r="B308" s="9"/>
      <c r="C308" s="10" t="s">
        <v>22</v>
      </c>
      <c r="D308" s="7" t="str">
        <f t="shared" ref="D308:O308" si="213">IF(D307&lt;=0,"",D307/$P307%)</f>
        <v/>
      </c>
      <c r="E308" s="7" t="str">
        <f t="shared" si="213"/>
        <v/>
      </c>
      <c r="F308" s="7" t="str">
        <f t="shared" si="213"/>
        <v/>
      </c>
      <c r="G308" s="7" t="str">
        <f t="shared" si="213"/>
        <v/>
      </c>
      <c r="H308" s="7" t="str">
        <f t="shared" si="213"/>
        <v/>
      </c>
      <c r="I308" s="7" t="str">
        <f t="shared" si="213"/>
        <v/>
      </c>
      <c r="J308" s="7" t="str">
        <f t="shared" si="213"/>
        <v/>
      </c>
      <c r="K308" s="7" t="str">
        <f t="shared" si="213"/>
        <v/>
      </c>
      <c r="L308" s="7" t="str">
        <f t="shared" si="213"/>
        <v/>
      </c>
      <c r="M308" s="7" t="str">
        <f t="shared" si="213"/>
        <v/>
      </c>
      <c r="N308" s="7" t="str">
        <f t="shared" si="213"/>
        <v/>
      </c>
      <c r="O308" s="7" t="str">
        <f t="shared" si="213"/>
        <v/>
      </c>
      <c r="P308" s="66">
        <f t="shared" si="200"/>
        <v>0</v>
      </c>
    </row>
    <row r="309" spans="1:16" s="17" customFormat="1" ht="16.05" customHeight="1" x14ac:dyDescent="0.2">
      <c r="A309" s="9"/>
      <c r="B309" s="9"/>
      <c r="C309" s="7" t="s">
        <v>23</v>
      </c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>
        <f t="shared" si="200"/>
        <v>0</v>
      </c>
    </row>
    <row r="310" spans="1:16" s="17" customFormat="1" ht="16.05" customHeight="1" x14ac:dyDescent="0.2">
      <c r="A310" s="9"/>
      <c r="B310" s="9"/>
      <c r="C310" s="10" t="s">
        <v>22</v>
      </c>
      <c r="D310" s="7" t="str">
        <f t="shared" ref="D310:O310" si="214">IF(D309&lt;=0,"",D309/$P309%)</f>
        <v/>
      </c>
      <c r="E310" s="7" t="str">
        <f t="shared" si="214"/>
        <v/>
      </c>
      <c r="F310" s="7" t="str">
        <f t="shared" si="214"/>
        <v/>
      </c>
      <c r="G310" s="7" t="str">
        <f t="shared" si="214"/>
        <v/>
      </c>
      <c r="H310" s="7" t="str">
        <f t="shared" si="214"/>
        <v/>
      </c>
      <c r="I310" s="7" t="str">
        <f t="shared" si="214"/>
        <v/>
      </c>
      <c r="J310" s="7" t="str">
        <f t="shared" si="214"/>
        <v/>
      </c>
      <c r="K310" s="7" t="str">
        <f t="shared" si="214"/>
        <v/>
      </c>
      <c r="L310" s="7" t="str">
        <f t="shared" si="214"/>
        <v/>
      </c>
      <c r="M310" s="7" t="str">
        <f t="shared" si="214"/>
        <v/>
      </c>
      <c r="N310" s="7" t="str">
        <f t="shared" si="214"/>
        <v/>
      </c>
      <c r="O310" s="7" t="str">
        <f t="shared" si="214"/>
        <v/>
      </c>
      <c r="P310" s="66">
        <f t="shared" si="200"/>
        <v>0</v>
      </c>
    </row>
    <row r="311" spans="1:16" s="17" customFormat="1" ht="16.05" customHeight="1" x14ac:dyDescent="0.2">
      <c r="A311" s="9"/>
      <c r="B311" s="9"/>
      <c r="C311" s="7" t="s">
        <v>24</v>
      </c>
      <c r="D311" s="66">
        <f>SUM(D309,D307)</f>
        <v>0</v>
      </c>
      <c r="E311" s="66">
        <f t="shared" ref="E311:O311" si="215">SUM(E309,E307)</f>
        <v>0</v>
      </c>
      <c r="F311" s="66">
        <f t="shared" si="215"/>
        <v>0</v>
      </c>
      <c r="G311" s="66">
        <f t="shared" si="215"/>
        <v>0</v>
      </c>
      <c r="H311" s="66">
        <f t="shared" si="215"/>
        <v>0</v>
      </c>
      <c r="I311" s="66">
        <f t="shared" si="215"/>
        <v>0</v>
      </c>
      <c r="J311" s="66">
        <f t="shared" si="215"/>
        <v>0</v>
      </c>
      <c r="K311" s="66">
        <f t="shared" si="215"/>
        <v>0</v>
      </c>
      <c r="L311" s="66">
        <f t="shared" si="215"/>
        <v>0</v>
      </c>
      <c r="M311" s="66">
        <f t="shared" si="215"/>
        <v>0</v>
      </c>
      <c r="N311" s="66">
        <f t="shared" si="215"/>
        <v>0</v>
      </c>
      <c r="O311" s="66">
        <f t="shared" si="215"/>
        <v>0</v>
      </c>
      <c r="P311" s="66">
        <f t="shared" si="200"/>
        <v>0</v>
      </c>
    </row>
    <row r="312" spans="1:16" s="17" customFormat="1" ht="16.05" customHeight="1" x14ac:dyDescent="0.2">
      <c r="A312" s="9"/>
      <c r="B312" s="13"/>
      <c r="C312" s="10" t="s">
        <v>22</v>
      </c>
      <c r="D312" s="7" t="str">
        <f t="shared" ref="D312:O312" si="216">IF(D311&lt;=0,"",D311/$P311%)</f>
        <v/>
      </c>
      <c r="E312" s="7" t="str">
        <f t="shared" si="216"/>
        <v/>
      </c>
      <c r="F312" s="7" t="str">
        <f t="shared" si="216"/>
        <v/>
      </c>
      <c r="G312" s="7" t="str">
        <f t="shared" si="216"/>
        <v/>
      </c>
      <c r="H312" s="7" t="str">
        <f t="shared" si="216"/>
        <v/>
      </c>
      <c r="I312" s="7" t="str">
        <f t="shared" si="216"/>
        <v/>
      </c>
      <c r="J312" s="7" t="str">
        <f t="shared" si="216"/>
        <v/>
      </c>
      <c r="K312" s="7" t="str">
        <f t="shared" si="216"/>
        <v/>
      </c>
      <c r="L312" s="7" t="str">
        <f t="shared" si="216"/>
        <v/>
      </c>
      <c r="M312" s="7" t="str">
        <f t="shared" si="216"/>
        <v/>
      </c>
      <c r="N312" s="7" t="str">
        <f t="shared" si="216"/>
        <v/>
      </c>
      <c r="O312" s="7" t="str">
        <f t="shared" si="216"/>
        <v/>
      </c>
      <c r="P312" s="66">
        <f t="shared" si="200"/>
        <v>0</v>
      </c>
    </row>
    <row r="313" spans="1:16" s="17" customFormat="1" ht="16.05" customHeight="1" x14ac:dyDescent="0.2">
      <c r="A313" s="9"/>
      <c r="B313" s="9" t="s">
        <v>75</v>
      </c>
      <c r="C313" s="7" t="s">
        <v>21</v>
      </c>
      <c r="D313" s="67">
        <v>60.73</v>
      </c>
      <c r="E313" s="67">
        <v>65.209999999999994</v>
      </c>
      <c r="F313" s="67">
        <v>65.73</v>
      </c>
      <c r="G313" s="67">
        <v>65.650000000000006</v>
      </c>
      <c r="H313" s="67">
        <v>68.48</v>
      </c>
      <c r="I313" s="67">
        <v>70.95</v>
      </c>
      <c r="J313" s="67">
        <v>70.97</v>
      </c>
      <c r="K313" s="67">
        <v>71.58</v>
      </c>
      <c r="L313" s="67">
        <v>67.77</v>
      </c>
      <c r="M313" s="67">
        <v>74.44</v>
      </c>
      <c r="N313" s="67">
        <v>63.72</v>
      </c>
      <c r="O313" s="67">
        <v>66.069999999999993</v>
      </c>
      <c r="P313" s="66">
        <f t="shared" si="200"/>
        <v>811.3</v>
      </c>
    </row>
    <row r="314" spans="1:16" s="17" customFormat="1" ht="16.05" customHeight="1" x14ac:dyDescent="0.2">
      <c r="A314" s="9"/>
      <c r="B314" s="9"/>
      <c r="C314" s="10" t="s">
        <v>22</v>
      </c>
      <c r="D314" s="7">
        <f t="shared" ref="D314:O314" si="217">IF(D313&lt;=0,"",D313/$P313%)</f>
        <v>7.4855170713669423</v>
      </c>
      <c r="E314" s="7">
        <f t="shared" si="217"/>
        <v>8.0377172439294959</v>
      </c>
      <c r="F314" s="7">
        <f t="shared" si="217"/>
        <v>8.1018119068162218</v>
      </c>
      <c r="G314" s="7">
        <f t="shared" si="217"/>
        <v>8.0919511894490341</v>
      </c>
      <c r="H314" s="7">
        <f t="shared" si="217"/>
        <v>8.4407740663133257</v>
      </c>
      <c r="I314" s="7">
        <f t="shared" si="217"/>
        <v>8.7452237150252685</v>
      </c>
      <c r="J314" s="7">
        <f t="shared" si="217"/>
        <v>8.7476888943670659</v>
      </c>
      <c r="K314" s="7">
        <f t="shared" si="217"/>
        <v>8.822876864291878</v>
      </c>
      <c r="L314" s="7">
        <f t="shared" si="217"/>
        <v>8.3532601996795268</v>
      </c>
      <c r="M314" s="7">
        <f t="shared" si="217"/>
        <v>9.1753975101688656</v>
      </c>
      <c r="N314" s="7">
        <f t="shared" si="217"/>
        <v>7.854061382965611</v>
      </c>
      <c r="O314" s="7">
        <f t="shared" si="217"/>
        <v>8.1437199556267714</v>
      </c>
      <c r="P314" s="66">
        <f t="shared" si="200"/>
        <v>100</v>
      </c>
    </row>
    <row r="315" spans="1:16" s="17" customFormat="1" ht="16.05" customHeight="1" x14ac:dyDescent="0.2">
      <c r="A315" s="9"/>
      <c r="B315" s="9"/>
      <c r="C315" s="7" t="s">
        <v>23</v>
      </c>
      <c r="D315" s="67">
        <v>55.04</v>
      </c>
      <c r="E315" s="67">
        <v>40.590000000000003</v>
      </c>
      <c r="F315" s="67">
        <v>49.01</v>
      </c>
      <c r="G315" s="67">
        <v>44.800000000000004</v>
      </c>
      <c r="H315" s="67">
        <v>45.52</v>
      </c>
      <c r="I315" s="67">
        <v>45.01</v>
      </c>
      <c r="J315" s="67">
        <v>46.88</v>
      </c>
      <c r="K315" s="67">
        <v>53.7</v>
      </c>
      <c r="L315" s="67">
        <v>44.38</v>
      </c>
      <c r="M315" s="67">
        <v>57.300000000000004</v>
      </c>
      <c r="N315" s="67">
        <v>54.2</v>
      </c>
      <c r="O315" s="67">
        <v>65.77</v>
      </c>
      <c r="P315" s="66">
        <f t="shared" si="200"/>
        <v>602.20000000000005</v>
      </c>
    </row>
    <row r="316" spans="1:16" s="17" customFormat="1" ht="16.05" customHeight="1" x14ac:dyDescent="0.2">
      <c r="A316" s="9"/>
      <c r="B316" s="9"/>
      <c r="C316" s="10" t="s">
        <v>22</v>
      </c>
      <c r="D316" s="7">
        <f t="shared" ref="D316:O316" si="218">IF(D315&lt;=0,"",D315/$P315%)</f>
        <v>9.1398206575888405</v>
      </c>
      <c r="E316" s="7">
        <f t="shared" si="218"/>
        <v>6.74028561939555</v>
      </c>
      <c r="F316" s="7">
        <f t="shared" si="218"/>
        <v>8.1384921952839573</v>
      </c>
      <c r="G316" s="7">
        <f t="shared" si="218"/>
        <v>7.4393889073397546</v>
      </c>
      <c r="H316" s="7">
        <f t="shared" si="218"/>
        <v>7.5589505147791431</v>
      </c>
      <c r="I316" s="7">
        <f t="shared" si="218"/>
        <v>7.474261042842909</v>
      </c>
      <c r="J316" s="7">
        <f t="shared" si="218"/>
        <v>7.7847891066091002</v>
      </c>
      <c r="K316" s="7">
        <f t="shared" si="218"/>
        <v>8.9173032215210899</v>
      </c>
      <c r="L316" s="7">
        <f t="shared" si="218"/>
        <v>7.3696446363334438</v>
      </c>
      <c r="M316" s="7">
        <f t="shared" si="218"/>
        <v>9.5151112587180346</v>
      </c>
      <c r="N316" s="7">
        <f t="shared" si="218"/>
        <v>9.0003321155762208</v>
      </c>
      <c r="O316" s="7">
        <f t="shared" si="218"/>
        <v>10.921620724011955</v>
      </c>
      <c r="P316" s="66">
        <f t="shared" si="200"/>
        <v>100.00000000000001</v>
      </c>
    </row>
    <row r="317" spans="1:16" s="17" customFormat="1" ht="16.05" customHeight="1" x14ac:dyDescent="0.2">
      <c r="A317" s="9"/>
      <c r="B317" s="9"/>
      <c r="C317" s="7" t="s">
        <v>24</v>
      </c>
      <c r="D317" s="66">
        <f>SUM(D315,D313)</f>
        <v>115.77</v>
      </c>
      <c r="E317" s="66">
        <f t="shared" ref="E317:O317" si="219">SUM(E315,E313)</f>
        <v>105.8</v>
      </c>
      <c r="F317" s="66">
        <f t="shared" si="219"/>
        <v>114.74000000000001</v>
      </c>
      <c r="G317" s="66">
        <f t="shared" si="219"/>
        <v>110.45000000000002</v>
      </c>
      <c r="H317" s="66">
        <f t="shared" si="219"/>
        <v>114</v>
      </c>
      <c r="I317" s="66">
        <f t="shared" si="219"/>
        <v>115.96000000000001</v>
      </c>
      <c r="J317" s="66">
        <f t="shared" si="219"/>
        <v>117.85</v>
      </c>
      <c r="K317" s="66">
        <f t="shared" si="219"/>
        <v>125.28</v>
      </c>
      <c r="L317" s="66">
        <f t="shared" si="219"/>
        <v>112.15</v>
      </c>
      <c r="M317" s="66">
        <f t="shared" si="219"/>
        <v>131.74</v>
      </c>
      <c r="N317" s="66">
        <f t="shared" si="219"/>
        <v>117.92</v>
      </c>
      <c r="O317" s="66">
        <f t="shared" si="219"/>
        <v>131.83999999999997</v>
      </c>
      <c r="P317" s="66">
        <f t="shared" si="200"/>
        <v>1413.5</v>
      </c>
    </row>
    <row r="318" spans="1:16" s="17" customFormat="1" ht="16.05" customHeight="1" x14ac:dyDescent="0.2">
      <c r="A318" s="9"/>
      <c r="B318" s="13"/>
      <c r="C318" s="10" t="s">
        <v>22</v>
      </c>
      <c r="D318" s="7">
        <f t="shared" ref="D318:O318" si="220">IF(D317&lt;=0,"",D317/$P317%)</f>
        <v>8.1903077467279797</v>
      </c>
      <c r="E318" s="7">
        <f t="shared" si="220"/>
        <v>7.4849663954722319</v>
      </c>
      <c r="F318" s="7">
        <f t="shared" si="220"/>
        <v>8.1174389812522119</v>
      </c>
      <c r="G318" s="7">
        <f t="shared" si="220"/>
        <v>7.8139370357269202</v>
      </c>
      <c r="H318" s="7">
        <f t="shared" si="220"/>
        <v>8.0650866643084544</v>
      </c>
      <c r="I318" s="7">
        <f t="shared" si="220"/>
        <v>8.2037495578351614</v>
      </c>
      <c r="J318" s="7">
        <f t="shared" si="220"/>
        <v>8.3374602051644846</v>
      </c>
      <c r="K318" s="7">
        <f t="shared" si="220"/>
        <v>8.863105765829502</v>
      </c>
      <c r="L318" s="7">
        <f t="shared" si="220"/>
        <v>7.9342058719490636</v>
      </c>
      <c r="M318" s="7">
        <f t="shared" si="220"/>
        <v>9.3201273434736471</v>
      </c>
      <c r="N318" s="7">
        <f t="shared" si="220"/>
        <v>8.3424124513618683</v>
      </c>
      <c r="O318" s="7">
        <f t="shared" si="220"/>
        <v>9.3272019808984776</v>
      </c>
      <c r="P318" s="66">
        <f t="shared" si="200"/>
        <v>99.999999999999986</v>
      </c>
    </row>
    <row r="319" spans="1:16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00"/>
        <v>0</v>
      </c>
    </row>
    <row r="320" spans="1:16" s="17" customFormat="1" ht="16.05" customHeight="1" x14ac:dyDescent="0.2">
      <c r="A320" s="9"/>
      <c r="B320" s="9"/>
      <c r="C320" s="10" t="s">
        <v>22</v>
      </c>
      <c r="D320" s="7" t="str">
        <f t="shared" ref="D320:O320" si="221">IF(D319&lt;=0,"",D319/$P319%)</f>
        <v/>
      </c>
      <c r="E320" s="7" t="str">
        <f t="shared" si="221"/>
        <v/>
      </c>
      <c r="F320" s="7" t="str">
        <f t="shared" si="221"/>
        <v/>
      </c>
      <c r="G320" s="7" t="str">
        <f t="shared" si="221"/>
        <v/>
      </c>
      <c r="H320" s="7" t="str">
        <f t="shared" si="221"/>
        <v/>
      </c>
      <c r="I320" s="7" t="str">
        <f t="shared" si="221"/>
        <v/>
      </c>
      <c r="J320" s="7" t="str">
        <f t="shared" si="221"/>
        <v/>
      </c>
      <c r="K320" s="7" t="str">
        <f t="shared" si="221"/>
        <v/>
      </c>
      <c r="L320" s="7" t="str">
        <f t="shared" si="221"/>
        <v/>
      </c>
      <c r="M320" s="7" t="str">
        <f t="shared" si="221"/>
        <v/>
      </c>
      <c r="N320" s="7" t="str">
        <f t="shared" si="221"/>
        <v/>
      </c>
      <c r="O320" s="7" t="str">
        <f t="shared" si="221"/>
        <v/>
      </c>
      <c r="P320" s="66">
        <f t="shared" si="200"/>
        <v>0</v>
      </c>
    </row>
    <row r="321" spans="1:16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00"/>
        <v>0</v>
      </c>
    </row>
    <row r="322" spans="1:16" s="17" customFormat="1" ht="16.05" customHeight="1" x14ac:dyDescent="0.2">
      <c r="A322" s="9"/>
      <c r="B322" s="9"/>
      <c r="C322" s="10" t="s">
        <v>22</v>
      </c>
      <c r="D322" s="7" t="str">
        <f t="shared" ref="D322:O322" si="222">IF(D321&lt;=0,"",D321/$P321%)</f>
        <v/>
      </c>
      <c r="E322" s="7" t="str">
        <f t="shared" si="222"/>
        <v/>
      </c>
      <c r="F322" s="7" t="str">
        <f t="shared" si="222"/>
        <v/>
      </c>
      <c r="G322" s="7" t="str">
        <f t="shared" si="222"/>
        <v/>
      </c>
      <c r="H322" s="7" t="str">
        <f t="shared" si="222"/>
        <v/>
      </c>
      <c r="I322" s="7" t="str">
        <f t="shared" si="222"/>
        <v/>
      </c>
      <c r="J322" s="7" t="str">
        <f t="shared" si="222"/>
        <v/>
      </c>
      <c r="K322" s="7" t="str">
        <f t="shared" si="222"/>
        <v/>
      </c>
      <c r="L322" s="7" t="str">
        <f t="shared" si="222"/>
        <v/>
      </c>
      <c r="M322" s="7" t="str">
        <f t="shared" si="222"/>
        <v/>
      </c>
      <c r="N322" s="7" t="str">
        <f t="shared" si="222"/>
        <v/>
      </c>
      <c r="O322" s="7" t="str">
        <f t="shared" si="222"/>
        <v/>
      </c>
      <c r="P322" s="66">
        <f t="shared" si="200"/>
        <v>0</v>
      </c>
    </row>
    <row r="323" spans="1:16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23">SUM(E321,E319)</f>
        <v>0</v>
      </c>
      <c r="F323" s="66">
        <f t="shared" si="223"/>
        <v>0</v>
      </c>
      <c r="G323" s="66">
        <f t="shared" si="223"/>
        <v>0</v>
      </c>
      <c r="H323" s="66">
        <f t="shared" si="223"/>
        <v>0</v>
      </c>
      <c r="I323" s="66">
        <f t="shared" si="223"/>
        <v>0</v>
      </c>
      <c r="J323" s="66">
        <f t="shared" si="223"/>
        <v>0</v>
      </c>
      <c r="K323" s="66">
        <f t="shared" si="223"/>
        <v>0</v>
      </c>
      <c r="L323" s="66">
        <f t="shared" si="223"/>
        <v>0</v>
      </c>
      <c r="M323" s="66">
        <f t="shared" si="223"/>
        <v>0</v>
      </c>
      <c r="N323" s="66">
        <f t="shared" si="223"/>
        <v>0</v>
      </c>
      <c r="O323" s="66">
        <f t="shared" si="223"/>
        <v>0</v>
      </c>
      <c r="P323" s="66">
        <f t="shared" si="200"/>
        <v>0</v>
      </c>
    </row>
    <row r="324" spans="1:16" s="17" customFormat="1" ht="16.05" customHeight="1" x14ac:dyDescent="0.2">
      <c r="A324" s="9"/>
      <c r="B324" s="13"/>
      <c r="C324" s="10" t="s">
        <v>22</v>
      </c>
      <c r="D324" s="7" t="str">
        <f t="shared" ref="D324:O324" si="224">IF(D323&lt;=0,"",D323/$P323%)</f>
        <v/>
      </c>
      <c r="E324" s="7" t="str">
        <f t="shared" si="224"/>
        <v/>
      </c>
      <c r="F324" s="7" t="str">
        <f t="shared" si="224"/>
        <v/>
      </c>
      <c r="G324" s="7" t="str">
        <f t="shared" si="224"/>
        <v/>
      </c>
      <c r="H324" s="7" t="str">
        <f t="shared" si="224"/>
        <v/>
      </c>
      <c r="I324" s="7" t="str">
        <f t="shared" si="224"/>
        <v/>
      </c>
      <c r="J324" s="7" t="str">
        <f t="shared" si="224"/>
        <v/>
      </c>
      <c r="K324" s="7" t="str">
        <f t="shared" si="224"/>
        <v/>
      </c>
      <c r="L324" s="7" t="str">
        <f t="shared" si="224"/>
        <v/>
      </c>
      <c r="M324" s="7" t="str">
        <f t="shared" si="224"/>
        <v/>
      </c>
      <c r="N324" s="7" t="str">
        <f t="shared" si="224"/>
        <v/>
      </c>
      <c r="O324" s="7" t="str">
        <f t="shared" si="224"/>
        <v/>
      </c>
      <c r="P324" s="66">
        <f t="shared" si="200"/>
        <v>0</v>
      </c>
    </row>
    <row r="325" spans="1:16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200"/>
        <v>0</v>
      </c>
    </row>
    <row r="326" spans="1:16" s="17" customFormat="1" ht="16.05" customHeight="1" x14ac:dyDescent="0.2">
      <c r="A326" s="9"/>
      <c r="B326" s="9"/>
      <c r="C326" s="10" t="s">
        <v>22</v>
      </c>
      <c r="D326" s="7" t="str">
        <f t="shared" ref="D326:O326" si="225">IF(D325&lt;=0,"",D325/$P325%)</f>
        <v/>
      </c>
      <c r="E326" s="7" t="str">
        <f t="shared" si="225"/>
        <v/>
      </c>
      <c r="F326" s="7" t="str">
        <f t="shared" si="225"/>
        <v/>
      </c>
      <c r="G326" s="7" t="str">
        <f t="shared" si="225"/>
        <v/>
      </c>
      <c r="H326" s="7" t="str">
        <f t="shared" si="225"/>
        <v/>
      </c>
      <c r="I326" s="7" t="str">
        <f t="shared" si="225"/>
        <v/>
      </c>
      <c r="J326" s="7" t="str">
        <f t="shared" si="225"/>
        <v/>
      </c>
      <c r="K326" s="7" t="str">
        <f t="shared" si="225"/>
        <v/>
      </c>
      <c r="L326" s="7" t="str">
        <f t="shared" si="225"/>
        <v/>
      </c>
      <c r="M326" s="7" t="str">
        <f t="shared" si="225"/>
        <v/>
      </c>
      <c r="N326" s="7" t="str">
        <f t="shared" si="225"/>
        <v/>
      </c>
      <c r="O326" s="7" t="str">
        <f t="shared" si="225"/>
        <v/>
      </c>
      <c r="P326" s="66">
        <f t="shared" si="200"/>
        <v>0</v>
      </c>
    </row>
    <row r="327" spans="1:16" s="17" customFormat="1" ht="16.05" customHeight="1" x14ac:dyDescent="0.2">
      <c r="A327" s="9"/>
      <c r="B327" s="9"/>
      <c r="C327" s="7" t="s">
        <v>23</v>
      </c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>
        <f t="shared" si="200"/>
        <v>0</v>
      </c>
    </row>
    <row r="328" spans="1:16" s="17" customFormat="1" ht="16.05" customHeight="1" x14ac:dyDescent="0.2">
      <c r="A328" s="9"/>
      <c r="B328" s="9"/>
      <c r="C328" s="10" t="s">
        <v>22</v>
      </c>
      <c r="D328" s="7" t="str">
        <f t="shared" ref="D328:O328" si="226">IF(D327&lt;=0,"",D327/$P327%)</f>
        <v/>
      </c>
      <c r="E328" s="7" t="str">
        <f t="shared" si="226"/>
        <v/>
      </c>
      <c r="F328" s="7" t="str">
        <f t="shared" si="226"/>
        <v/>
      </c>
      <c r="G328" s="7" t="str">
        <f t="shared" si="226"/>
        <v/>
      </c>
      <c r="H328" s="7" t="str">
        <f t="shared" si="226"/>
        <v/>
      </c>
      <c r="I328" s="7" t="str">
        <f t="shared" si="226"/>
        <v/>
      </c>
      <c r="J328" s="7" t="str">
        <f t="shared" si="226"/>
        <v/>
      </c>
      <c r="K328" s="7" t="str">
        <f t="shared" si="226"/>
        <v/>
      </c>
      <c r="L328" s="7" t="str">
        <f t="shared" si="226"/>
        <v/>
      </c>
      <c r="M328" s="7" t="str">
        <f t="shared" si="226"/>
        <v/>
      </c>
      <c r="N328" s="7" t="str">
        <f t="shared" si="226"/>
        <v/>
      </c>
      <c r="O328" s="7" t="str">
        <f t="shared" si="226"/>
        <v/>
      </c>
      <c r="P328" s="66">
        <f t="shared" si="200"/>
        <v>0</v>
      </c>
    </row>
    <row r="329" spans="1:16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27">SUM(E327,E325)</f>
        <v>0</v>
      </c>
      <c r="F329" s="66">
        <f t="shared" si="227"/>
        <v>0</v>
      </c>
      <c r="G329" s="66">
        <f t="shared" si="227"/>
        <v>0</v>
      </c>
      <c r="H329" s="66">
        <f t="shared" si="227"/>
        <v>0</v>
      </c>
      <c r="I329" s="66">
        <f t="shared" si="227"/>
        <v>0</v>
      </c>
      <c r="J329" s="66">
        <f t="shared" si="227"/>
        <v>0</v>
      </c>
      <c r="K329" s="66">
        <f t="shared" si="227"/>
        <v>0</v>
      </c>
      <c r="L329" s="66">
        <f t="shared" si="227"/>
        <v>0</v>
      </c>
      <c r="M329" s="66">
        <f t="shared" si="227"/>
        <v>0</v>
      </c>
      <c r="N329" s="66">
        <f t="shared" si="227"/>
        <v>0</v>
      </c>
      <c r="O329" s="66">
        <f t="shared" si="227"/>
        <v>0</v>
      </c>
      <c r="P329" s="66">
        <f t="shared" si="200"/>
        <v>0</v>
      </c>
    </row>
    <row r="330" spans="1:16" s="17" customFormat="1" ht="16.05" customHeight="1" x14ac:dyDescent="0.2">
      <c r="A330" s="9"/>
      <c r="B330" s="13"/>
      <c r="C330" s="10" t="s">
        <v>22</v>
      </c>
      <c r="D330" s="7" t="str">
        <f t="shared" ref="D330:O330" si="228">IF(D329&lt;=0,"",D329/$P329%)</f>
        <v/>
      </c>
      <c r="E330" s="7" t="str">
        <f t="shared" si="228"/>
        <v/>
      </c>
      <c r="F330" s="7" t="str">
        <f t="shared" si="228"/>
        <v/>
      </c>
      <c r="G330" s="7" t="str">
        <f t="shared" si="228"/>
        <v/>
      </c>
      <c r="H330" s="7" t="str">
        <f t="shared" si="228"/>
        <v/>
      </c>
      <c r="I330" s="7" t="str">
        <f t="shared" si="228"/>
        <v/>
      </c>
      <c r="J330" s="7" t="str">
        <f t="shared" si="228"/>
        <v/>
      </c>
      <c r="K330" s="7" t="str">
        <f t="shared" si="228"/>
        <v/>
      </c>
      <c r="L330" s="7" t="str">
        <f t="shared" si="228"/>
        <v/>
      </c>
      <c r="M330" s="7" t="str">
        <f t="shared" si="228"/>
        <v/>
      </c>
      <c r="N330" s="7" t="str">
        <f t="shared" si="228"/>
        <v/>
      </c>
      <c r="O330" s="7" t="str">
        <f t="shared" si="228"/>
        <v/>
      </c>
      <c r="P330" s="66">
        <f t="shared" si="200"/>
        <v>0</v>
      </c>
    </row>
    <row r="331" spans="1:16" s="17" customFormat="1" ht="16.05" customHeight="1" x14ac:dyDescent="0.2">
      <c r="A331" s="9"/>
      <c r="B331" s="9" t="s">
        <v>78</v>
      </c>
      <c r="C331" s="7" t="s">
        <v>21</v>
      </c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>
        <f t="shared" si="200"/>
        <v>0</v>
      </c>
    </row>
    <row r="332" spans="1:16" s="17" customFormat="1" ht="16.05" customHeight="1" x14ac:dyDescent="0.2">
      <c r="A332" s="9"/>
      <c r="B332" s="9"/>
      <c r="C332" s="10" t="s">
        <v>22</v>
      </c>
      <c r="D332" s="7" t="str">
        <f t="shared" ref="D332:O332" si="229">IF(D331&lt;=0,"",D331/$P331%)</f>
        <v/>
      </c>
      <c r="E332" s="7" t="str">
        <f t="shared" si="229"/>
        <v/>
      </c>
      <c r="F332" s="7" t="str">
        <f t="shared" si="229"/>
        <v/>
      </c>
      <c r="G332" s="7" t="str">
        <f t="shared" si="229"/>
        <v/>
      </c>
      <c r="H332" s="7" t="str">
        <f t="shared" si="229"/>
        <v/>
      </c>
      <c r="I332" s="7" t="str">
        <f t="shared" si="229"/>
        <v/>
      </c>
      <c r="J332" s="7" t="str">
        <f t="shared" si="229"/>
        <v/>
      </c>
      <c r="K332" s="7" t="str">
        <f t="shared" si="229"/>
        <v/>
      </c>
      <c r="L332" s="7" t="str">
        <f t="shared" si="229"/>
        <v/>
      </c>
      <c r="M332" s="7" t="str">
        <f t="shared" si="229"/>
        <v/>
      </c>
      <c r="N332" s="7" t="str">
        <f t="shared" si="229"/>
        <v/>
      </c>
      <c r="O332" s="7" t="str">
        <f t="shared" si="229"/>
        <v/>
      </c>
      <c r="P332" s="66">
        <f t="shared" si="200"/>
        <v>0</v>
      </c>
    </row>
    <row r="333" spans="1:16" s="17" customFormat="1" ht="16.05" customHeight="1" x14ac:dyDescent="0.2">
      <c r="A333" s="9"/>
      <c r="B333" s="9"/>
      <c r="C333" s="7" t="s">
        <v>23</v>
      </c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>
        <f t="shared" si="200"/>
        <v>0</v>
      </c>
    </row>
    <row r="334" spans="1:16" s="17" customFormat="1" ht="16.05" customHeight="1" x14ac:dyDescent="0.2">
      <c r="A334" s="9"/>
      <c r="B334" s="9"/>
      <c r="C334" s="10" t="s">
        <v>22</v>
      </c>
      <c r="D334" s="7" t="str">
        <f>IF(D333&lt;=0,"",D333/$P333%)</f>
        <v/>
      </c>
      <c r="E334" s="7" t="str">
        <f t="shared" ref="E334:O334" si="230">IF(E333&lt;=0,"",E333/$P333%)</f>
        <v/>
      </c>
      <c r="F334" s="7" t="str">
        <f t="shared" si="230"/>
        <v/>
      </c>
      <c r="G334" s="7" t="str">
        <f t="shared" si="230"/>
        <v/>
      </c>
      <c r="H334" s="7" t="str">
        <f t="shared" si="230"/>
        <v/>
      </c>
      <c r="I334" s="7" t="str">
        <f t="shared" si="230"/>
        <v/>
      </c>
      <c r="J334" s="7" t="str">
        <f t="shared" si="230"/>
        <v/>
      </c>
      <c r="K334" s="7" t="str">
        <f t="shared" si="230"/>
        <v/>
      </c>
      <c r="L334" s="7" t="str">
        <f t="shared" si="230"/>
        <v/>
      </c>
      <c r="M334" s="7" t="str">
        <f t="shared" si="230"/>
        <v/>
      </c>
      <c r="N334" s="7" t="str">
        <f t="shared" si="230"/>
        <v/>
      </c>
      <c r="O334" s="7" t="str">
        <f t="shared" si="230"/>
        <v/>
      </c>
      <c r="P334" s="66">
        <f t="shared" si="200"/>
        <v>0</v>
      </c>
    </row>
    <row r="335" spans="1:16" s="17" customFormat="1" ht="16.05" customHeight="1" x14ac:dyDescent="0.2">
      <c r="A335" s="9"/>
      <c r="B335" s="9"/>
      <c r="C335" s="7" t="s">
        <v>24</v>
      </c>
      <c r="D335" s="66">
        <f>SUM(D333,D331)</f>
        <v>0</v>
      </c>
      <c r="E335" s="66">
        <f t="shared" ref="E335:O335" si="231">SUM(E333,E331)</f>
        <v>0</v>
      </c>
      <c r="F335" s="66">
        <f t="shared" si="231"/>
        <v>0</v>
      </c>
      <c r="G335" s="66">
        <f t="shared" si="231"/>
        <v>0</v>
      </c>
      <c r="H335" s="66">
        <f t="shared" si="231"/>
        <v>0</v>
      </c>
      <c r="I335" s="66">
        <f t="shared" si="231"/>
        <v>0</v>
      </c>
      <c r="J335" s="66">
        <f t="shared" si="231"/>
        <v>0</v>
      </c>
      <c r="K335" s="66">
        <f t="shared" si="231"/>
        <v>0</v>
      </c>
      <c r="L335" s="66">
        <f t="shared" si="231"/>
        <v>0</v>
      </c>
      <c r="M335" s="66">
        <f t="shared" si="231"/>
        <v>0</v>
      </c>
      <c r="N335" s="66">
        <f t="shared" si="231"/>
        <v>0</v>
      </c>
      <c r="O335" s="66">
        <f t="shared" si="231"/>
        <v>0</v>
      </c>
      <c r="P335" s="66">
        <f t="shared" si="200"/>
        <v>0</v>
      </c>
    </row>
    <row r="336" spans="1:16" s="17" customFormat="1" ht="16.05" customHeight="1" x14ac:dyDescent="0.2">
      <c r="A336" s="9"/>
      <c r="B336" s="13"/>
      <c r="C336" s="10" t="s">
        <v>22</v>
      </c>
      <c r="D336" s="7" t="str">
        <f t="shared" ref="D336:O336" si="232">IF(D335&lt;=0,"",D335/$P335%)</f>
        <v/>
      </c>
      <c r="E336" s="7" t="str">
        <f t="shared" si="232"/>
        <v/>
      </c>
      <c r="F336" s="7" t="str">
        <f t="shared" si="232"/>
        <v/>
      </c>
      <c r="G336" s="7" t="str">
        <f t="shared" si="232"/>
        <v/>
      </c>
      <c r="H336" s="7" t="str">
        <f t="shared" si="232"/>
        <v/>
      </c>
      <c r="I336" s="7" t="str">
        <f t="shared" si="232"/>
        <v/>
      </c>
      <c r="J336" s="7" t="str">
        <f t="shared" si="232"/>
        <v/>
      </c>
      <c r="K336" s="7" t="str">
        <f t="shared" si="232"/>
        <v/>
      </c>
      <c r="L336" s="7" t="str">
        <f t="shared" si="232"/>
        <v/>
      </c>
      <c r="M336" s="7" t="str">
        <f t="shared" si="232"/>
        <v/>
      </c>
      <c r="N336" s="7" t="str">
        <f t="shared" si="232"/>
        <v/>
      </c>
      <c r="O336" s="7" t="str">
        <f t="shared" si="232"/>
        <v/>
      </c>
      <c r="P336" s="66">
        <f t="shared" si="200"/>
        <v>0</v>
      </c>
    </row>
    <row r="337" spans="1:16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200"/>
        <v>0</v>
      </c>
    </row>
    <row r="338" spans="1:16" s="17" customFormat="1" ht="16.05" customHeight="1" x14ac:dyDescent="0.2">
      <c r="A338" s="9"/>
      <c r="B338" s="9"/>
      <c r="C338" s="10" t="s">
        <v>22</v>
      </c>
      <c r="D338" s="7" t="str">
        <f t="shared" ref="D338:O338" si="233">IF(D337&lt;=0,"",D337/$P337%)</f>
        <v/>
      </c>
      <c r="E338" s="7" t="str">
        <f t="shared" si="233"/>
        <v/>
      </c>
      <c r="F338" s="7" t="str">
        <f t="shared" si="233"/>
        <v/>
      </c>
      <c r="G338" s="7" t="str">
        <f t="shared" si="233"/>
        <v/>
      </c>
      <c r="H338" s="7" t="str">
        <f t="shared" si="233"/>
        <v/>
      </c>
      <c r="I338" s="7" t="str">
        <f t="shared" si="233"/>
        <v/>
      </c>
      <c r="J338" s="7" t="str">
        <f t="shared" si="233"/>
        <v/>
      </c>
      <c r="K338" s="7" t="str">
        <f t="shared" si="233"/>
        <v/>
      </c>
      <c r="L338" s="7" t="str">
        <f t="shared" si="233"/>
        <v/>
      </c>
      <c r="M338" s="7" t="str">
        <f t="shared" si="233"/>
        <v/>
      </c>
      <c r="N338" s="7" t="str">
        <f t="shared" si="233"/>
        <v/>
      </c>
      <c r="O338" s="7" t="str">
        <f t="shared" si="233"/>
        <v/>
      </c>
      <c r="P338" s="66">
        <f t="shared" si="200"/>
        <v>0</v>
      </c>
    </row>
    <row r="339" spans="1:16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00"/>
        <v>0</v>
      </c>
    </row>
    <row r="340" spans="1:16" s="17" customFormat="1" ht="16.05" customHeight="1" x14ac:dyDescent="0.2">
      <c r="A340" s="9"/>
      <c r="B340" s="9"/>
      <c r="C340" s="10" t="s">
        <v>22</v>
      </c>
      <c r="D340" s="7" t="str">
        <f t="shared" ref="D340:O340" si="234">IF(D339&lt;=0,"",D339/$P339%)</f>
        <v/>
      </c>
      <c r="E340" s="7" t="str">
        <f t="shared" si="234"/>
        <v/>
      </c>
      <c r="F340" s="7" t="str">
        <f t="shared" si="234"/>
        <v/>
      </c>
      <c r="G340" s="7" t="str">
        <f t="shared" si="234"/>
        <v/>
      </c>
      <c r="H340" s="7" t="str">
        <f t="shared" si="234"/>
        <v/>
      </c>
      <c r="I340" s="7" t="str">
        <f t="shared" si="234"/>
        <v/>
      </c>
      <c r="J340" s="7" t="str">
        <f t="shared" si="234"/>
        <v/>
      </c>
      <c r="K340" s="7" t="str">
        <f t="shared" si="234"/>
        <v/>
      </c>
      <c r="L340" s="7" t="str">
        <f t="shared" si="234"/>
        <v/>
      </c>
      <c r="M340" s="7" t="str">
        <f t="shared" si="234"/>
        <v/>
      </c>
      <c r="N340" s="7" t="str">
        <f t="shared" si="234"/>
        <v/>
      </c>
      <c r="O340" s="7" t="str">
        <f t="shared" si="234"/>
        <v/>
      </c>
      <c r="P340" s="66">
        <f t="shared" si="200"/>
        <v>0</v>
      </c>
    </row>
    <row r="341" spans="1:16" s="17" customFormat="1" ht="16.05" customHeight="1" x14ac:dyDescent="0.2">
      <c r="A341" s="9"/>
      <c r="B341" s="9"/>
      <c r="C341" s="7" t="s">
        <v>24</v>
      </c>
      <c r="D341" s="66">
        <f>SUM(D339,D337)</f>
        <v>0</v>
      </c>
      <c r="E341" s="66">
        <f t="shared" ref="E341:O341" si="235">SUM(E339,E337)</f>
        <v>0</v>
      </c>
      <c r="F341" s="66">
        <f t="shared" si="235"/>
        <v>0</v>
      </c>
      <c r="G341" s="66">
        <f t="shared" si="235"/>
        <v>0</v>
      </c>
      <c r="H341" s="66">
        <f t="shared" si="235"/>
        <v>0</v>
      </c>
      <c r="I341" s="66">
        <f t="shared" si="235"/>
        <v>0</v>
      </c>
      <c r="J341" s="66">
        <f t="shared" si="235"/>
        <v>0</v>
      </c>
      <c r="K341" s="66">
        <f t="shared" si="235"/>
        <v>0</v>
      </c>
      <c r="L341" s="66">
        <f t="shared" si="235"/>
        <v>0</v>
      </c>
      <c r="M341" s="66">
        <f t="shared" si="235"/>
        <v>0</v>
      </c>
      <c r="N341" s="66">
        <f t="shared" si="235"/>
        <v>0</v>
      </c>
      <c r="O341" s="66">
        <f t="shared" si="235"/>
        <v>0</v>
      </c>
      <c r="P341" s="66">
        <f t="shared" si="200"/>
        <v>0</v>
      </c>
    </row>
    <row r="342" spans="1:16" s="17" customFormat="1" ht="16.05" customHeight="1" x14ac:dyDescent="0.2">
      <c r="A342" s="9"/>
      <c r="B342" s="13"/>
      <c r="C342" s="10" t="s">
        <v>22</v>
      </c>
      <c r="D342" s="7" t="str">
        <f t="shared" ref="D342:O342" si="236">IF(D341&lt;=0,"",D341/$P341%)</f>
        <v/>
      </c>
      <c r="E342" s="7" t="str">
        <f t="shared" si="236"/>
        <v/>
      </c>
      <c r="F342" s="7" t="str">
        <f t="shared" si="236"/>
        <v/>
      </c>
      <c r="G342" s="7" t="str">
        <f t="shared" si="236"/>
        <v/>
      </c>
      <c r="H342" s="7" t="str">
        <f t="shared" si="236"/>
        <v/>
      </c>
      <c r="I342" s="7" t="str">
        <f t="shared" si="236"/>
        <v/>
      </c>
      <c r="J342" s="7" t="str">
        <f t="shared" si="236"/>
        <v/>
      </c>
      <c r="K342" s="7" t="str">
        <f t="shared" si="236"/>
        <v/>
      </c>
      <c r="L342" s="7" t="str">
        <f t="shared" si="236"/>
        <v/>
      </c>
      <c r="M342" s="7" t="str">
        <f t="shared" si="236"/>
        <v/>
      </c>
      <c r="N342" s="7" t="str">
        <f t="shared" si="236"/>
        <v/>
      </c>
      <c r="O342" s="7" t="str">
        <f t="shared" si="236"/>
        <v/>
      </c>
      <c r="P342" s="66">
        <f t="shared" si="200"/>
        <v>0</v>
      </c>
    </row>
    <row r="343" spans="1:16" s="17" customFormat="1" ht="16.05" customHeight="1" x14ac:dyDescent="0.2">
      <c r="A343" s="9"/>
      <c r="B343" s="9" t="s">
        <v>80</v>
      </c>
      <c r="C343" s="7" t="s">
        <v>21</v>
      </c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>
        <f t="shared" si="200"/>
        <v>0</v>
      </c>
    </row>
    <row r="344" spans="1:16" s="17" customFormat="1" ht="16.05" customHeight="1" x14ac:dyDescent="0.2">
      <c r="A344" s="9"/>
      <c r="B344" s="9"/>
      <c r="C344" s="10" t="s">
        <v>22</v>
      </c>
      <c r="D344" s="7" t="str">
        <f t="shared" ref="D344:O344" si="237">IF(D343&lt;=0,"",D343/$P343%)</f>
        <v/>
      </c>
      <c r="E344" s="7" t="str">
        <f t="shared" si="237"/>
        <v/>
      </c>
      <c r="F344" s="7" t="str">
        <f t="shared" si="237"/>
        <v/>
      </c>
      <c r="G344" s="7" t="str">
        <f t="shared" si="237"/>
        <v/>
      </c>
      <c r="H344" s="7" t="str">
        <f t="shared" si="237"/>
        <v/>
      </c>
      <c r="I344" s="7" t="str">
        <f t="shared" si="237"/>
        <v/>
      </c>
      <c r="J344" s="7" t="str">
        <f t="shared" si="237"/>
        <v/>
      </c>
      <c r="K344" s="7" t="str">
        <f t="shared" si="237"/>
        <v/>
      </c>
      <c r="L344" s="7" t="str">
        <f t="shared" si="237"/>
        <v/>
      </c>
      <c r="M344" s="7" t="str">
        <f t="shared" si="237"/>
        <v/>
      </c>
      <c r="N344" s="7" t="str">
        <f t="shared" si="237"/>
        <v/>
      </c>
      <c r="O344" s="7" t="str">
        <f t="shared" si="237"/>
        <v/>
      </c>
      <c r="P344" s="66">
        <f t="shared" si="200"/>
        <v>0</v>
      </c>
    </row>
    <row r="345" spans="1:16" s="17" customFormat="1" ht="16.05" customHeight="1" x14ac:dyDescent="0.2">
      <c r="A345" s="9"/>
      <c r="B345" s="9"/>
      <c r="C345" s="7" t="s">
        <v>23</v>
      </c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>
        <f t="shared" si="200"/>
        <v>0</v>
      </c>
    </row>
    <row r="346" spans="1:16" s="17" customFormat="1" ht="16.05" customHeight="1" x14ac:dyDescent="0.2">
      <c r="A346" s="9"/>
      <c r="B346" s="9"/>
      <c r="C346" s="10" t="s">
        <v>22</v>
      </c>
      <c r="D346" s="7" t="str">
        <f t="shared" ref="D346:O346" si="238">IF(D345&lt;=0,"",D345/$P345%)</f>
        <v/>
      </c>
      <c r="E346" s="7" t="str">
        <f t="shared" si="238"/>
        <v/>
      </c>
      <c r="F346" s="7" t="str">
        <f t="shared" si="238"/>
        <v/>
      </c>
      <c r="G346" s="7" t="str">
        <f t="shared" si="238"/>
        <v/>
      </c>
      <c r="H346" s="7" t="str">
        <f t="shared" si="238"/>
        <v/>
      </c>
      <c r="I346" s="7" t="str">
        <f t="shared" si="238"/>
        <v/>
      </c>
      <c r="J346" s="7" t="str">
        <f t="shared" si="238"/>
        <v/>
      </c>
      <c r="K346" s="7" t="str">
        <f t="shared" si="238"/>
        <v/>
      </c>
      <c r="L346" s="7" t="str">
        <f t="shared" si="238"/>
        <v/>
      </c>
      <c r="M346" s="7" t="str">
        <f t="shared" si="238"/>
        <v/>
      </c>
      <c r="N346" s="7" t="str">
        <f t="shared" si="238"/>
        <v/>
      </c>
      <c r="O346" s="7" t="str">
        <f t="shared" si="238"/>
        <v/>
      </c>
      <c r="P346" s="66">
        <f t="shared" si="200"/>
        <v>0</v>
      </c>
    </row>
    <row r="347" spans="1:16" s="17" customFormat="1" ht="16.05" customHeight="1" x14ac:dyDescent="0.2">
      <c r="A347" s="9"/>
      <c r="B347" s="9"/>
      <c r="C347" s="7" t="s">
        <v>24</v>
      </c>
      <c r="D347" s="66">
        <f>SUM(D345,D343)</f>
        <v>0</v>
      </c>
      <c r="E347" s="66">
        <f t="shared" ref="E347:O347" si="239">SUM(E345,E343)</f>
        <v>0</v>
      </c>
      <c r="F347" s="66">
        <f t="shared" si="239"/>
        <v>0</v>
      </c>
      <c r="G347" s="66">
        <f t="shared" si="239"/>
        <v>0</v>
      </c>
      <c r="H347" s="66">
        <f t="shared" si="239"/>
        <v>0</v>
      </c>
      <c r="I347" s="66">
        <f t="shared" si="239"/>
        <v>0</v>
      </c>
      <c r="J347" s="66">
        <f t="shared" si="239"/>
        <v>0</v>
      </c>
      <c r="K347" s="66">
        <f t="shared" si="239"/>
        <v>0</v>
      </c>
      <c r="L347" s="66">
        <f t="shared" si="239"/>
        <v>0</v>
      </c>
      <c r="M347" s="66">
        <f t="shared" si="239"/>
        <v>0</v>
      </c>
      <c r="N347" s="66">
        <f t="shared" si="239"/>
        <v>0</v>
      </c>
      <c r="O347" s="66">
        <f t="shared" si="239"/>
        <v>0</v>
      </c>
      <c r="P347" s="66">
        <f t="shared" si="200"/>
        <v>0</v>
      </c>
    </row>
    <row r="348" spans="1:16" s="17" customFormat="1" ht="16.05" customHeight="1" x14ac:dyDescent="0.2">
      <c r="A348" s="9"/>
      <c r="B348" s="13"/>
      <c r="C348" s="10" t="s">
        <v>22</v>
      </c>
      <c r="D348" s="7" t="str">
        <f t="shared" ref="D348:O348" si="240">IF(D347&lt;=0,"",D347/$P347%)</f>
        <v/>
      </c>
      <c r="E348" s="7" t="str">
        <f t="shared" si="240"/>
        <v/>
      </c>
      <c r="F348" s="7" t="str">
        <f t="shared" si="240"/>
        <v/>
      </c>
      <c r="G348" s="7" t="str">
        <f t="shared" si="240"/>
        <v/>
      </c>
      <c r="H348" s="7" t="str">
        <f t="shared" si="240"/>
        <v/>
      </c>
      <c r="I348" s="7" t="str">
        <f t="shared" si="240"/>
        <v/>
      </c>
      <c r="J348" s="7" t="str">
        <f t="shared" si="240"/>
        <v/>
      </c>
      <c r="K348" s="7" t="str">
        <f t="shared" si="240"/>
        <v/>
      </c>
      <c r="L348" s="7" t="str">
        <f t="shared" si="240"/>
        <v/>
      </c>
      <c r="M348" s="7" t="str">
        <f t="shared" si="240"/>
        <v/>
      </c>
      <c r="N348" s="7" t="str">
        <f t="shared" si="240"/>
        <v/>
      </c>
      <c r="O348" s="7" t="str">
        <f t="shared" si="240"/>
        <v/>
      </c>
      <c r="P348" s="66">
        <f t="shared" si="200"/>
        <v>0</v>
      </c>
    </row>
    <row r="349" spans="1:16" s="17" customFormat="1" ht="16.05" customHeight="1" x14ac:dyDescent="0.2">
      <c r="A349" s="9"/>
      <c r="B349" s="9" t="s">
        <v>81</v>
      </c>
      <c r="C349" s="7" t="s">
        <v>21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>
        <f t="shared" si="200"/>
        <v>0</v>
      </c>
    </row>
    <row r="350" spans="1:16" s="17" customFormat="1" ht="16.05" customHeight="1" x14ac:dyDescent="0.2">
      <c r="A350" s="9"/>
      <c r="B350" s="9"/>
      <c r="C350" s="10" t="s">
        <v>22</v>
      </c>
      <c r="D350" s="7" t="str">
        <f t="shared" ref="D350:O350" si="241">IF(D349&lt;=0,"",D349/$P349%)</f>
        <v/>
      </c>
      <c r="E350" s="7" t="str">
        <f t="shared" si="241"/>
        <v/>
      </c>
      <c r="F350" s="7" t="str">
        <f t="shared" si="241"/>
        <v/>
      </c>
      <c r="G350" s="7" t="str">
        <f t="shared" si="241"/>
        <v/>
      </c>
      <c r="H350" s="7" t="str">
        <f t="shared" si="241"/>
        <v/>
      </c>
      <c r="I350" s="7" t="str">
        <f t="shared" si="241"/>
        <v/>
      </c>
      <c r="J350" s="7" t="str">
        <f t="shared" si="241"/>
        <v/>
      </c>
      <c r="K350" s="7" t="str">
        <f t="shared" si="241"/>
        <v/>
      </c>
      <c r="L350" s="7" t="str">
        <f t="shared" si="241"/>
        <v/>
      </c>
      <c r="M350" s="7" t="str">
        <f t="shared" si="241"/>
        <v/>
      </c>
      <c r="N350" s="7" t="str">
        <f t="shared" si="241"/>
        <v/>
      </c>
      <c r="O350" s="7" t="str">
        <f t="shared" si="241"/>
        <v/>
      </c>
      <c r="P350" s="66">
        <f t="shared" si="200"/>
        <v>0</v>
      </c>
    </row>
    <row r="351" spans="1:16" s="17" customFormat="1" ht="16.05" customHeight="1" x14ac:dyDescent="0.2">
      <c r="A351" s="9"/>
      <c r="B351" s="9"/>
      <c r="C351" s="7" t="s">
        <v>23</v>
      </c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>
        <f t="shared" si="200"/>
        <v>0</v>
      </c>
    </row>
    <row r="352" spans="1:16" s="17" customFormat="1" ht="16.05" customHeight="1" x14ac:dyDescent="0.2">
      <c r="A352" s="9"/>
      <c r="B352" s="9"/>
      <c r="C352" s="10" t="s">
        <v>22</v>
      </c>
      <c r="D352" s="7" t="str">
        <f t="shared" ref="D352:O352" si="242">IF(D351&lt;=0,"",D351/$P351%)</f>
        <v/>
      </c>
      <c r="E352" s="7" t="str">
        <f t="shared" si="242"/>
        <v/>
      </c>
      <c r="F352" s="7" t="str">
        <f t="shared" si="242"/>
        <v/>
      </c>
      <c r="G352" s="7" t="str">
        <f t="shared" si="242"/>
        <v/>
      </c>
      <c r="H352" s="7" t="str">
        <f t="shared" si="242"/>
        <v/>
      </c>
      <c r="I352" s="7" t="str">
        <f t="shared" si="242"/>
        <v/>
      </c>
      <c r="J352" s="7" t="str">
        <f t="shared" si="242"/>
        <v/>
      </c>
      <c r="K352" s="7" t="str">
        <f t="shared" si="242"/>
        <v/>
      </c>
      <c r="L352" s="7" t="str">
        <f t="shared" si="242"/>
        <v/>
      </c>
      <c r="M352" s="7" t="str">
        <f t="shared" si="242"/>
        <v/>
      </c>
      <c r="N352" s="7" t="str">
        <f t="shared" si="242"/>
        <v/>
      </c>
      <c r="O352" s="7" t="str">
        <f t="shared" si="242"/>
        <v/>
      </c>
      <c r="P352" s="66">
        <f t="shared" si="200"/>
        <v>0</v>
      </c>
    </row>
    <row r="353" spans="1:18" s="17" customFormat="1" ht="16.05" customHeight="1" x14ac:dyDescent="0.2">
      <c r="A353" s="9"/>
      <c r="B353" s="9"/>
      <c r="C353" s="7" t="s">
        <v>24</v>
      </c>
      <c r="D353" s="66">
        <f>SUM(D351,D349)</f>
        <v>0</v>
      </c>
      <c r="E353" s="66">
        <f t="shared" ref="E353:O353" si="243">SUM(E351,E349)</f>
        <v>0</v>
      </c>
      <c r="F353" s="66">
        <f t="shared" si="243"/>
        <v>0</v>
      </c>
      <c r="G353" s="66">
        <f t="shared" si="243"/>
        <v>0</v>
      </c>
      <c r="H353" s="66">
        <f t="shared" si="243"/>
        <v>0</v>
      </c>
      <c r="I353" s="66">
        <f t="shared" si="243"/>
        <v>0</v>
      </c>
      <c r="J353" s="66">
        <f t="shared" si="243"/>
        <v>0</v>
      </c>
      <c r="K353" s="66">
        <f t="shared" si="243"/>
        <v>0</v>
      </c>
      <c r="L353" s="66">
        <f t="shared" si="243"/>
        <v>0</v>
      </c>
      <c r="M353" s="66">
        <f t="shared" si="243"/>
        <v>0</v>
      </c>
      <c r="N353" s="66">
        <f t="shared" si="243"/>
        <v>0</v>
      </c>
      <c r="O353" s="66">
        <f t="shared" si="243"/>
        <v>0</v>
      </c>
      <c r="P353" s="66">
        <f t="shared" si="200"/>
        <v>0</v>
      </c>
    </row>
    <row r="354" spans="1:18" s="17" customFormat="1" ht="16.05" customHeight="1" x14ac:dyDescent="0.2">
      <c r="A354" s="9"/>
      <c r="B354" s="13"/>
      <c r="C354" s="10" t="s">
        <v>22</v>
      </c>
      <c r="D354" s="7" t="str">
        <f t="shared" ref="D354:O354" si="244">IF(D353&lt;=0,"",D353/$P353%)</f>
        <v/>
      </c>
      <c r="E354" s="7" t="str">
        <f t="shared" si="244"/>
        <v/>
      </c>
      <c r="F354" s="7" t="str">
        <f t="shared" si="244"/>
        <v/>
      </c>
      <c r="G354" s="7" t="str">
        <f t="shared" si="244"/>
        <v/>
      </c>
      <c r="H354" s="7" t="str">
        <f t="shared" si="244"/>
        <v/>
      </c>
      <c r="I354" s="7" t="str">
        <f t="shared" si="244"/>
        <v/>
      </c>
      <c r="J354" s="7" t="str">
        <f t="shared" si="244"/>
        <v/>
      </c>
      <c r="K354" s="7" t="str">
        <f t="shared" si="244"/>
        <v/>
      </c>
      <c r="L354" s="7" t="str">
        <f t="shared" si="244"/>
        <v/>
      </c>
      <c r="M354" s="7" t="str">
        <f t="shared" si="244"/>
        <v/>
      </c>
      <c r="N354" s="7" t="str">
        <f t="shared" si="244"/>
        <v/>
      </c>
      <c r="O354" s="7" t="str">
        <f t="shared" si="244"/>
        <v/>
      </c>
      <c r="P354" s="66">
        <f t="shared" si="200"/>
        <v>0</v>
      </c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>
        <f t="shared" si="200"/>
        <v>0</v>
      </c>
    </row>
    <row r="356" spans="1:18" s="17" customFormat="1" ht="16.05" customHeight="1" x14ac:dyDescent="0.2">
      <c r="A356" s="9"/>
      <c r="B356" s="9"/>
      <c r="C356" s="10" t="s">
        <v>22</v>
      </c>
      <c r="D356" s="7" t="str">
        <f t="shared" ref="D356:O356" si="245">IF(D355&lt;=0,"",D355/$P355%)</f>
        <v/>
      </c>
      <c r="E356" s="7" t="str">
        <f t="shared" si="245"/>
        <v/>
      </c>
      <c r="F356" s="7" t="str">
        <f t="shared" si="245"/>
        <v/>
      </c>
      <c r="G356" s="7" t="str">
        <f t="shared" si="245"/>
        <v/>
      </c>
      <c r="H356" s="7" t="str">
        <f t="shared" si="245"/>
        <v/>
      </c>
      <c r="I356" s="7" t="str">
        <f t="shared" si="245"/>
        <v/>
      </c>
      <c r="J356" s="7" t="str">
        <f t="shared" si="245"/>
        <v/>
      </c>
      <c r="K356" s="7" t="str">
        <f t="shared" si="245"/>
        <v/>
      </c>
      <c r="L356" s="7" t="str">
        <f t="shared" si="245"/>
        <v/>
      </c>
      <c r="M356" s="7" t="str">
        <f t="shared" si="245"/>
        <v/>
      </c>
      <c r="N356" s="7" t="str">
        <f t="shared" si="245"/>
        <v/>
      </c>
      <c r="O356" s="7" t="str">
        <f t="shared" si="245"/>
        <v/>
      </c>
      <c r="P356" s="66">
        <f t="shared" si="200"/>
        <v>0</v>
      </c>
    </row>
    <row r="357" spans="1:18" s="17" customFormat="1" ht="16.05" customHeight="1" x14ac:dyDescent="0.2">
      <c r="A357" s="9"/>
      <c r="B357" s="9"/>
      <c r="C357" s="7" t="s">
        <v>23</v>
      </c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>
        <f t="shared" ref="P357:P366" si="246">SUM(D357:O357)</f>
        <v>0</v>
      </c>
    </row>
    <row r="358" spans="1:18" s="17" customFormat="1" ht="16.05" customHeight="1" x14ac:dyDescent="0.2">
      <c r="A358" s="9"/>
      <c r="B358" s="9"/>
      <c r="C358" s="10" t="s">
        <v>22</v>
      </c>
      <c r="D358" s="7" t="str">
        <f t="shared" ref="D358:O358" si="247">IF(D357&lt;=0,"",D357/$P357%)</f>
        <v/>
      </c>
      <c r="E358" s="7" t="str">
        <f t="shared" si="247"/>
        <v/>
      </c>
      <c r="F358" s="7" t="str">
        <f t="shared" si="247"/>
        <v/>
      </c>
      <c r="G358" s="7" t="str">
        <f t="shared" si="247"/>
        <v/>
      </c>
      <c r="H358" s="7" t="str">
        <f t="shared" si="247"/>
        <v/>
      </c>
      <c r="I358" s="7" t="str">
        <f t="shared" si="247"/>
        <v/>
      </c>
      <c r="J358" s="7" t="str">
        <f t="shared" si="247"/>
        <v/>
      </c>
      <c r="K358" s="7" t="str">
        <f t="shared" si="247"/>
        <v/>
      </c>
      <c r="L358" s="7" t="str">
        <f t="shared" si="247"/>
        <v/>
      </c>
      <c r="M358" s="7" t="str">
        <f t="shared" si="247"/>
        <v/>
      </c>
      <c r="N358" s="7" t="str">
        <f t="shared" si="247"/>
        <v/>
      </c>
      <c r="O358" s="7" t="str">
        <f t="shared" si="247"/>
        <v/>
      </c>
      <c r="P358" s="66">
        <f t="shared" si="246"/>
        <v>0</v>
      </c>
    </row>
    <row r="359" spans="1:18" s="17" customFormat="1" ht="16.05" customHeight="1" x14ac:dyDescent="0.2">
      <c r="A359" s="9"/>
      <c r="B359" s="9"/>
      <c r="C359" s="7" t="s">
        <v>24</v>
      </c>
      <c r="D359" s="66">
        <f>SUM(D357,D355)</f>
        <v>0</v>
      </c>
      <c r="E359" s="66">
        <f t="shared" ref="E359:O359" si="248">SUM(E357,E355)</f>
        <v>0</v>
      </c>
      <c r="F359" s="66">
        <f t="shared" si="248"/>
        <v>0</v>
      </c>
      <c r="G359" s="66">
        <f t="shared" si="248"/>
        <v>0</v>
      </c>
      <c r="H359" s="66">
        <f t="shared" si="248"/>
        <v>0</v>
      </c>
      <c r="I359" s="66">
        <f t="shared" si="248"/>
        <v>0</v>
      </c>
      <c r="J359" s="66">
        <f t="shared" si="248"/>
        <v>0</v>
      </c>
      <c r="K359" s="66">
        <f t="shared" si="248"/>
        <v>0</v>
      </c>
      <c r="L359" s="66">
        <f t="shared" si="248"/>
        <v>0</v>
      </c>
      <c r="M359" s="66">
        <f t="shared" si="248"/>
        <v>0</v>
      </c>
      <c r="N359" s="66">
        <f t="shared" si="248"/>
        <v>0</v>
      </c>
      <c r="O359" s="66">
        <f t="shared" si="248"/>
        <v>0</v>
      </c>
      <c r="P359" s="66">
        <f t="shared" si="246"/>
        <v>0</v>
      </c>
    </row>
    <row r="360" spans="1:18" s="17" customFormat="1" ht="16.05" customHeight="1" x14ac:dyDescent="0.2">
      <c r="A360" s="14"/>
      <c r="B360" s="13"/>
      <c r="C360" s="10" t="s">
        <v>22</v>
      </c>
      <c r="D360" s="7" t="str">
        <f t="shared" ref="D360:O360" si="249">IF(D359&lt;=0,"",D359/$P359%)</f>
        <v/>
      </c>
      <c r="E360" s="7" t="str">
        <f t="shared" si="249"/>
        <v/>
      </c>
      <c r="F360" s="7" t="str">
        <f t="shared" si="249"/>
        <v/>
      </c>
      <c r="G360" s="7" t="str">
        <f t="shared" si="249"/>
        <v/>
      </c>
      <c r="H360" s="7" t="str">
        <f t="shared" si="249"/>
        <v/>
      </c>
      <c r="I360" s="7" t="str">
        <f t="shared" si="249"/>
        <v/>
      </c>
      <c r="J360" s="7" t="str">
        <f t="shared" si="249"/>
        <v/>
      </c>
      <c r="K360" s="7" t="str">
        <f t="shared" si="249"/>
        <v/>
      </c>
      <c r="L360" s="7" t="str">
        <f t="shared" si="249"/>
        <v/>
      </c>
      <c r="M360" s="7" t="str">
        <f t="shared" si="249"/>
        <v/>
      </c>
      <c r="N360" s="7" t="str">
        <f t="shared" si="249"/>
        <v/>
      </c>
      <c r="O360" s="7" t="str">
        <f t="shared" si="249"/>
        <v/>
      </c>
      <c r="P360" s="66">
        <f t="shared" si="246"/>
        <v>0</v>
      </c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>
        <v>0</v>
      </c>
      <c r="E361" s="67">
        <v>0</v>
      </c>
      <c r="F361" s="67">
        <v>0</v>
      </c>
      <c r="G361" s="67">
        <v>0</v>
      </c>
      <c r="H361" s="67">
        <v>0</v>
      </c>
      <c r="I361" s="67">
        <v>0</v>
      </c>
      <c r="J361" s="67">
        <v>0</v>
      </c>
      <c r="K361" s="67">
        <v>0</v>
      </c>
      <c r="L361" s="67"/>
      <c r="M361" s="67"/>
      <c r="N361" s="67">
        <v>0</v>
      </c>
      <c r="O361" s="67">
        <v>0</v>
      </c>
      <c r="P361" s="66">
        <f t="shared" si="246"/>
        <v>0</v>
      </c>
    </row>
    <row r="362" spans="1:18" s="17" customFormat="1" ht="16.05" customHeight="1" x14ac:dyDescent="0.2">
      <c r="A362" s="9"/>
      <c r="B362" s="1"/>
      <c r="C362" s="10" t="s">
        <v>22</v>
      </c>
      <c r="D362" s="7" t="str">
        <f t="shared" ref="D362:O362" si="250">IF(D361&lt;=0,"",D361/$P361%)</f>
        <v/>
      </c>
      <c r="E362" s="7" t="str">
        <f t="shared" si="250"/>
        <v/>
      </c>
      <c r="F362" s="7" t="str">
        <f t="shared" si="250"/>
        <v/>
      </c>
      <c r="G362" s="7" t="str">
        <f t="shared" si="250"/>
        <v/>
      </c>
      <c r="H362" s="7" t="str">
        <f t="shared" si="250"/>
        <v/>
      </c>
      <c r="I362" s="7" t="str">
        <f t="shared" si="250"/>
        <v/>
      </c>
      <c r="J362" s="7" t="str">
        <f t="shared" si="250"/>
        <v/>
      </c>
      <c r="K362" s="7" t="str">
        <f t="shared" si="250"/>
        <v/>
      </c>
      <c r="L362" s="7" t="str">
        <f t="shared" si="250"/>
        <v/>
      </c>
      <c r="M362" s="7" t="str">
        <f t="shared" si="250"/>
        <v/>
      </c>
      <c r="N362" s="7" t="str">
        <f t="shared" si="250"/>
        <v/>
      </c>
      <c r="O362" s="7" t="str">
        <f t="shared" si="250"/>
        <v/>
      </c>
      <c r="P362" s="66">
        <f t="shared" si="246"/>
        <v>0</v>
      </c>
    </row>
    <row r="363" spans="1:18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6"/>
        <v>0</v>
      </c>
    </row>
    <row r="364" spans="1:18" s="17" customFormat="1" ht="16.05" customHeight="1" x14ac:dyDescent="0.2">
      <c r="A364" s="9"/>
      <c r="B364" s="1"/>
      <c r="C364" s="10" t="s">
        <v>22</v>
      </c>
      <c r="D364" s="7" t="str">
        <f t="shared" ref="D364:O364" si="251">IF(D363&lt;=0,"",D363/$P363%)</f>
        <v/>
      </c>
      <c r="E364" s="7" t="str">
        <f t="shared" si="251"/>
        <v/>
      </c>
      <c r="F364" s="7" t="str">
        <f t="shared" si="251"/>
        <v/>
      </c>
      <c r="G364" s="7" t="str">
        <f t="shared" si="251"/>
        <v/>
      </c>
      <c r="H364" s="7" t="str">
        <f t="shared" si="251"/>
        <v/>
      </c>
      <c r="I364" s="7" t="str">
        <f t="shared" si="251"/>
        <v/>
      </c>
      <c r="J364" s="7" t="str">
        <f t="shared" si="251"/>
        <v/>
      </c>
      <c r="K364" s="7" t="str">
        <f t="shared" si="251"/>
        <v/>
      </c>
      <c r="L364" s="7" t="str">
        <f t="shared" si="251"/>
        <v/>
      </c>
      <c r="M364" s="7" t="str">
        <f t="shared" si="251"/>
        <v/>
      </c>
      <c r="N364" s="7" t="str">
        <f t="shared" si="251"/>
        <v/>
      </c>
      <c r="O364" s="7" t="str">
        <f t="shared" si="251"/>
        <v/>
      </c>
      <c r="P364" s="66">
        <f t="shared" si="246"/>
        <v>0</v>
      </c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52">SUM(E363,E361)</f>
        <v>0</v>
      </c>
      <c r="F365" s="66">
        <f t="shared" si="252"/>
        <v>0</v>
      </c>
      <c r="G365" s="66">
        <f t="shared" si="252"/>
        <v>0</v>
      </c>
      <c r="H365" s="66">
        <f t="shared" si="252"/>
        <v>0</v>
      </c>
      <c r="I365" s="66">
        <f t="shared" si="252"/>
        <v>0</v>
      </c>
      <c r="J365" s="66">
        <f t="shared" si="252"/>
        <v>0</v>
      </c>
      <c r="K365" s="66">
        <f t="shared" si="252"/>
        <v>0</v>
      </c>
      <c r="L365" s="66">
        <f t="shared" si="252"/>
        <v>0</v>
      </c>
      <c r="M365" s="66">
        <f t="shared" si="252"/>
        <v>0</v>
      </c>
      <c r="N365" s="66">
        <f t="shared" si="252"/>
        <v>0</v>
      </c>
      <c r="O365" s="66">
        <f t="shared" si="252"/>
        <v>0</v>
      </c>
      <c r="P365" s="66">
        <f t="shared" si="246"/>
        <v>0</v>
      </c>
    </row>
    <row r="366" spans="1:18" s="17" customFormat="1" ht="16.05" customHeight="1" x14ac:dyDescent="0.2">
      <c r="A366" s="13"/>
      <c r="B366" s="12"/>
      <c r="C366" s="10" t="s">
        <v>22</v>
      </c>
      <c r="D366" s="7" t="str">
        <f t="shared" ref="D366:O366" si="253">IF(D365&lt;=0,"",D365/$P365%)</f>
        <v/>
      </c>
      <c r="E366" s="7" t="str">
        <f t="shared" si="253"/>
        <v/>
      </c>
      <c r="F366" s="7" t="str">
        <f t="shared" si="253"/>
        <v/>
      </c>
      <c r="G366" s="7" t="str">
        <f t="shared" si="253"/>
        <v/>
      </c>
      <c r="H366" s="7" t="str">
        <f t="shared" si="253"/>
        <v/>
      </c>
      <c r="I366" s="7" t="str">
        <f t="shared" si="253"/>
        <v/>
      </c>
      <c r="J366" s="7" t="str">
        <f t="shared" si="253"/>
        <v/>
      </c>
      <c r="K366" s="7" t="str">
        <f t="shared" si="253"/>
        <v/>
      </c>
      <c r="L366" s="7" t="str">
        <f t="shared" si="253"/>
        <v/>
      </c>
      <c r="M366" s="7" t="str">
        <f t="shared" si="253"/>
        <v/>
      </c>
      <c r="N366" s="7" t="str">
        <f t="shared" si="253"/>
        <v/>
      </c>
      <c r="O366" s="7" t="str">
        <f t="shared" si="253"/>
        <v/>
      </c>
      <c r="P366" s="66">
        <f t="shared" si="246"/>
        <v>0</v>
      </c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54">SUM(D361,D301,D295,D229,D37,D7)</f>
        <v>128.82999999999998</v>
      </c>
      <c r="E367" s="7">
        <f t="shared" si="254"/>
        <v>220.01</v>
      </c>
      <c r="F367" s="7">
        <f t="shared" si="254"/>
        <v>389.73</v>
      </c>
      <c r="G367" s="7">
        <f t="shared" si="254"/>
        <v>1201.8499999999999</v>
      </c>
      <c r="H367" s="71">
        <f t="shared" si="254"/>
        <v>1083.58</v>
      </c>
      <c r="I367" s="7">
        <f t="shared" si="254"/>
        <v>2316.9500000000007</v>
      </c>
      <c r="J367" s="7">
        <f t="shared" si="254"/>
        <v>3805.17</v>
      </c>
      <c r="K367" s="7">
        <f t="shared" si="254"/>
        <v>5884.0800000000008</v>
      </c>
      <c r="L367" s="7">
        <f t="shared" si="254"/>
        <v>6303.77</v>
      </c>
      <c r="M367" s="7">
        <f t="shared" si="254"/>
        <v>3756.5400000000013</v>
      </c>
      <c r="N367" s="7">
        <f t="shared" si="254"/>
        <v>1557.12</v>
      </c>
      <c r="O367" s="7">
        <f t="shared" si="254"/>
        <v>437.27000000000004</v>
      </c>
      <c r="P367" s="66">
        <f t="shared" ref="P367:P377" si="255">SUM(D367:O367)</f>
        <v>27084.9</v>
      </c>
      <c r="R367" s="37"/>
    </row>
    <row r="368" spans="1:18" ht="16.05" customHeight="1" x14ac:dyDescent="0.2">
      <c r="A368" s="18"/>
      <c r="B368" s="19"/>
      <c r="C368" s="10" t="s">
        <v>22</v>
      </c>
      <c r="D368" s="7">
        <f t="shared" ref="D368:O368" si="256">IF(D367&lt;=0,"",D367/$P367%)</f>
        <v>0.47565248533315607</v>
      </c>
      <c r="E368" s="7">
        <f t="shared" si="256"/>
        <v>0.81229762709110975</v>
      </c>
      <c r="F368" s="7">
        <f t="shared" si="256"/>
        <v>1.4389198409445856</v>
      </c>
      <c r="G368" s="7">
        <f t="shared" si="256"/>
        <v>4.4373433167558307</v>
      </c>
      <c r="H368" s="7">
        <f t="shared" si="256"/>
        <v>4.0006793453178711</v>
      </c>
      <c r="I368" s="7">
        <f t="shared" si="256"/>
        <v>8.5543974687002748</v>
      </c>
      <c r="J368" s="7">
        <f t="shared" si="256"/>
        <v>14.04904577827498</v>
      </c>
      <c r="K368" s="7">
        <f t="shared" si="256"/>
        <v>21.72457716292104</v>
      </c>
      <c r="L368" s="7">
        <f t="shared" si="256"/>
        <v>23.27411214366677</v>
      </c>
      <c r="M368" s="7">
        <f t="shared" si="256"/>
        <v>13.869499241274664</v>
      </c>
      <c r="N368" s="7">
        <f t="shared" si="256"/>
        <v>5.7490335943643878</v>
      </c>
      <c r="O368" s="7">
        <f t="shared" si="256"/>
        <v>1.6144419953553457</v>
      </c>
      <c r="P368" s="66">
        <f t="shared" si="255"/>
        <v>100.00000000000003</v>
      </c>
      <c r="R368" s="37"/>
    </row>
    <row r="369" spans="1:18" ht="16.05" customHeight="1" x14ac:dyDescent="0.2">
      <c r="A369" s="18"/>
      <c r="B369" s="19"/>
      <c r="C369" s="7" t="s">
        <v>23</v>
      </c>
      <c r="D369" s="7">
        <f t="shared" ref="D369:O369" si="257">SUM(D363,D303,D297,D231,D39,D9)</f>
        <v>340.04</v>
      </c>
      <c r="E369" s="7">
        <f t="shared" si="257"/>
        <v>462.59000000000003</v>
      </c>
      <c r="F369" s="7">
        <f t="shared" si="257"/>
        <v>473.01</v>
      </c>
      <c r="G369" s="7">
        <f t="shared" si="257"/>
        <v>544.79999999999995</v>
      </c>
      <c r="H369" s="7">
        <f t="shared" si="257"/>
        <v>386.71999999999997</v>
      </c>
      <c r="I369" s="7">
        <f t="shared" si="257"/>
        <v>429.10999999999996</v>
      </c>
      <c r="J369" s="7">
        <f t="shared" si="257"/>
        <v>971.4799999999999</v>
      </c>
      <c r="K369" s="7">
        <f t="shared" si="257"/>
        <v>4835.2000000000016</v>
      </c>
      <c r="L369" s="7">
        <f t="shared" si="257"/>
        <v>4662.58</v>
      </c>
      <c r="M369" s="7">
        <f t="shared" si="257"/>
        <v>2872.2000000000003</v>
      </c>
      <c r="N369" s="7">
        <f t="shared" si="257"/>
        <v>1140.2</v>
      </c>
      <c r="O369" s="7">
        <f t="shared" si="257"/>
        <v>797.17</v>
      </c>
      <c r="P369" s="66">
        <f t="shared" si="255"/>
        <v>17915.099999999999</v>
      </c>
      <c r="R369" s="37"/>
    </row>
    <row r="370" spans="1:18" ht="16.05" customHeight="1" x14ac:dyDescent="0.2">
      <c r="A370" s="18"/>
      <c r="B370" s="19"/>
      <c r="C370" s="10" t="s">
        <v>22</v>
      </c>
      <c r="D370" s="7">
        <f t="shared" ref="D370:O370" si="258">IF(D369&lt;=0,"",D369/$P369%)</f>
        <v>1.898063644634973</v>
      </c>
      <c r="E370" s="7">
        <f t="shared" si="258"/>
        <v>2.5821234600979066</v>
      </c>
      <c r="F370" s="7">
        <f t="shared" si="258"/>
        <v>2.6402866855334328</v>
      </c>
      <c r="G370" s="7">
        <f t="shared" si="258"/>
        <v>3.0410100976271415</v>
      </c>
      <c r="H370" s="7">
        <f t="shared" si="258"/>
        <v>2.1586259635726286</v>
      </c>
      <c r="I370" s="7">
        <f t="shared" si="258"/>
        <v>2.3952420025565027</v>
      </c>
      <c r="J370" s="7">
        <f t="shared" si="258"/>
        <v>5.4226881234266067</v>
      </c>
      <c r="K370" s="7">
        <f t="shared" si="258"/>
        <v>26.989522804784801</v>
      </c>
      <c r="L370" s="7">
        <f t="shared" si="258"/>
        <v>26.025978085525619</v>
      </c>
      <c r="M370" s="7">
        <f t="shared" si="258"/>
        <v>16.032285613811815</v>
      </c>
      <c r="N370" s="7">
        <f t="shared" si="258"/>
        <v>6.3644634972732508</v>
      </c>
      <c r="O370" s="7">
        <f t="shared" si="258"/>
        <v>4.4497100211553384</v>
      </c>
      <c r="P370" s="66">
        <f t="shared" si="255"/>
        <v>100.00000000000003</v>
      </c>
      <c r="R370" s="37"/>
    </row>
    <row r="371" spans="1:18" ht="16.05" customHeight="1" x14ac:dyDescent="0.2">
      <c r="A371" s="18"/>
      <c r="B371" s="19"/>
      <c r="C371" s="7" t="s">
        <v>24</v>
      </c>
      <c r="D371" s="7">
        <f t="shared" ref="D371:O371" si="259">SUM(D365,D305,D299,D233,D41,D11)</f>
        <v>468.87</v>
      </c>
      <c r="E371" s="7">
        <f t="shared" si="259"/>
        <v>682.59999999999991</v>
      </c>
      <c r="F371" s="7">
        <f t="shared" si="259"/>
        <v>862.74</v>
      </c>
      <c r="G371" s="7">
        <f t="shared" si="259"/>
        <v>1746.6499999999999</v>
      </c>
      <c r="H371" s="7">
        <f t="shared" si="259"/>
        <v>1470.3</v>
      </c>
      <c r="I371" s="7">
        <f t="shared" si="259"/>
        <v>2746.0600000000004</v>
      </c>
      <c r="J371" s="7">
        <f t="shared" si="259"/>
        <v>4776.6500000000005</v>
      </c>
      <c r="K371" s="7">
        <f t="shared" si="259"/>
        <v>10719.28</v>
      </c>
      <c r="L371" s="7">
        <f t="shared" si="259"/>
        <v>10966.35</v>
      </c>
      <c r="M371" s="7">
        <f t="shared" si="259"/>
        <v>6628.7400000000016</v>
      </c>
      <c r="N371" s="7">
        <f t="shared" si="259"/>
        <v>2697.3199999999997</v>
      </c>
      <c r="O371" s="7">
        <f t="shared" si="259"/>
        <v>1234.4399999999998</v>
      </c>
      <c r="P371" s="66">
        <f t="shared" si="255"/>
        <v>45000.000000000007</v>
      </c>
      <c r="R371" s="37"/>
    </row>
    <row r="372" spans="1:18" ht="16.05" customHeight="1" x14ac:dyDescent="0.2">
      <c r="A372" s="20"/>
      <c r="B372" s="21"/>
      <c r="C372" s="10" t="s">
        <v>22</v>
      </c>
      <c r="D372" s="7">
        <f t="shared" ref="D372:O372" si="260">IF(D371&lt;=0,"",D371/$P371%)</f>
        <v>1.0419333333333332</v>
      </c>
      <c r="E372" s="7">
        <f t="shared" si="260"/>
        <v>1.5168888888888885</v>
      </c>
      <c r="F372" s="7">
        <f t="shared" si="260"/>
        <v>1.9171999999999998</v>
      </c>
      <c r="G372" s="7">
        <f t="shared" si="260"/>
        <v>3.8814444444444436</v>
      </c>
      <c r="H372" s="7">
        <f t="shared" si="260"/>
        <v>3.2673333333333328</v>
      </c>
      <c r="I372" s="7">
        <f t="shared" si="260"/>
        <v>6.1023555555555555</v>
      </c>
      <c r="J372" s="7">
        <f t="shared" si="260"/>
        <v>10.614777777777778</v>
      </c>
      <c r="K372" s="7">
        <f t="shared" si="260"/>
        <v>23.820622222222219</v>
      </c>
      <c r="L372" s="7">
        <f t="shared" si="260"/>
        <v>24.369666666666664</v>
      </c>
      <c r="M372" s="7">
        <f t="shared" si="260"/>
        <v>14.730533333333335</v>
      </c>
      <c r="N372" s="7">
        <f t="shared" si="260"/>
        <v>5.9940444444444427</v>
      </c>
      <c r="O372" s="7">
        <f t="shared" si="260"/>
        <v>2.7431999999999994</v>
      </c>
      <c r="P372" s="66">
        <f t="shared" si="255"/>
        <v>100</v>
      </c>
      <c r="R372" s="37"/>
    </row>
    <row r="373" spans="1:18" ht="16.05" customHeight="1" x14ac:dyDescent="0.2">
      <c r="A373" s="22" t="s">
        <v>85</v>
      </c>
      <c r="B373" s="23"/>
      <c r="C373" s="7" t="s">
        <v>21</v>
      </c>
      <c r="D373" s="67">
        <v>53.9</v>
      </c>
      <c r="E373" s="67">
        <v>45.6</v>
      </c>
      <c r="F373" s="67">
        <v>68.7</v>
      </c>
      <c r="G373" s="67">
        <v>87.600000000000009</v>
      </c>
      <c r="H373" s="67">
        <v>120.7</v>
      </c>
      <c r="I373" s="67">
        <v>222.7</v>
      </c>
      <c r="J373" s="67">
        <v>392.6</v>
      </c>
      <c r="K373" s="67">
        <v>545.70000000000005</v>
      </c>
      <c r="L373" s="67">
        <v>320.7</v>
      </c>
      <c r="M373" s="67">
        <v>221</v>
      </c>
      <c r="N373" s="67">
        <v>144.30000000000001</v>
      </c>
      <c r="O373" s="67">
        <v>69.5</v>
      </c>
      <c r="P373" s="66">
        <f t="shared" si="255"/>
        <v>2293</v>
      </c>
    </row>
    <row r="374" spans="1:18" ht="16.05" customHeight="1" x14ac:dyDescent="0.2">
      <c r="A374" s="24" t="s">
        <v>86</v>
      </c>
      <c r="B374" s="25"/>
      <c r="C374" s="10" t="s">
        <v>22</v>
      </c>
      <c r="D374" s="7">
        <f t="shared" ref="D374:O374" si="261">IF(D373&lt;=0,"",D373/$P373%)</f>
        <v>2.3506323593545573</v>
      </c>
      <c r="E374" s="7">
        <f t="shared" si="261"/>
        <v>1.9886611426079372</v>
      </c>
      <c r="F374" s="7">
        <f t="shared" si="261"/>
        <v>2.9960750109027479</v>
      </c>
      <c r="G374" s="7">
        <f t="shared" si="261"/>
        <v>3.8203227213257747</v>
      </c>
      <c r="H374" s="7">
        <f t="shared" si="261"/>
        <v>5.2638464893153074</v>
      </c>
      <c r="I374" s="7">
        <f t="shared" si="261"/>
        <v>9.7121674662014819</v>
      </c>
      <c r="J374" s="7">
        <f t="shared" si="261"/>
        <v>17.121674662014829</v>
      </c>
      <c r="K374" s="7">
        <f t="shared" si="261"/>
        <v>23.79851722634104</v>
      </c>
      <c r="L374" s="7">
        <f t="shared" si="261"/>
        <v>13.986044483209769</v>
      </c>
      <c r="M374" s="7">
        <f t="shared" si="261"/>
        <v>9.6380287832533806</v>
      </c>
      <c r="N374" s="7">
        <f t="shared" si="261"/>
        <v>6.2930658525948546</v>
      </c>
      <c r="O374" s="7">
        <f t="shared" si="261"/>
        <v>3.0309638028783255</v>
      </c>
      <c r="P374" s="66">
        <f t="shared" si="255"/>
        <v>100</v>
      </c>
    </row>
    <row r="375" spans="1:18" ht="16.05" customHeight="1" x14ac:dyDescent="0.2">
      <c r="A375" s="9"/>
      <c r="B375" s="26"/>
      <c r="C375" s="7" t="s">
        <v>23</v>
      </c>
      <c r="D375" s="67">
        <v>13.2</v>
      </c>
      <c r="E375" s="67">
        <v>9.6</v>
      </c>
      <c r="F375" s="67">
        <v>12.4</v>
      </c>
      <c r="G375" s="67">
        <v>16.7</v>
      </c>
      <c r="H375" s="67">
        <v>30.299999999999997</v>
      </c>
      <c r="I375" s="67">
        <v>309.5</v>
      </c>
      <c r="J375" s="67">
        <v>570.20000000000005</v>
      </c>
      <c r="K375" s="67">
        <v>651.00000000000011</v>
      </c>
      <c r="L375" s="67">
        <v>276.5</v>
      </c>
      <c r="M375" s="67">
        <v>129.6</v>
      </c>
      <c r="N375" s="67">
        <v>25.1</v>
      </c>
      <c r="O375" s="67">
        <v>11</v>
      </c>
      <c r="P375" s="66">
        <f t="shared" si="255"/>
        <v>2055.1</v>
      </c>
    </row>
    <row r="376" spans="1:18" ht="16.05" customHeight="1" x14ac:dyDescent="0.2">
      <c r="A376" s="9"/>
      <c r="B376" s="26"/>
      <c r="C376" s="10" t="s">
        <v>22</v>
      </c>
      <c r="D376" s="7">
        <f t="shared" ref="D376:O376" si="262">IF(D375&lt;=0,"",D375/$P375%)</f>
        <v>0.64230451072940487</v>
      </c>
      <c r="E376" s="7">
        <f t="shared" si="262"/>
        <v>0.46713055325774905</v>
      </c>
      <c r="F376" s="7">
        <f t="shared" si="262"/>
        <v>0.60337696462459256</v>
      </c>
      <c r="G376" s="7">
        <f t="shared" si="262"/>
        <v>0.81261252493795921</v>
      </c>
      <c r="H376" s="7">
        <f t="shared" si="262"/>
        <v>1.4743808087197703</v>
      </c>
      <c r="I376" s="7">
        <f t="shared" si="262"/>
        <v>15.060094399299306</v>
      </c>
      <c r="J376" s="7">
        <f t="shared" si="262"/>
        <v>27.745608486205054</v>
      </c>
      <c r="K376" s="7">
        <f t="shared" si="262"/>
        <v>31.677290642791114</v>
      </c>
      <c r="L376" s="7">
        <f t="shared" si="262"/>
        <v>13.454333122475793</v>
      </c>
      <c r="M376" s="7">
        <f t="shared" si="262"/>
        <v>6.3062624689796118</v>
      </c>
      <c r="N376" s="7">
        <f t="shared" si="262"/>
        <v>1.2213517590384897</v>
      </c>
      <c r="O376" s="7">
        <f t="shared" si="262"/>
        <v>0.53525375894117078</v>
      </c>
      <c r="P376" s="66">
        <f t="shared" si="255"/>
        <v>100</v>
      </c>
    </row>
    <row r="377" spans="1:18" ht="16.05" customHeight="1" x14ac:dyDescent="0.2">
      <c r="A377" s="9"/>
      <c r="B377" s="26"/>
      <c r="C377" s="7" t="s">
        <v>24</v>
      </c>
      <c r="D377" s="66">
        <f>SUM(D375,D373)</f>
        <v>67.099999999999994</v>
      </c>
      <c r="E377" s="66">
        <f t="shared" ref="E377:O377" si="263">SUM(E375,E373)</f>
        <v>55.2</v>
      </c>
      <c r="F377" s="66">
        <f t="shared" si="263"/>
        <v>81.100000000000009</v>
      </c>
      <c r="G377" s="66">
        <f t="shared" si="263"/>
        <v>104.30000000000001</v>
      </c>
      <c r="H377" s="66">
        <f t="shared" si="263"/>
        <v>151</v>
      </c>
      <c r="I377" s="66">
        <f t="shared" si="263"/>
        <v>532.20000000000005</v>
      </c>
      <c r="J377" s="66">
        <f t="shared" si="263"/>
        <v>962.80000000000007</v>
      </c>
      <c r="K377" s="66">
        <f t="shared" si="263"/>
        <v>1196.7000000000003</v>
      </c>
      <c r="L377" s="66">
        <f t="shared" si="263"/>
        <v>597.20000000000005</v>
      </c>
      <c r="M377" s="66">
        <f t="shared" si="263"/>
        <v>350.6</v>
      </c>
      <c r="N377" s="66">
        <f t="shared" si="263"/>
        <v>169.4</v>
      </c>
      <c r="O377" s="66">
        <f t="shared" si="263"/>
        <v>80.5</v>
      </c>
      <c r="P377" s="66">
        <f t="shared" si="255"/>
        <v>4348.1000000000004</v>
      </c>
    </row>
    <row r="378" spans="1:18" ht="16.05" customHeight="1" x14ac:dyDescent="0.2">
      <c r="A378" s="13"/>
      <c r="B378" s="27"/>
      <c r="C378" s="10" t="s">
        <v>22</v>
      </c>
      <c r="D378" s="7">
        <f t="shared" ref="D378:O378" si="264">IF(D377&lt;=0,"",D377/$P377%)</f>
        <v>1.5432027782249715</v>
      </c>
      <c r="E378" s="7">
        <f t="shared" si="264"/>
        <v>1.2695200202387249</v>
      </c>
      <c r="F378" s="7">
        <f t="shared" si="264"/>
        <v>1.8651824935029095</v>
      </c>
      <c r="G378" s="7">
        <f t="shared" si="264"/>
        <v>2.3987488788206344</v>
      </c>
      <c r="H378" s="7">
        <f t="shared" si="264"/>
        <v>3.4727812147834687</v>
      </c>
      <c r="I378" s="7">
        <f t="shared" si="264"/>
        <v>12.239828890779881</v>
      </c>
      <c r="J378" s="7">
        <f t="shared" si="264"/>
        <v>22.143004990685586</v>
      </c>
      <c r="K378" s="7">
        <f t="shared" si="264"/>
        <v>27.522366090936277</v>
      </c>
      <c r="L378" s="7">
        <f t="shared" si="264"/>
        <v>13.734734711713163</v>
      </c>
      <c r="M378" s="7">
        <f t="shared" si="264"/>
        <v>8.0632920126032062</v>
      </c>
      <c r="N378" s="7">
        <f t="shared" si="264"/>
        <v>3.8959545548630437</v>
      </c>
      <c r="O378" s="7">
        <f t="shared" si="264"/>
        <v>1.8513833628481404</v>
      </c>
      <c r="P378" s="66">
        <f>SUM(D378:O378)</f>
        <v>100</v>
      </c>
    </row>
    <row r="379" spans="1:18" ht="16.05" customHeight="1" x14ac:dyDescent="0.2">
      <c r="P379" s="2"/>
    </row>
    <row r="380" spans="1:18" ht="16.05" customHeight="1" x14ac:dyDescent="0.2">
      <c r="P380" s="2"/>
    </row>
    <row r="381" spans="1:18" ht="16.05" customHeight="1" x14ac:dyDescent="0.2">
      <c r="P381" s="2"/>
    </row>
    <row r="382" spans="1:18" ht="16.05" customHeight="1" x14ac:dyDescent="0.2">
      <c r="P382" s="2"/>
    </row>
    <row r="383" spans="1:18" ht="16.05" customHeight="1" x14ac:dyDescent="0.2">
      <c r="P383" s="2"/>
    </row>
    <row r="384" spans="1:18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7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R445"/>
  <sheetViews>
    <sheetView showGridLines="0" showZeros="0" view="pageBreakPreview" zoomScale="80" zoomScaleNormal="96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9" style="2"/>
    <col min="18" max="18" width="9.77734375" style="2" bestFit="1" customWidth="1"/>
    <col min="19" max="16384" width="9" style="2"/>
  </cols>
  <sheetData>
    <row r="1" spans="1:16" ht="16.05" customHeight="1" x14ac:dyDescent="0.2">
      <c r="A1" s="2" t="s">
        <v>123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90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0</v>
      </c>
      <c r="E7" s="8">
        <f t="shared" ref="E7:O11" si="0">SUM(E13,E19,E25,E31)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45">
        <f>SUM(D7:O7)</f>
        <v>0</v>
      </c>
    </row>
    <row r="8" spans="1:16" ht="16.05" customHeight="1" x14ac:dyDescent="0.2">
      <c r="A8" s="9"/>
      <c r="C8" s="10" t="s">
        <v>22</v>
      </c>
      <c r="D8" s="7" t="str">
        <f>IF(D7&lt;=0,"",D7/$P7%)</f>
        <v/>
      </c>
      <c r="E8" s="7" t="str">
        <f t="shared" ref="E8:O8" si="1">IF(E7&lt;=0,"",E7/$P7%)</f>
        <v/>
      </c>
      <c r="F8" s="7" t="str">
        <f t="shared" si="1"/>
        <v/>
      </c>
      <c r="G8" s="7" t="str">
        <f t="shared" si="1"/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66">
        <f>SUM(D8:O8)</f>
        <v>0</v>
      </c>
    </row>
    <row r="9" spans="1:16" ht="16.05" customHeight="1" x14ac:dyDescent="0.2">
      <c r="A9" s="9"/>
      <c r="C9" s="7" t="s">
        <v>23</v>
      </c>
      <c r="D9" s="67">
        <f>SUM(D15,D21,D27,D33)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0</v>
      </c>
      <c r="M9" s="67">
        <f t="shared" si="0"/>
        <v>0</v>
      </c>
      <c r="N9" s="67">
        <f t="shared" si="0"/>
        <v>0</v>
      </c>
      <c r="O9" s="67">
        <f t="shared" si="0"/>
        <v>0</v>
      </c>
      <c r="P9" s="66">
        <f>SUM(D9:O9)</f>
        <v>0</v>
      </c>
    </row>
    <row r="10" spans="1:16" ht="16.05" customHeight="1" x14ac:dyDescent="0.2">
      <c r="A10" s="9"/>
      <c r="C10" s="10" t="s">
        <v>22</v>
      </c>
      <c r="D10" s="7" t="str">
        <f t="shared" ref="D10:O10" si="2">IF(D9&lt;=0,"",D9/$P9%)</f>
        <v/>
      </c>
      <c r="E10" s="7" t="str">
        <f t="shared" si="2"/>
        <v/>
      </c>
      <c r="F10" s="7" t="str">
        <f t="shared" si="2"/>
        <v/>
      </c>
      <c r="G10" s="7" t="str">
        <f t="shared" si="2"/>
        <v/>
      </c>
      <c r="H10" s="7" t="str">
        <f t="shared" si="2"/>
        <v/>
      </c>
      <c r="I10" s="7" t="str">
        <f t="shared" si="2"/>
        <v/>
      </c>
      <c r="J10" s="7" t="str">
        <f t="shared" si="2"/>
        <v/>
      </c>
      <c r="K10" s="7" t="str">
        <f t="shared" si="2"/>
        <v/>
      </c>
      <c r="L10" s="7" t="str">
        <f t="shared" si="2"/>
        <v/>
      </c>
      <c r="M10" s="7" t="str">
        <f t="shared" si="2"/>
        <v/>
      </c>
      <c r="N10" s="7" t="str">
        <f t="shared" si="2"/>
        <v/>
      </c>
      <c r="O10" s="7" t="str">
        <f t="shared" si="2"/>
        <v/>
      </c>
      <c r="P10" s="66">
        <f>SUM(D10:O10)</f>
        <v>0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0</v>
      </c>
      <c r="M11" s="67">
        <f t="shared" si="0"/>
        <v>0</v>
      </c>
      <c r="N11" s="67">
        <f t="shared" si="0"/>
        <v>0</v>
      </c>
      <c r="O11" s="67">
        <f t="shared" si="0"/>
        <v>0</v>
      </c>
      <c r="P11" s="66">
        <f>SUM(D11:O11)</f>
        <v>0</v>
      </c>
    </row>
    <row r="12" spans="1:16" ht="16.05" customHeight="1" x14ac:dyDescent="0.2">
      <c r="A12" s="9"/>
      <c r="B12" s="12"/>
      <c r="C12" s="10" t="s">
        <v>22</v>
      </c>
      <c r="D12" s="7" t="str">
        <f t="shared" ref="D12:O12" si="3">IF(D11&lt;=0,"",D11/$P11%)</f>
        <v/>
      </c>
      <c r="E12" s="7" t="str">
        <f t="shared" si="3"/>
        <v/>
      </c>
      <c r="F12" s="7" t="str">
        <f t="shared" si="3"/>
        <v/>
      </c>
      <c r="G12" s="7" t="str">
        <f t="shared" si="3"/>
        <v/>
      </c>
      <c r="H12" s="7" t="str">
        <f t="shared" si="3"/>
        <v/>
      </c>
      <c r="I12" s="7" t="str">
        <f t="shared" si="3"/>
        <v/>
      </c>
      <c r="J12" s="7" t="str">
        <f t="shared" si="3"/>
        <v/>
      </c>
      <c r="K12" s="7" t="str">
        <f t="shared" si="3"/>
        <v/>
      </c>
      <c r="L12" s="7" t="str">
        <f t="shared" si="3"/>
        <v/>
      </c>
      <c r="M12" s="7" t="str">
        <f t="shared" si="3"/>
        <v/>
      </c>
      <c r="N12" s="7" t="str">
        <f t="shared" si="3"/>
        <v/>
      </c>
      <c r="O12" s="7" t="str">
        <f t="shared" si="3"/>
        <v/>
      </c>
      <c r="P12" s="66">
        <f t="shared" ref="P12:P89" si="4">SUM(D12:O12)</f>
        <v>0</v>
      </c>
    </row>
    <row r="13" spans="1:16" ht="16.05" customHeight="1" x14ac:dyDescent="0.2">
      <c r="A13" s="9"/>
      <c r="B13" s="9" t="s">
        <v>25</v>
      </c>
      <c r="C13" s="7" t="s">
        <v>21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6">
        <f t="shared" si="4"/>
        <v>0</v>
      </c>
    </row>
    <row r="14" spans="1:16" ht="16.05" customHeight="1" x14ac:dyDescent="0.2">
      <c r="A14" s="9"/>
      <c r="B14" s="9"/>
      <c r="C14" s="10" t="s">
        <v>22</v>
      </c>
      <c r="D14" s="7" t="str">
        <f t="shared" ref="D14:O14" si="5">IF(D13&lt;=0,"",D13/$P13%)</f>
        <v/>
      </c>
      <c r="E14" s="7" t="str">
        <f t="shared" si="5"/>
        <v/>
      </c>
      <c r="F14" s="7" t="str">
        <f t="shared" si="5"/>
        <v/>
      </c>
      <c r="G14" s="7" t="str">
        <f t="shared" si="5"/>
        <v/>
      </c>
      <c r="H14" s="7" t="str">
        <f t="shared" si="5"/>
        <v/>
      </c>
      <c r="I14" s="7" t="str">
        <f t="shared" si="5"/>
        <v/>
      </c>
      <c r="J14" s="7" t="str">
        <f t="shared" si="5"/>
        <v/>
      </c>
      <c r="K14" s="7" t="str">
        <f t="shared" si="5"/>
        <v/>
      </c>
      <c r="L14" s="7" t="str">
        <f t="shared" si="5"/>
        <v/>
      </c>
      <c r="M14" s="7" t="str">
        <f t="shared" si="5"/>
        <v/>
      </c>
      <c r="N14" s="7" t="str">
        <f t="shared" si="5"/>
        <v/>
      </c>
      <c r="O14" s="7" t="str">
        <f t="shared" si="5"/>
        <v/>
      </c>
      <c r="P14" s="66">
        <f t="shared" si="4"/>
        <v>0</v>
      </c>
    </row>
    <row r="15" spans="1:16" ht="16.05" customHeight="1" x14ac:dyDescent="0.2">
      <c r="A15" s="9"/>
      <c r="B15" s="9"/>
      <c r="C15" s="7" t="s">
        <v>23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6">
        <f t="shared" si="4"/>
        <v>0</v>
      </c>
    </row>
    <row r="16" spans="1:16" ht="16.05" customHeight="1" x14ac:dyDescent="0.2">
      <c r="A16" s="9"/>
      <c r="B16" s="9"/>
      <c r="C16" s="10" t="s">
        <v>22</v>
      </c>
      <c r="D16" s="7" t="str">
        <f t="shared" ref="D16:O18" si="6">IF(D15&lt;=0,"",D15/$P15%)</f>
        <v/>
      </c>
      <c r="E16" s="7" t="str">
        <f t="shared" si="6"/>
        <v/>
      </c>
      <c r="F16" s="7" t="str">
        <f t="shared" si="6"/>
        <v/>
      </c>
      <c r="G16" s="7" t="str">
        <f t="shared" si="6"/>
        <v/>
      </c>
      <c r="H16" s="7" t="str">
        <f t="shared" si="6"/>
        <v/>
      </c>
      <c r="I16" s="7" t="str">
        <f t="shared" si="6"/>
        <v/>
      </c>
      <c r="J16" s="7" t="str">
        <f t="shared" si="6"/>
        <v/>
      </c>
      <c r="K16" s="7" t="str">
        <f t="shared" si="6"/>
        <v/>
      </c>
      <c r="L16" s="7" t="str">
        <f t="shared" si="6"/>
        <v/>
      </c>
      <c r="M16" s="7" t="str">
        <f t="shared" si="6"/>
        <v/>
      </c>
      <c r="N16" s="7" t="str">
        <f t="shared" si="6"/>
        <v/>
      </c>
      <c r="O16" s="7" t="str">
        <f t="shared" si="6"/>
        <v/>
      </c>
      <c r="P16" s="66">
        <f t="shared" si="4"/>
        <v>0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0</v>
      </c>
      <c r="E17" s="66">
        <f t="shared" ref="E17:O17" si="7">SUM(E15,E13)</f>
        <v>0</v>
      </c>
      <c r="F17" s="66">
        <f t="shared" si="7"/>
        <v>0</v>
      </c>
      <c r="G17" s="66">
        <f t="shared" si="7"/>
        <v>0</v>
      </c>
      <c r="H17" s="66">
        <f t="shared" si="7"/>
        <v>0</v>
      </c>
      <c r="I17" s="66">
        <f t="shared" si="7"/>
        <v>0</v>
      </c>
      <c r="J17" s="66">
        <f t="shared" si="7"/>
        <v>0</v>
      </c>
      <c r="K17" s="66">
        <f t="shared" si="7"/>
        <v>0</v>
      </c>
      <c r="L17" s="66">
        <f t="shared" si="7"/>
        <v>0</v>
      </c>
      <c r="M17" s="66">
        <f t="shared" si="7"/>
        <v>0</v>
      </c>
      <c r="N17" s="66">
        <f t="shared" si="7"/>
        <v>0</v>
      </c>
      <c r="O17" s="66">
        <f t="shared" si="7"/>
        <v>0</v>
      </c>
      <c r="P17" s="66">
        <f t="shared" si="4"/>
        <v>0</v>
      </c>
    </row>
    <row r="18" spans="1:16" ht="16.05" customHeight="1" x14ac:dyDescent="0.2">
      <c r="A18" s="9"/>
      <c r="B18" s="13"/>
      <c r="C18" s="10" t="s">
        <v>22</v>
      </c>
      <c r="D18" s="7" t="str">
        <f t="shared" si="6"/>
        <v/>
      </c>
      <c r="E18" s="7" t="str">
        <f t="shared" si="6"/>
        <v/>
      </c>
      <c r="F18" s="7" t="str">
        <f t="shared" si="6"/>
        <v/>
      </c>
      <c r="G18" s="7" t="str">
        <f t="shared" si="6"/>
        <v/>
      </c>
      <c r="H18" s="7" t="str">
        <f t="shared" si="6"/>
        <v/>
      </c>
      <c r="I18" s="7" t="str">
        <f t="shared" si="6"/>
        <v/>
      </c>
      <c r="J18" s="7" t="str">
        <f t="shared" si="6"/>
        <v/>
      </c>
      <c r="K18" s="7" t="str">
        <f t="shared" si="6"/>
        <v/>
      </c>
      <c r="L18" s="7" t="str">
        <f t="shared" si="6"/>
        <v/>
      </c>
      <c r="M18" s="7" t="str">
        <f t="shared" si="6"/>
        <v/>
      </c>
      <c r="N18" s="7" t="str">
        <f t="shared" si="6"/>
        <v/>
      </c>
      <c r="O18" s="7" t="str">
        <f t="shared" si="6"/>
        <v/>
      </c>
      <c r="P18" s="66">
        <f t="shared" si="4"/>
        <v>0</v>
      </c>
    </row>
    <row r="19" spans="1:16" ht="16.05" customHeight="1" x14ac:dyDescent="0.2">
      <c r="A19" s="9"/>
      <c r="B19" s="9" t="s">
        <v>26</v>
      </c>
      <c r="C19" s="7" t="s">
        <v>21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6">
        <f t="shared" ref="P19:P24" si="8">SUM(D19:O19)</f>
        <v>0</v>
      </c>
    </row>
    <row r="20" spans="1:16" ht="16.05" customHeight="1" x14ac:dyDescent="0.2">
      <c r="A20" s="9"/>
      <c r="B20" s="9"/>
      <c r="C20" s="10" t="s">
        <v>22</v>
      </c>
      <c r="D20" s="7" t="str">
        <f t="shared" ref="D20:O20" si="9">IF(D19&lt;=0,"",D19/$P19%)</f>
        <v/>
      </c>
      <c r="E20" s="7" t="str">
        <f t="shared" si="9"/>
        <v/>
      </c>
      <c r="F20" s="7" t="str">
        <f t="shared" si="9"/>
        <v/>
      </c>
      <c r="G20" s="7" t="str">
        <f t="shared" si="9"/>
        <v/>
      </c>
      <c r="H20" s="7" t="str">
        <f t="shared" si="9"/>
        <v/>
      </c>
      <c r="I20" s="7" t="str">
        <f t="shared" si="9"/>
        <v/>
      </c>
      <c r="J20" s="7" t="str">
        <f t="shared" si="9"/>
        <v/>
      </c>
      <c r="K20" s="7" t="str">
        <f t="shared" si="9"/>
        <v/>
      </c>
      <c r="L20" s="7" t="str">
        <f t="shared" si="9"/>
        <v/>
      </c>
      <c r="M20" s="7" t="str">
        <f t="shared" si="9"/>
        <v/>
      </c>
      <c r="N20" s="7" t="str">
        <f t="shared" si="9"/>
        <v/>
      </c>
      <c r="O20" s="7" t="str">
        <f t="shared" si="9"/>
        <v/>
      </c>
      <c r="P20" s="66">
        <f t="shared" si="8"/>
        <v>0</v>
      </c>
    </row>
    <row r="21" spans="1:16" ht="16.05" customHeight="1" x14ac:dyDescent="0.2">
      <c r="A21" s="9"/>
      <c r="B21" s="9"/>
      <c r="C21" s="7" t="s">
        <v>23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6">
        <f t="shared" si="8"/>
        <v>0</v>
      </c>
    </row>
    <row r="22" spans="1:16" ht="16.05" customHeight="1" x14ac:dyDescent="0.2">
      <c r="A22" s="9"/>
      <c r="B22" s="9"/>
      <c r="C22" s="10" t="s">
        <v>22</v>
      </c>
      <c r="D22" s="7" t="str">
        <f t="shared" ref="D22:O22" si="10">IF(D21&lt;=0,"",D21/$P21%)</f>
        <v/>
      </c>
      <c r="E22" s="7" t="str">
        <f t="shared" si="10"/>
        <v/>
      </c>
      <c r="F22" s="7" t="str">
        <f t="shared" si="10"/>
        <v/>
      </c>
      <c r="G22" s="7" t="str">
        <f t="shared" si="10"/>
        <v/>
      </c>
      <c r="H22" s="7" t="str">
        <f t="shared" si="10"/>
        <v/>
      </c>
      <c r="I22" s="7" t="str">
        <f t="shared" si="10"/>
        <v/>
      </c>
      <c r="J22" s="7" t="str">
        <f t="shared" si="10"/>
        <v/>
      </c>
      <c r="K22" s="7" t="str">
        <f t="shared" si="10"/>
        <v/>
      </c>
      <c r="L22" s="7" t="str">
        <f t="shared" si="10"/>
        <v/>
      </c>
      <c r="M22" s="7" t="str">
        <f t="shared" si="10"/>
        <v/>
      </c>
      <c r="N22" s="7" t="str">
        <f t="shared" si="10"/>
        <v/>
      </c>
      <c r="O22" s="7" t="str">
        <f t="shared" si="10"/>
        <v/>
      </c>
      <c r="P22" s="66">
        <f t="shared" si="8"/>
        <v>0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0</v>
      </c>
      <c r="E23" s="66">
        <f t="shared" ref="E23:O23" si="11">SUM(E21,E19)</f>
        <v>0</v>
      </c>
      <c r="F23" s="66">
        <f t="shared" si="11"/>
        <v>0</v>
      </c>
      <c r="G23" s="66">
        <f t="shared" si="11"/>
        <v>0</v>
      </c>
      <c r="H23" s="66">
        <f t="shared" si="11"/>
        <v>0</v>
      </c>
      <c r="I23" s="66">
        <f t="shared" si="11"/>
        <v>0</v>
      </c>
      <c r="J23" s="66">
        <f t="shared" si="11"/>
        <v>0</v>
      </c>
      <c r="K23" s="66">
        <f t="shared" si="11"/>
        <v>0</v>
      </c>
      <c r="L23" s="66">
        <f t="shared" si="11"/>
        <v>0</v>
      </c>
      <c r="M23" s="66">
        <f t="shared" si="11"/>
        <v>0</v>
      </c>
      <c r="N23" s="66">
        <f t="shared" si="11"/>
        <v>0</v>
      </c>
      <c r="O23" s="66">
        <f t="shared" si="11"/>
        <v>0</v>
      </c>
      <c r="P23" s="66">
        <f t="shared" si="8"/>
        <v>0</v>
      </c>
    </row>
    <row r="24" spans="1:16" ht="16.05" customHeight="1" x14ac:dyDescent="0.2">
      <c r="A24" s="9"/>
      <c r="B24" s="13"/>
      <c r="C24" s="10" t="s">
        <v>22</v>
      </c>
      <c r="D24" s="7" t="str">
        <f t="shared" ref="D24:O24" si="12">IF(D23&lt;=0,"",D23/$P23%)</f>
        <v/>
      </c>
      <c r="E24" s="7" t="str">
        <f t="shared" si="12"/>
        <v/>
      </c>
      <c r="F24" s="7" t="str">
        <f t="shared" si="12"/>
        <v/>
      </c>
      <c r="G24" s="7" t="str">
        <f t="shared" si="12"/>
        <v/>
      </c>
      <c r="H24" s="7" t="str">
        <f t="shared" si="12"/>
        <v/>
      </c>
      <c r="I24" s="7" t="str">
        <f t="shared" si="12"/>
        <v/>
      </c>
      <c r="J24" s="7" t="str">
        <f t="shared" si="12"/>
        <v/>
      </c>
      <c r="K24" s="7" t="str">
        <f t="shared" si="12"/>
        <v/>
      </c>
      <c r="L24" s="7" t="str">
        <f t="shared" si="12"/>
        <v/>
      </c>
      <c r="M24" s="7" t="str">
        <f t="shared" si="12"/>
        <v/>
      </c>
      <c r="N24" s="7" t="str">
        <f t="shared" si="12"/>
        <v/>
      </c>
      <c r="O24" s="7" t="str">
        <f t="shared" si="12"/>
        <v/>
      </c>
      <c r="P24" s="66">
        <f t="shared" si="8"/>
        <v>0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3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 t="shared" ref="D26:O26" si="14">IF(D25&lt;=0,"",D25/$P25%)</f>
        <v/>
      </c>
      <c r="E26" s="7" t="str">
        <f t="shared" si="14"/>
        <v/>
      </c>
      <c r="F26" s="7" t="str">
        <f t="shared" si="14"/>
        <v/>
      </c>
      <c r="G26" s="7" t="str">
        <f t="shared" si="14"/>
        <v/>
      </c>
      <c r="H26" s="7" t="str">
        <f t="shared" si="14"/>
        <v/>
      </c>
      <c r="I26" s="7" t="str">
        <f t="shared" si="14"/>
        <v/>
      </c>
      <c r="J26" s="7" t="str">
        <f t="shared" si="14"/>
        <v/>
      </c>
      <c r="K26" s="7" t="str">
        <f t="shared" si="14"/>
        <v/>
      </c>
      <c r="L26" s="7" t="str">
        <f t="shared" si="14"/>
        <v/>
      </c>
      <c r="M26" s="7" t="str">
        <f t="shared" si="14"/>
        <v/>
      </c>
      <c r="N26" s="7" t="str">
        <f t="shared" si="14"/>
        <v/>
      </c>
      <c r="O26" s="7" t="str">
        <f t="shared" si="14"/>
        <v/>
      </c>
      <c r="P26" s="66">
        <f t="shared" si="13"/>
        <v>0</v>
      </c>
    </row>
    <row r="27" spans="1:16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3"/>
        <v>0</v>
      </c>
    </row>
    <row r="28" spans="1:16" ht="16.05" customHeight="1" x14ac:dyDescent="0.2">
      <c r="A28" s="9"/>
      <c r="B28" s="9"/>
      <c r="C28" s="10" t="s">
        <v>22</v>
      </c>
      <c r="D28" s="7" t="str">
        <f t="shared" ref="D28:O28" si="15">IF(D27&lt;=0,"",D27/$P27%)</f>
        <v/>
      </c>
      <c r="E28" s="7" t="str">
        <f t="shared" si="15"/>
        <v/>
      </c>
      <c r="F28" s="7" t="str">
        <f t="shared" si="15"/>
        <v/>
      </c>
      <c r="G28" s="7" t="str">
        <f t="shared" si="15"/>
        <v/>
      </c>
      <c r="H28" s="7" t="str">
        <f t="shared" si="15"/>
        <v/>
      </c>
      <c r="I28" s="7" t="str">
        <f t="shared" si="15"/>
        <v/>
      </c>
      <c r="J28" s="7" t="str">
        <f t="shared" si="15"/>
        <v/>
      </c>
      <c r="K28" s="7" t="str">
        <f t="shared" si="15"/>
        <v/>
      </c>
      <c r="L28" s="7" t="str">
        <f t="shared" si="15"/>
        <v/>
      </c>
      <c r="M28" s="7" t="str">
        <f t="shared" si="15"/>
        <v/>
      </c>
      <c r="N28" s="7" t="str">
        <f t="shared" si="15"/>
        <v/>
      </c>
      <c r="O28" s="7" t="str">
        <f t="shared" si="15"/>
        <v/>
      </c>
      <c r="P28" s="66">
        <f t="shared" si="13"/>
        <v>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6">SUM(E27,E25)</f>
        <v>0</v>
      </c>
      <c r="F29" s="66">
        <f t="shared" si="16"/>
        <v>0</v>
      </c>
      <c r="G29" s="66">
        <f t="shared" si="16"/>
        <v>0</v>
      </c>
      <c r="H29" s="66">
        <f t="shared" si="16"/>
        <v>0</v>
      </c>
      <c r="I29" s="66">
        <f t="shared" si="16"/>
        <v>0</v>
      </c>
      <c r="J29" s="66">
        <f t="shared" si="16"/>
        <v>0</v>
      </c>
      <c r="K29" s="66">
        <f t="shared" si="16"/>
        <v>0</v>
      </c>
      <c r="L29" s="66">
        <f t="shared" si="16"/>
        <v>0</v>
      </c>
      <c r="M29" s="66">
        <f t="shared" si="16"/>
        <v>0</v>
      </c>
      <c r="N29" s="66">
        <f t="shared" si="16"/>
        <v>0</v>
      </c>
      <c r="O29" s="66">
        <f t="shared" si="16"/>
        <v>0</v>
      </c>
      <c r="P29" s="66">
        <f t="shared" si="13"/>
        <v>0</v>
      </c>
    </row>
    <row r="30" spans="1:16" ht="16.05" customHeight="1" x14ac:dyDescent="0.2">
      <c r="A30" s="9"/>
      <c r="B30" s="13"/>
      <c r="C30" s="10" t="s">
        <v>22</v>
      </c>
      <c r="D30" s="7" t="str">
        <f t="shared" ref="D30:O30" si="17">IF(D29&lt;=0,"",D29/$P29%)</f>
        <v/>
      </c>
      <c r="E30" s="7" t="str">
        <f t="shared" si="17"/>
        <v/>
      </c>
      <c r="F30" s="7" t="str">
        <f t="shared" si="17"/>
        <v/>
      </c>
      <c r="G30" s="7" t="str">
        <f t="shared" si="17"/>
        <v/>
      </c>
      <c r="H30" s="7" t="str">
        <f t="shared" si="17"/>
        <v/>
      </c>
      <c r="I30" s="7" t="str">
        <f t="shared" si="17"/>
        <v/>
      </c>
      <c r="J30" s="7" t="str">
        <f t="shared" si="17"/>
        <v/>
      </c>
      <c r="K30" s="7" t="str">
        <f t="shared" si="17"/>
        <v/>
      </c>
      <c r="L30" s="7" t="str">
        <f t="shared" si="17"/>
        <v/>
      </c>
      <c r="M30" s="7" t="str">
        <f t="shared" si="17"/>
        <v/>
      </c>
      <c r="N30" s="7" t="str">
        <f t="shared" si="17"/>
        <v/>
      </c>
      <c r="O30" s="7" t="str">
        <f t="shared" si="17"/>
        <v/>
      </c>
      <c r="P30" s="66">
        <f t="shared" si="13"/>
        <v>0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 t="shared" ref="D32:O32" si="18">IF(D31&lt;=0,"",D31/$P31%)</f>
        <v/>
      </c>
      <c r="E32" s="7" t="str">
        <f t="shared" si="18"/>
        <v/>
      </c>
      <c r="F32" s="7" t="str">
        <f t="shared" si="18"/>
        <v/>
      </c>
      <c r="G32" s="7" t="str">
        <f t="shared" si="18"/>
        <v/>
      </c>
      <c r="H32" s="7" t="str">
        <f t="shared" si="18"/>
        <v/>
      </c>
      <c r="I32" s="7" t="str">
        <f t="shared" si="18"/>
        <v/>
      </c>
      <c r="J32" s="7" t="str">
        <f t="shared" si="18"/>
        <v/>
      </c>
      <c r="K32" s="7" t="str">
        <f t="shared" si="18"/>
        <v/>
      </c>
      <c r="L32" s="7" t="str">
        <f t="shared" si="18"/>
        <v/>
      </c>
      <c r="M32" s="7" t="str">
        <f t="shared" si="18"/>
        <v/>
      </c>
      <c r="N32" s="7" t="str">
        <f t="shared" si="18"/>
        <v/>
      </c>
      <c r="O32" s="7" t="str">
        <f t="shared" si="18"/>
        <v/>
      </c>
      <c r="P32" s="66">
        <f t="shared" si="13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3"/>
        <v>0</v>
      </c>
    </row>
    <row r="34" spans="1:16" ht="16.05" customHeight="1" x14ac:dyDescent="0.2">
      <c r="A34" s="9"/>
      <c r="B34" s="9"/>
      <c r="C34" s="10" t="s">
        <v>22</v>
      </c>
      <c r="D34" s="7" t="str">
        <f t="shared" ref="D34:O34" si="19">IF(D33&lt;=0,"",D33/$P33%)</f>
        <v/>
      </c>
      <c r="E34" s="7" t="str">
        <f t="shared" si="19"/>
        <v/>
      </c>
      <c r="F34" s="7" t="str">
        <f t="shared" si="19"/>
        <v/>
      </c>
      <c r="G34" s="7" t="str">
        <f t="shared" si="19"/>
        <v/>
      </c>
      <c r="H34" s="7" t="str">
        <f t="shared" si="19"/>
        <v/>
      </c>
      <c r="I34" s="7" t="str">
        <f t="shared" si="19"/>
        <v/>
      </c>
      <c r="J34" s="7" t="str">
        <f t="shared" si="19"/>
        <v/>
      </c>
      <c r="K34" s="7" t="str">
        <f t="shared" si="19"/>
        <v/>
      </c>
      <c r="L34" s="7" t="str">
        <f t="shared" si="19"/>
        <v/>
      </c>
      <c r="M34" s="7" t="str">
        <f t="shared" si="19"/>
        <v/>
      </c>
      <c r="N34" s="7" t="str">
        <f t="shared" si="19"/>
        <v/>
      </c>
      <c r="O34" s="7" t="str">
        <f t="shared" si="19"/>
        <v/>
      </c>
      <c r="P34" s="66">
        <f t="shared" si="13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0">SUM(E33,E31)</f>
        <v>0</v>
      </c>
      <c r="F35" s="66">
        <f t="shared" si="20"/>
        <v>0</v>
      </c>
      <c r="G35" s="66">
        <f t="shared" si="20"/>
        <v>0</v>
      </c>
      <c r="H35" s="66">
        <f t="shared" si="20"/>
        <v>0</v>
      </c>
      <c r="I35" s="66">
        <f t="shared" si="20"/>
        <v>0</v>
      </c>
      <c r="J35" s="66">
        <f t="shared" si="20"/>
        <v>0</v>
      </c>
      <c r="K35" s="66">
        <f t="shared" si="20"/>
        <v>0</v>
      </c>
      <c r="L35" s="66">
        <f t="shared" si="20"/>
        <v>0</v>
      </c>
      <c r="M35" s="66">
        <f t="shared" si="20"/>
        <v>0</v>
      </c>
      <c r="N35" s="66">
        <f t="shared" si="20"/>
        <v>0</v>
      </c>
      <c r="O35" s="66">
        <f t="shared" si="20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 t="shared" ref="D36:O36" si="21">IF(D35&lt;=0,"",D35/$P35%)</f>
        <v/>
      </c>
      <c r="E36" s="7" t="str">
        <f t="shared" si="21"/>
        <v/>
      </c>
      <c r="F36" s="7" t="str">
        <f t="shared" si="21"/>
        <v/>
      </c>
      <c r="G36" s="7" t="str">
        <f t="shared" si="21"/>
        <v/>
      </c>
      <c r="H36" s="7" t="str">
        <f t="shared" si="21"/>
        <v/>
      </c>
      <c r="I36" s="7" t="str">
        <f t="shared" si="21"/>
        <v/>
      </c>
      <c r="J36" s="7" t="str">
        <f t="shared" si="21"/>
        <v/>
      </c>
      <c r="K36" s="7" t="str">
        <f t="shared" si="21"/>
        <v/>
      </c>
      <c r="L36" s="7" t="str">
        <f t="shared" si="21"/>
        <v/>
      </c>
      <c r="M36" s="7" t="str">
        <f t="shared" si="21"/>
        <v/>
      </c>
      <c r="N36" s="7" t="str">
        <f t="shared" si="21"/>
        <v/>
      </c>
      <c r="O36" s="7" t="str">
        <f t="shared" si="21"/>
        <v/>
      </c>
      <c r="P36" s="66">
        <f t="shared" si="13"/>
        <v>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2.7</v>
      </c>
      <c r="E37" s="66">
        <f t="shared" ref="E37:N37" si="22">E$43+E$49+E$55+E$61+E$67+E$73+E$79+E$85+E$91+E$97+E$103+E$109+E$115+E$121+E$127+E$133+E$139+E$145+E$151+E$157+E$163+E$169+E$175+E$181+E$187+E$193+E$199+E$205+E$211+E$217+E$223</f>
        <v>3.0000000000000004</v>
      </c>
      <c r="F37" s="66">
        <f t="shared" si="22"/>
        <v>12.399999999999999</v>
      </c>
      <c r="G37" s="66">
        <f t="shared" si="22"/>
        <v>27.6</v>
      </c>
      <c r="H37" s="68">
        <f t="shared" si="22"/>
        <v>313.5</v>
      </c>
      <c r="I37" s="66">
        <f t="shared" si="22"/>
        <v>646.80000000000007</v>
      </c>
      <c r="J37" s="66">
        <f t="shared" si="22"/>
        <v>814.80000000000007</v>
      </c>
      <c r="K37" s="66">
        <f t="shared" si="22"/>
        <v>743.3</v>
      </c>
      <c r="L37" s="66">
        <f t="shared" si="22"/>
        <v>435.40000000000003</v>
      </c>
      <c r="M37" s="66">
        <f t="shared" si="22"/>
        <v>284</v>
      </c>
      <c r="N37" s="66">
        <f t="shared" si="22"/>
        <v>178.89999999999998</v>
      </c>
      <c r="O37" s="66">
        <f>O$43+O$49+O$55+O$61+O$67+O$73+O$79+O$85+O$91+O$97+O$103+O$109+O$115+O$121+O$127+O$133+O$139+O$145+O$151+O$157+O$163+O$169+O$175+O$181+O$187+O$193+O$199+O$205+O$211+O$217+O$223</f>
        <v>10</v>
      </c>
      <c r="P37" s="66">
        <f t="shared" ref="P37:P42" si="23">SUM(D37:O37)</f>
        <v>3472.4000000000005</v>
      </c>
    </row>
    <row r="38" spans="1:16" ht="16.05" customHeight="1" x14ac:dyDescent="0.2">
      <c r="A38" s="9"/>
      <c r="C38" s="10" t="s">
        <v>22</v>
      </c>
      <c r="D38" s="7">
        <f>IF(D37&lt;=0,"",D37/$P37%)</f>
        <v>7.7756018891832729E-2</v>
      </c>
      <c r="E38" s="7">
        <f t="shared" ref="E38:O38" si="24">IF(E37&lt;=0,"",E37/$P37%)</f>
        <v>8.6395576546480821E-2</v>
      </c>
      <c r="F38" s="7">
        <f t="shared" si="24"/>
        <v>0.35710171639212063</v>
      </c>
      <c r="G38" s="7">
        <f t="shared" si="24"/>
        <v>0.7948393042276235</v>
      </c>
      <c r="H38" s="7">
        <f t="shared" si="24"/>
        <v>9.0283377491072443</v>
      </c>
      <c r="I38" s="7">
        <f t="shared" si="24"/>
        <v>18.626886303421266</v>
      </c>
      <c r="J38" s="7">
        <f t="shared" si="24"/>
        <v>23.465038590024189</v>
      </c>
      <c r="K38" s="7">
        <f t="shared" si="24"/>
        <v>21.405944015666392</v>
      </c>
      <c r="L38" s="7">
        <f t="shared" si="24"/>
        <v>12.538878009445916</v>
      </c>
      <c r="M38" s="7">
        <f t="shared" si="24"/>
        <v>8.1787812464001828</v>
      </c>
      <c r="N38" s="7">
        <f t="shared" si="24"/>
        <v>5.1520562147218047</v>
      </c>
      <c r="O38" s="7">
        <f t="shared" si="24"/>
        <v>0.28798525515493606</v>
      </c>
      <c r="P38" s="66">
        <f t="shared" si="23"/>
        <v>100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0</v>
      </c>
      <c r="E39" s="66">
        <f t="shared" ref="E39:N39" si="25">E$45+E$51+E$57+E$63+E$69+E$75+E$81+E$87+E$93+E$99+E$105+E$111+E$117+E$123+E$129+E$135+E$141+E$147+E$153+E$159+E$165+E$171+E$177+E$183+E$189+E$195+E$201+E$207+E$213+E$219+E$225</f>
        <v>0</v>
      </c>
      <c r="F39" s="66">
        <f t="shared" si="25"/>
        <v>0</v>
      </c>
      <c r="G39" s="66">
        <f t="shared" si="25"/>
        <v>0</v>
      </c>
      <c r="H39" s="66">
        <f t="shared" si="25"/>
        <v>163.1</v>
      </c>
      <c r="I39" s="66">
        <f t="shared" si="25"/>
        <v>1711.3</v>
      </c>
      <c r="J39" s="66">
        <f t="shared" si="25"/>
        <v>3723.7000000000003</v>
      </c>
      <c r="K39" s="66">
        <f t="shared" si="25"/>
        <v>3580.6000000000004</v>
      </c>
      <c r="L39" s="66">
        <f t="shared" si="25"/>
        <v>1809.1</v>
      </c>
      <c r="M39" s="66">
        <f t="shared" si="25"/>
        <v>843.4</v>
      </c>
      <c r="N39" s="66">
        <f t="shared" si="25"/>
        <v>332</v>
      </c>
      <c r="O39" s="66">
        <f>O$45+O$51+O$57+O$63+O$69+O$75+O$81+O$87+O$93+O$99+O$105+O$111+O$117+O$123+O$129+O$135+O$141+O$147+O$153+O$159+O$165+O$171+O$177+O$183+O$189+O$195+O$201+O$207+O$213+O$219+O$225</f>
        <v>0</v>
      </c>
      <c r="P39" s="66">
        <f t="shared" si="23"/>
        <v>12163.2</v>
      </c>
    </row>
    <row r="40" spans="1:16" ht="16.05" customHeight="1" x14ac:dyDescent="0.2">
      <c r="A40" s="9"/>
      <c r="C40" s="10" t="s">
        <v>22</v>
      </c>
      <c r="D40" s="7" t="str">
        <f t="shared" ref="D40:O40" si="26">IF(D39&lt;=0,"",D39/$P39%)</f>
        <v/>
      </c>
      <c r="E40" s="7" t="str">
        <f t="shared" si="26"/>
        <v/>
      </c>
      <c r="F40" s="7" t="str">
        <f t="shared" si="26"/>
        <v/>
      </c>
      <c r="G40" s="7" t="str">
        <f t="shared" si="26"/>
        <v/>
      </c>
      <c r="H40" s="7">
        <f t="shared" si="26"/>
        <v>1.3409300184162061</v>
      </c>
      <c r="I40" s="7">
        <f t="shared" si="26"/>
        <v>14.06948829255459</v>
      </c>
      <c r="J40" s="7">
        <f t="shared" si="26"/>
        <v>30.614476453564851</v>
      </c>
      <c r="K40" s="7">
        <f t="shared" si="26"/>
        <v>29.437976848197845</v>
      </c>
      <c r="L40" s="7">
        <f t="shared" si="26"/>
        <v>14.873553012365166</v>
      </c>
      <c r="M40" s="7">
        <f t="shared" si="26"/>
        <v>6.9340305182846613</v>
      </c>
      <c r="N40" s="7">
        <f t="shared" si="26"/>
        <v>2.7295448566166796</v>
      </c>
      <c r="O40" s="7" t="str">
        <f t="shared" si="26"/>
        <v/>
      </c>
      <c r="P40" s="66">
        <f t="shared" si="23"/>
        <v>100</v>
      </c>
    </row>
    <row r="41" spans="1:16" ht="16.05" customHeight="1" x14ac:dyDescent="0.2">
      <c r="A41" s="9"/>
      <c r="C41" s="7" t="s">
        <v>117</v>
      </c>
      <c r="D41" s="66">
        <f>SUM(D39,D37)</f>
        <v>2.7</v>
      </c>
      <c r="E41" s="66">
        <f t="shared" ref="E41:O41" si="27">SUM(E39,E37)</f>
        <v>3.0000000000000004</v>
      </c>
      <c r="F41" s="66">
        <f t="shared" si="27"/>
        <v>12.399999999999999</v>
      </c>
      <c r="G41" s="66">
        <f t="shared" si="27"/>
        <v>27.6</v>
      </c>
      <c r="H41" s="66">
        <f t="shared" si="27"/>
        <v>476.6</v>
      </c>
      <c r="I41" s="66">
        <f t="shared" si="27"/>
        <v>2358.1</v>
      </c>
      <c r="J41" s="66">
        <f t="shared" si="27"/>
        <v>4538.5</v>
      </c>
      <c r="K41" s="66">
        <f t="shared" si="27"/>
        <v>4323.9000000000005</v>
      </c>
      <c r="L41" s="66">
        <f t="shared" si="27"/>
        <v>2244.5</v>
      </c>
      <c r="M41" s="66">
        <f t="shared" si="27"/>
        <v>1127.4000000000001</v>
      </c>
      <c r="N41" s="66">
        <f t="shared" si="27"/>
        <v>510.9</v>
      </c>
      <c r="O41" s="66">
        <f t="shared" si="27"/>
        <v>10</v>
      </c>
      <c r="P41" s="66">
        <f t="shared" si="23"/>
        <v>15635.599999999999</v>
      </c>
    </row>
    <row r="42" spans="1:16" ht="16.05" customHeight="1" x14ac:dyDescent="0.2">
      <c r="A42" s="9"/>
      <c r="B42" s="12"/>
      <c r="C42" s="10" t="s">
        <v>22</v>
      </c>
      <c r="D42" s="7">
        <f>IF(D41&lt;=0,"",D41/$P41%)</f>
        <v>1.7268285195323495E-2</v>
      </c>
      <c r="E42" s="7">
        <f t="shared" ref="E42:O42" si="28">IF(E41&lt;=0,"",E41/$P41%)</f>
        <v>1.918698355035944E-2</v>
      </c>
      <c r="F42" s="7">
        <f t="shared" si="28"/>
        <v>7.9306198674819001E-2</v>
      </c>
      <c r="G42" s="7">
        <f t="shared" si="28"/>
        <v>0.17652024866330682</v>
      </c>
      <c r="H42" s="7">
        <f t="shared" si="28"/>
        <v>3.0481721200337693</v>
      </c>
      <c r="I42" s="7">
        <f t="shared" si="28"/>
        <v>15.081608636700862</v>
      </c>
      <c r="J42" s="7">
        <f t="shared" si="28"/>
        <v>29.026708281102103</v>
      </c>
      <c r="K42" s="7">
        <f t="shared" si="28"/>
        <v>27.654199391133059</v>
      </c>
      <c r="L42" s="7">
        <f t="shared" si="28"/>
        <v>14.355061526260585</v>
      </c>
      <c r="M42" s="7">
        <f t="shared" si="28"/>
        <v>7.2104684182250773</v>
      </c>
      <c r="N42" s="7">
        <f t="shared" si="28"/>
        <v>3.2675432986262121</v>
      </c>
      <c r="O42" s="7">
        <f t="shared" si="28"/>
        <v>6.3956611834531454E-2</v>
      </c>
      <c r="P42" s="66">
        <f t="shared" si="23"/>
        <v>100</v>
      </c>
    </row>
    <row r="43" spans="1:16" ht="16.05" customHeight="1" x14ac:dyDescent="0.2">
      <c r="A43" s="9"/>
      <c r="B43" s="9" t="s">
        <v>30</v>
      </c>
      <c r="C43" s="7" t="s">
        <v>21</v>
      </c>
      <c r="D43" s="70">
        <v>0</v>
      </c>
      <c r="E43" s="70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/>
      <c r="L43" s="66"/>
      <c r="M43" s="66"/>
      <c r="N43" s="66"/>
      <c r="O43" s="66">
        <v>0</v>
      </c>
      <c r="P43" s="66">
        <f t="shared" si="4"/>
        <v>0</v>
      </c>
    </row>
    <row r="44" spans="1:16" ht="16.05" customHeight="1" x14ac:dyDescent="0.2">
      <c r="A44" s="9"/>
      <c r="B44" s="9"/>
      <c r="C44" s="10" t="s">
        <v>22</v>
      </c>
      <c r="D44" s="7" t="str">
        <f t="shared" ref="D44:O44" si="29">IF(D43&lt;=0,"",D43/$P43%)</f>
        <v/>
      </c>
      <c r="E44" s="7" t="str">
        <f t="shared" si="29"/>
        <v/>
      </c>
      <c r="F44" s="7" t="str">
        <f t="shared" si="29"/>
        <v/>
      </c>
      <c r="G44" s="7" t="str">
        <f t="shared" si="29"/>
        <v/>
      </c>
      <c r="H44" s="7" t="str">
        <f t="shared" si="29"/>
        <v/>
      </c>
      <c r="I44" s="7" t="str">
        <f t="shared" si="29"/>
        <v/>
      </c>
      <c r="J44" s="7" t="str">
        <f t="shared" si="29"/>
        <v/>
      </c>
      <c r="K44" s="7" t="str">
        <f t="shared" si="29"/>
        <v/>
      </c>
      <c r="L44" s="7" t="str">
        <f t="shared" si="29"/>
        <v/>
      </c>
      <c r="M44" s="7" t="str">
        <f t="shared" si="29"/>
        <v/>
      </c>
      <c r="N44" s="7" t="str">
        <f t="shared" si="29"/>
        <v/>
      </c>
      <c r="O44" s="7" t="str">
        <f t="shared" si="29"/>
        <v/>
      </c>
      <c r="P44" s="66">
        <f t="shared" si="4"/>
        <v>0</v>
      </c>
    </row>
    <row r="45" spans="1:16" ht="16.05" customHeight="1" x14ac:dyDescent="0.2">
      <c r="A45" s="9"/>
      <c r="B45" s="9"/>
      <c r="C45" s="7" t="s">
        <v>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/>
      <c r="L45" s="66">
        <v>0</v>
      </c>
      <c r="M45" s="66">
        <v>0</v>
      </c>
      <c r="N45" s="66">
        <v>0</v>
      </c>
      <c r="O45" s="66">
        <v>0</v>
      </c>
      <c r="P45" s="66">
        <f t="shared" si="4"/>
        <v>0</v>
      </c>
    </row>
    <row r="46" spans="1:16" ht="16.05" customHeight="1" x14ac:dyDescent="0.2">
      <c r="A46" s="9"/>
      <c r="B46" s="9"/>
      <c r="C46" s="10" t="s">
        <v>22</v>
      </c>
      <c r="D46" s="7" t="str">
        <f t="shared" ref="D46:O46" si="30">IF(D45&lt;=0,"",D45/$P45%)</f>
        <v/>
      </c>
      <c r="E46" s="7" t="str">
        <f t="shared" si="30"/>
        <v/>
      </c>
      <c r="F46" s="7" t="str">
        <f t="shared" si="30"/>
        <v/>
      </c>
      <c r="G46" s="7" t="str">
        <f t="shared" si="30"/>
        <v/>
      </c>
      <c r="H46" s="7" t="str">
        <f t="shared" si="30"/>
        <v/>
      </c>
      <c r="I46" s="7" t="str">
        <f t="shared" si="30"/>
        <v/>
      </c>
      <c r="J46" s="7" t="str">
        <f t="shared" si="30"/>
        <v/>
      </c>
      <c r="K46" s="7" t="str">
        <f t="shared" si="30"/>
        <v/>
      </c>
      <c r="L46" s="7" t="str">
        <f t="shared" si="30"/>
        <v/>
      </c>
      <c r="M46" s="7" t="str">
        <f t="shared" si="30"/>
        <v/>
      </c>
      <c r="N46" s="7" t="str">
        <f t="shared" si="30"/>
        <v/>
      </c>
      <c r="O46" s="7" t="str">
        <f t="shared" si="30"/>
        <v/>
      </c>
      <c r="P46" s="66">
        <f t="shared" si="4"/>
        <v>0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0</v>
      </c>
      <c r="E47" s="66">
        <f t="shared" ref="E47:O47" si="31">SUM(E45,E43)</f>
        <v>0</v>
      </c>
      <c r="F47" s="66">
        <f t="shared" si="31"/>
        <v>0</v>
      </c>
      <c r="G47" s="66">
        <f t="shared" si="31"/>
        <v>0</v>
      </c>
      <c r="H47" s="66">
        <f t="shared" si="31"/>
        <v>0</v>
      </c>
      <c r="I47" s="66">
        <f t="shared" si="31"/>
        <v>0</v>
      </c>
      <c r="J47" s="66">
        <f t="shared" si="31"/>
        <v>0</v>
      </c>
      <c r="K47" s="66">
        <f t="shared" si="31"/>
        <v>0</v>
      </c>
      <c r="L47" s="66">
        <f t="shared" si="31"/>
        <v>0</v>
      </c>
      <c r="M47" s="66">
        <f t="shared" si="31"/>
        <v>0</v>
      </c>
      <c r="N47" s="66">
        <f t="shared" si="31"/>
        <v>0</v>
      </c>
      <c r="O47" s="66">
        <f t="shared" si="31"/>
        <v>0</v>
      </c>
      <c r="P47" s="66">
        <f t="shared" si="4"/>
        <v>0</v>
      </c>
    </row>
    <row r="48" spans="1:16" ht="16.05" customHeight="1" x14ac:dyDescent="0.2">
      <c r="A48" s="9"/>
      <c r="B48" s="13"/>
      <c r="C48" s="10" t="s">
        <v>22</v>
      </c>
      <c r="D48" s="7" t="str">
        <f t="shared" ref="D48:O48" si="32">IF(D47&lt;=0,"",D47/$P47%)</f>
        <v/>
      </c>
      <c r="E48" s="7" t="str">
        <f t="shared" si="32"/>
        <v/>
      </c>
      <c r="F48" s="7" t="str">
        <f t="shared" si="32"/>
        <v/>
      </c>
      <c r="G48" s="7" t="str">
        <f t="shared" si="32"/>
        <v/>
      </c>
      <c r="H48" s="7" t="str">
        <f t="shared" si="32"/>
        <v/>
      </c>
      <c r="I48" s="7" t="str">
        <f t="shared" si="32"/>
        <v/>
      </c>
      <c r="J48" s="7" t="str">
        <f t="shared" si="32"/>
        <v/>
      </c>
      <c r="K48" s="7" t="str">
        <f t="shared" si="32"/>
        <v/>
      </c>
      <c r="L48" s="7" t="str">
        <f t="shared" si="32"/>
        <v/>
      </c>
      <c r="M48" s="7" t="str">
        <f t="shared" si="32"/>
        <v/>
      </c>
      <c r="N48" s="7" t="str">
        <f t="shared" si="32"/>
        <v/>
      </c>
      <c r="O48" s="7" t="str">
        <f t="shared" si="32"/>
        <v/>
      </c>
      <c r="P48" s="66">
        <f t="shared" si="4"/>
        <v>0</v>
      </c>
    </row>
    <row r="49" spans="1:16" ht="16.05" customHeight="1" x14ac:dyDescent="0.2">
      <c r="A49" s="9"/>
      <c r="B49" s="9" t="s">
        <v>31</v>
      </c>
      <c r="C49" s="7" t="s">
        <v>21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6">
        <f t="shared" si="4"/>
        <v>0</v>
      </c>
    </row>
    <row r="50" spans="1:16" ht="16.05" customHeight="1" x14ac:dyDescent="0.2">
      <c r="A50" s="9"/>
      <c r="B50" s="9"/>
      <c r="C50" s="10" t="s">
        <v>22</v>
      </c>
      <c r="D50" s="7" t="str">
        <f t="shared" ref="D50:O50" si="33">IF(D49&lt;=0,"",D49/$P49%)</f>
        <v/>
      </c>
      <c r="E50" s="7" t="str">
        <f t="shared" si="33"/>
        <v/>
      </c>
      <c r="F50" s="7" t="str">
        <f t="shared" si="33"/>
        <v/>
      </c>
      <c r="G50" s="7" t="str">
        <f t="shared" si="33"/>
        <v/>
      </c>
      <c r="H50" s="7" t="str">
        <f t="shared" si="33"/>
        <v/>
      </c>
      <c r="I50" s="7" t="str">
        <f t="shared" si="33"/>
        <v/>
      </c>
      <c r="J50" s="7" t="str">
        <f t="shared" si="33"/>
        <v/>
      </c>
      <c r="K50" s="7" t="str">
        <f t="shared" si="33"/>
        <v/>
      </c>
      <c r="L50" s="7" t="str">
        <f t="shared" si="33"/>
        <v/>
      </c>
      <c r="M50" s="7" t="str">
        <f t="shared" si="33"/>
        <v/>
      </c>
      <c r="N50" s="7" t="str">
        <f t="shared" si="33"/>
        <v/>
      </c>
      <c r="O50" s="7" t="str">
        <f t="shared" si="33"/>
        <v/>
      </c>
      <c r="P50" s="66">
        <f t="shared" si="4"/>
        <v>0</v>
      </c>
    </row>
    <row r="51" spans="1:16" ht="16.05" customHeight="1" x14ac:dyDescent="0.2">
      <c r="A51" s="9"/>
      <c r="B51" s="9"/>
      <c r="C51" s="7" t="s">
        <v>23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40</v>
      </c>
      <c r="L51" s="67">
        <v>139.9</v>
      </c>
      <c r="M51" s="67">
        <v>60</v>
      </c>
      <c r="N51" s="67">
        <v>78.099999999999994</v>
      </c>
      <c r="O51" s="67">
        <v>0</v>
      </c>
      <c r="P51" s="66">
        <f t="shared" si="4"/>
        <v>318</v>
      </c>
    </row>
    <row r="52" spans="1:16" ht="16.05" customHeight="1" x14ac:dyDescent="0.2">
      <c r="A52" s="9"/>
      <c r="B52" s="9"/>
      <c r="C52" s="10" t="s">
        <v>22</v>
      </c>
      <c r="D52" s="7" t="str">
        <f t="shared" ref="D52:O52" si="34">IF(D51&lt;=0,"",D51/$P51%)</f>
        <v/>
      </c>
      <c r="E52" s="7" t="str">
        <f t="shared" si="34"/>
        <v/>
      </c>
      <c r="F52" s="7" t="str">
        <f t="shared" si="34"/>
        <v/>
      </c>
      <c r="G52" s="7" t="str">
        <f t="shared" si="34"/>
        <v/>
      </c>
      <c r="H52" s="7" t="str">
        <f t="shared" si="34"/>
        <v/>
      </c>
      <c r="I52" s="7" t="str">
        <f t="shared" si="34"/>
        <v/>
      </c>
      <c r="J52" s="7" t="str">
        <f t="shared" si="34"/>
        <v/>
      </c>
      <c r="K52" s="7">
        <f t="shared" si="34"/>
        <v>12.578616352201257</v>
      </c>
      <c r="L52" s="7">
        <f t="shared" si="34"/>
        <v>43.9937106918239</v>
      </c>
      <c r="M52" s="7">
        <f t="shared" si="34"/>
        <v>18.867924528301884</v>
      </c>
      <c r="N52" s="7">
        <f t="shared" si="34"/>
        <v>24.559748427672954</v>
      </c>
      <c r="O52" s="7" t="str">
        <f t="shared" si="34"/>
        <v/>
      </c>
      <c r="P52" s="66">
        <f t="shared" si="4"/>
        <v>100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0</v>
      </c>
      <c r="E53" s="66">
        <f t="shared" ref="E53:O53" si="35">SUM(E51,E49)</f>
        <v>0</v>
      </c>
      <c r="F53" s="66">
        <f t="shared" si="35"/>
        <v>0</v>
      </c>
      <c r="G53" s="66">
        <f t="shared" si="35"/>
        <v>0</v>
      </c>
      <c r="H53" s="66">
        <f t="shared" si="35"/>
        <v>0</v>
      </c>
      <c r="I53" s="66">
        <f t="shared" si="35"/>
        <v>0</v>
      </c>
      <c r="J53" s="66">
        <f t="shared" si="35"/>
        <v>0</v>
      </c>
      <c r="K53" s="66">
        <f t="shared" si="35"/>
        <v>40</v>
      </c>
      <c r="L53" s="66">
        <f t="shared" si="35"/>
        <v>139.9</v>
      </c>
      <c r="M53" s="66">
        <f t="shared" si="35"/>
        <v>60</v>
      </c>
      <c r="N53" s="66">
        <f t="shared" si="35"/>
        <v>78.099999999999994</v>
      </c>
      <c r="O53" s="66">
        <f t="shared" si="35"/>
        <v>0</v>
      </c>
      <c r="P53" s="66">
        <f t="shared" si="4"/>
        <v>318</v>
      </c>
    </row>
    <row r="54" spans="1:16" ht="16.05" customHeight="1" x14ac:dyDescent="0.2">
      <c r="A54" s="9"/>
      <c r="B54" s="13"/>
      <c r="C54" s="10" t="s">
        <v>22</v>
      </c>
      <c r="D54" s="7" t="str">
        <f t="shared" ref="D54:O54" si="36">IF(D53&lt;=0,"",D53/$P53%)</f>
        <v/>
      </c>
      <c r="E54" s="7" t="str">
        <f t="shared" si="36"/>
        <v/>
      </c>
      <c r="F54" s="7" t="str">
        <f t="shared" si="36"/>
        <v/>
      </c>
      <c r="G54" s="7" t="str">
        <f t="shared" si="36"/>
        <v/>
      </c>
      <c r="H54" s="7" t="str">
        <f t="shared" si="36"/>
        <v/>
      </c>
      <c r="I54" s="7" t="str">
        <f t="shared" si="36"/>
        <v/>
      </c>
      <c r="J54" s="7" t="str">
        <f t="shared" si="36"/>
        <v/>
      </c>
      <c r="K54" s="7">
        <f t="shared" si="36"/>
        <v>12.578616352201257</v>
      </c>
      <c r="L54" s="7">
        <f t="shared" si="36"/>
        <v>43.9937106918239</v>
      </c>
      <c r="M54" s="7">
        <f t="shared" si="36"/>
        <v>18.867924528301884</v>
      </c>
      <c r="N54" s="7">
        <f t="shared" si="36"/>
        <v>24.559748427672954</v>
      </c>
      <c r="O54" s="7" t="str">
        <f t="shared" si="36"/>
        <v/>
      </c>
      <c r="P54" s="66">
        <f t="shared" si="4"/>
        <v>100</v>
      </c>
    </row>
    <row r="55" spans="1:16" ht="16.05" customHeight="1" x14ac:dyDescent="0.2">
      <c r="A55" s="9"/>
      <c r="B55" s="9" t="s">
        <v>32</v>
      </c>
      <c r="C55" s="7" t="s">
        <v>21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6">
        <f t="shared" si="4"/>
        <v>0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7">IF(D55&lt;=0,"",D55/$P55%)</f>
        <v/>
      </c>
      <c r="E56" s="7" t="str">
        <f t="shared" si="37"/>
        <v/>
      </c>
      <c r="F56" s="7" t="str">
        <f t="shared" si="37"/>
        <v/>
      </c>
      <c r="G56" s="7" t="str">
        <f t="shared" si="37"/>
        <v/>
      </c>
      <c r="H56" s="7" t="str">
        <f t="shared" si="37"/>
        <v/>
      </c>
      <c r="I56" s="7" t="str">
        <f t="shared" si="37"/>
        <v/>
      </c>
      <c r="J56" s="7" t="str">
        <f t="shared" si="37"/>
        <v/>
      </c>
      <c r="K56" s="7" t="str">
        <f t="shared" si="37"/>
        <v/>
      </c>
      <c r="L56" s="7" t="str">
        <f t="shared" si="37"/>
        <v/>
      </c>
      <c r="M56" s="7" t="str">
        <f t="shared" si="37"/>
        <v/>
      </c>
      <c r="N56" s="7" t="str">
        <f t="shared" si="37"/>
        <v/>
      </c>
      <c r="O56" s="7" t="str">
        <f t="shared" si="37"/>
        <v/>
      </c>
      <c r="P56" s="66">
        <f t="shared" si="4"/>
        <v>0</v>
      </c>
    </row>
    <row r="57" spans="1:16" ht="16.05" customHeight="1" x14ac:dyDescent="0.2">
      <c r="A57" s="9"/>
      <c r="B57" s="9"/>
      <c r="C57" s="7" t="s">
        <v>23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6">
        <f t="shared" si="4"/>
        <v>0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8">IF(D57&lt;=0,"",D57/$P57%)</f>
        <v/>
      </c>
      <c r="E58" s="7" t="str">
        <f t="shared" si="38"/>
        <v/>
      </c>
      <c r="F58" s="7" t="str">
        <f t="shared" si="38"/>
        <v/>
      </c>
      <c r="G58" s="7" t="str">
        <f t="shared" si="38"/>
        <v/>
      </c>
      <c r="H58" s="7" t="str">
        <f t="shared" si="38"/>
        <v/>
      </c>
      <c r="I58" s="7" t="str">
        <f t="shared" si="38"/>
        <v/>
      </c>
      <c r="J58" s="7" t="str">
        <f t="shared" si="38"/>
        <v/>
      </c>
      <c r="K58" s="7" t="str">
        <f t="shared" si="38"/>
        <v/>
      </c>
      <c r="L58" s="7" t="str">
        <f t="shared" si="38"/>
        <v/>
      </c>
      <c r="M58" s="7" t="str">
        <f t="shared" si="38"/>
        <v/>
      </c>
      <c r="N58" s="7" t="str">
        <f t="shared" si="38"/>
        <v/>
      </c>
      <c r="O58" s="7" t="str">
        <f t="shared" si="38"/>
        <v/>
      </c>
      <c r="P58" s="66">
        <f t="shared" si="4"/>
        <v>0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39">SUM(E57,E55)</f>
        <v>0</v>
      </c>
      <c r="F59" s="66">
        <f t="shared" si="39"/>
        <v>0</v>
      </c>
      <c r="G59" s="66">
        <f t="shared" si="39"/>
        <v>0</v>
      </c>
      <c r="H59" s="66">
        <f t="shared" si="39"/>
        <v>0</v>
      </c>
      <c r="I59" s="66">
        <f t="shared" si="39"/>
        <v>0</v>
      </c>
      <c r="J59" s="66">
        <f t="shared" si="39"/>
        <v>0</v>
      </c>
      <c r="K59" s="66">
        <f t="shared" si="39"/>
        <v>0</v>
      </c>
      <c r="L59" s="66">
        <f t="shared" si="39"/>
        <v>0</v>
      </c>
      <c r="M59" s="66">
        <f t="shared" si="39"/>
        <v>0</v>
      </c>
      <c r="N59" s="66">
        <f t="shared" si="39"/>
        <v>0</v>
      </c>
      <c r="O59" s="66">
        <f t="shared" si="39"/>
        <v>0</v>
      </c>
      <c r="P59" s="66">
        <f t="shared" si="4"/>
        <v>0</v>
      </c>
    </row>
    <row r="60" spans="1:16" ht="16.05" customHeight="1" x14ac:dyDescent="0.2">
      <c r="A60" s="9"/>
      <c r="B60" s="13"/>
      <c r="C60" s="10" t="s">
        <v>22</v>
      </c>
      <c r="D60" s="7" t="str">
        <f t="shared" ref="D60:O60" si="40">IF(D59&lt;=0,"",D59/$P59%)</f>
        <v/>
      </c>
      <c r="E60" s="7" t="str">
        <f t="shared" si="40"/>
        <v/>
      </c>
      <c r="F60" s="7" t="str">
        <f t="shared" si="40"/>
        <v/>
      </c>
      <c r="G60" s="7" t="str">
        <f t="shared" si="40"/>
        <v/>
      </c>
      <c r="H60" s="7" t="str">
        <f t="shared" si="40"/>
        <v/>
      </c>
      <c r="I60" s="7" t="str">
        <f t="shared" si="40"/>
        <v/>
      </c>
      <c r="J60" s="7" t="str">
        <f t="shared" si="40"/>
        <v/>
      </c>
      <c r="K60" s="7" t="str">
        <f t="shared" si="40"/>
        <v/>
      </c>
      <c r="L60" s="7" t="str">
        <f t="shared" si="40"/>
        <v/>
      </c>
      <c r="M60" s="7" t="str">
        <f t="shared" si="40"/>
        <v/>
      </c>
      <c r="N60" s="7" t="str">
        <f t="shared" si="40"/>
        <v/>
      </c>
      <c r="O60" s="7" t="str">
        <f t="shared" si="40"/>
        <v/>
      </c>
      <c r="P60" s="66">
        <f t="shared" si="4"/>
        <v>0</v>
      </c>
    </row>
    <row r="61" spans="1:16" ht="16.05" customHeight="1" x14ac:dyDescent="0.2">
      <c r="A61" s="9"/>
      <c r="B61" s="9" t="s">
        <v>33</v>
      </c>
      <c r="C61" s="7" t="s">
        <v>21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/>
      <c r="K61" s="67"/>
      <c r="L61" s="67"/>
      <c r="M61" s="67"/>
      <c r="N61" s="67">
        <v>0</v>
      </c>
      <c r="O61" s="67">
        <v>0</v>
      </c>
      <c r="P61" s="66">
        <f t="shared" si="4"/>
        <v>0</v>
      </c>
    </row>
    <row r="62" spans="1:16" ht="16.05" customHeight="1" x14ac:dyDescent="0.2">
      <c r="A62" s="9"/>
      <c r="B62" s="9"/>
      <c r="C62" s="10" t="s">
        <v>22</v>
      </c>
      <c r="D62" s="7" t="str">
        <f t="shared" ref="D62:O62" si="41">IF(D61&lt;=0,"",D61/$P61%)</f>
        <v/>
      </c>
      <c r="E62" s="7" t="str">
        <f t="shared" si="41"/>
        <v/>
      </c>
      <c r="F62" s="7" t="str">
        <f t="shared" si="41"/>
        <v/>
      </c>
      <c r="G62" s="7" t="str">
        <f t="shared" si="41"/>
        <v/>
      </c>
      <c r="H62" s="7" t="str">
        <f t="shared" si="41"/>
        <v/>
      </c>
      <c r="I62" s="7" t="str">
        <f t="shared" si="41"/>
        <v/>
      </c>
      <c r="J62" s="7" t="str">
        <f t="shared" si="41"/>
        <v/>
      </c>
      <c r="K62" s="7" t="str">
        <f t="shared" si="41"/>
        <v/>
      </c>
      <c r="L62" s="7" t="str">
        <f t="shared" si="41"/>
        <v/>
      </c>
      <c r="M62" s="7" t="str">
        <f t="shared" si="41"/>
        <v/>
      </c>
      <c r="N62" s="7" t="str">
        <f t="shared" si="41"/>
        <v/>
      </c>
      <c r="O62" s="7" t="str">
        <f t="shared" si="41"/>
        <v/>
      </c>
      <c r="P62" s="66">
        <f t="shared" si="4"/>
        <v>0</v>
      </c>
    </row>
    <row r="63" spans="1:16" ht="16.05" customHeight="1" x14ac:dyDescent="0.2">
      <c r="A63" s="9"/>
      <c r="B63" s="9"/>
      <c r="C63" s="7" t="s">
        <v>23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/>
      <c r="L63" s="67">
        <v>0</v>
      </c>
      <c r="M63" s="67">
        <v>0</v>
      </c>
      <c r="N63" s="67">
        <v>0</v>
      </c>
      <c r="O63" s="67">
        <v>0</v>
      </c>
      <c r="P63" s="66">
        <f t="shared" si="4"/>
        <v>0</v>
      </c>
    </row>
    <row r="64" spans="1:16" ht="16.05" customHeight="1" x14ac:dyDescent="0.2">
      <c r="A64" s="9"/>
      <c r="B64" s="9"/>
      <c r="C64" s="10" t="s">
        <v>22</v>
      </c>
      <c r="D64" s="7" t="str">
        <f t="shared" ref="D64:O64" si="42">IF(D63&lt;=0,"",D63/$P63%)</f>
        <v/>
      </c>
      <c r="E64" s="7" t="str">
        <f t="shared" si="42"/>
        <v/>
      </c>
      <c r="F64" s="7" t="str">
        <f t="shared" si="42"/>
        <v/>
      </c>
      <c r="G64" s="7" t="str">
        <f t="shared" si="42"/>
        <v/>
      </c>
      <c r="H64" s="7" t="str">
        <f t="shared" si="42"/>
        <v/>
      </c>
      <c r="I64" s="7" t="str">
        <f t="shared" si="42"/>
        <v/>
      </c>
      <c r="J64" s="7" t="str">
        <f t="shared" si="42"/>
        <v/>
      </c>
      <c r="K64" s="7" t="str">
        <f t="shared" si="42"/>
        <v/>
      </c>
      <c r="L64" s="7" t="str">
        <f t="shared" si="42"/>
        <v/>
      </c>
      <c r="M64" s="7" t="str">
        <f t="shared" si="42"/>
        <v/>
      </c>
      <c r="N64" s="7" t="str">
        <f t="shared" si="42"/>
        <v/>
      </c>
      <c r="O64" s="7" t="str">
        <f t="shared" si="42"/>
        <v/>
      </c>
      <c r="P64" s="66">
        <f t="shared" si="4"/>
        <v>0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43">SUM(E63,E61)</f>
        <v>0</v>
      </c>
      <c r="F65" s="66">
        <f t="shared" si="43"/>
        <v>0</v>
      </c>
      <c r="G65" s="66">
        <f t="shared" si="43"/>
        <v>0</v>
      </c>
      <c r="H65" s="66">
        <f t="shared" si="43"/>
        <v>0</v>
      </c>
      <c r="I65" s="66">
        <f t="shared" si="43"/>
        <v>0</v>
      </c>
      <c r="J65" s="66">
        <f t="shared" si="43"/>
        <v>0</v>
      </c>
      <c r="K65" s="66">
        <f t="shared" si="43"/>
        <v>0</v>
      </c>
      <c r="L65" s="66">
        <f t="shared" si="43"/>
        <v>0</v>
      </c>
      <c r="M65" s="66">
        <f t="shared" si="43"/>
        <v>0</v>
      </c>
      <c r="N65" s="66">
        <f t="shared" si="43"/>
        <v>0</v>
      </c>
      <c r="O65" s="66">
        <f t="shared" si="43"/>
        <v>0</v>
      </c>
      <c r="P65" s="66">
        <f t="shared" si="4"/>
        <v>0</v>
      </c>
    </row>
    <row r="66" spans="1:16" ht="16.05" customHeight="1" x14ac:dyDescent="0.2">
      <c r="A66" s="9"/>
      <c r="B66" s="13"/>
      <c r="C66" s="10" t="s">
        <v>22</v>
      </c>
      <c r="D66" s="7" t="str">
        <f t="shared" ref="D66:O66" si="44">IF(D65&lt;=0,"",D65/$P65%)</f>
        <v/>
      </c>
      <c r="E66" s="7" t="str">
        <f t="shared" si="44"/>
        <v/>
      </c>
      <c r="F66" s="7" t="str">
        <f t="shared" si="44"/>
        <v/>
      </c>
      <c r="G66" s="7" t="str">
        <f t="shared" si="44"/>
        <v/>
      </c>
      <c r="H66" s="7" t="str">
        <f t="shared" si="44"/>
        <v/>
      </c>
      <c r="I66" s="7" t="str">
        <f t="shared" si="44"/>
        <v/>
      </c>
      <c r="J66" s="7" t="str">
        <f t="shared" si="44"/>
        <v/>
      </c>
      <c r="K66" s="7" t="str">
        <f t="shared" si="44"/>
        <v/>
      </c>
      <c r="L66" s="7" t="str">
        <f t="shared" si="44"/>
        <v/>
      </c>
      <c r="M66" s="7" t="str">
        <f t="shared" si="44"/>
        <v/>
      </c>
      <c r="N66" s="7" t="str">
        <f t="shared" si="44"/>
        <v/>
      </c>
      <c r="O66" s="7" t="str">
        <f t="shared" si="44"/>
        <v/>
      </c>
      <c r="P66" s="66">
        <f t="shared" si="4"/>
        <v>0</v>
      </c>
    </row>
    <row r="67" spans="1:16" ht="16.05" customHeight="1" x14ac:dyDescent="0.2">
      <c r="A67" s="9"/>
      <c r="B67" s="9" t="s">
        <v>34</v>
      </c>
      <c r="C67" s="7" t="s">
        <v>21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6">
        <f t="shared" si="4"/>
        <v>0</v>
      </c>
    </row>
    <row r="68" spans="1:16" ht="16.05" customHeight="1" x14ac:dyDescent="0.2">
      <c r="A68" s="9"/>
      <c r="B68" s="9"/>
      <c r="C68" s="10" t="s">
        <v>22</v>
      </c>
      <c r="D68" s="7" t="str">
        <f t="shared" ref="D68:O68" si="45">IF(D67&lt;=0,"",D67/$P67%)</f>
        <v/>
      </c>
      <c r="E68" s="7" t="str">
        <f t="shared" si="45"/>
        <v/>
      </c>
      <c r="F68" s="7" t="str">
        <f t="shared" si="45"/>
        <v/>
      </c>
      <c r="G68" s="7" t="str">
        <f t="shared" si="45"/>
        <v/>
      </c>
      <c r="H68" s="7" t="str">
        <f t="shared" si="45"/>
        <v/>
      </c>
      <c r="I68" s="7" t="str">
        <f t="shared" si="45"/>
        <v/>
      </c>
      <c r="J68" s="7" t="str">
        <f t="shared" si="45"/>
        <v/>
      </c>
      <c r="K68" s="7" t="str">
        <f t="shared" si="45"/>
        <v/>
      </c>
      <c r="L68" s="7" t="str">
        <f t="shared" si="45"/>
        <v/>
      </c>
      <c r="M68" s="7" t="str">
        <f t="shared" si="45"/>
        <v/>
      </c>
      <c r="N68" s="7" t="str">
        <f t="shared" si="45"/>
        <v/>
      </c>
      <c r="O68" s="7" t="str">
        <f t="shared" si="45"/>
        <v/>
      </c>
      <c r="P68" s="66">
        <f t="shared" si="4"/>
        <v>0</v>
      </c>
    </row>
    <row r="69" spans="1:16" ht="16.05" customHeight="1" x14ac:dyDescent="0.2">
      <c r="A69" s="9"/>
      <c r="B69" s="9"/>
      <c r="C69" s="7" t="s">
        <v>23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6">
        <f t="shared" si="4"/>
        <v>0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6">IF(D69&lt;=0,"",D69/$P69%)</f>
        <v/>
      </c>
      <c r="E70" s="7" t="str">
        <f t="shared" si="46"/>
        <v/>
      </c>
      <c r="F70" s="7" t="str">
        <f t="shared" si="46"/>
        <v/>
      </c>
      <c r="G70" s="7" t="str">
        <f t="shared" si="46"/>
        <v/>
      </c>
      <c r="H70" s="7" t="str">
        <f t="shared" si="46"/>
        <v/>
      </c>
      <c r="I70" s="7" t="str">
        <f t="shared" si="46"/>
        <v/>
      </c>
      <c r="J70" s="7" t="str">
        <f t="shared" si="46"/>
        <v/>
      </c>
      <c r="K70" s="7" t="str">
        <f t="shared" si="46"/>
        <v/>
      </c>
      <c r="L70" s="7" t="str">
        <f t="shared" si="46"/>
        <v/>
      </c>
      <c r="M70" s="7" t="str">
        <f t="shared" si="46"/>
        <v/>
      </c>
      <c r="N70" s="7" t="str">
        <f t="shared" si="46"/>
        <v/>
      </c>
      <c r="O70" s="7" t="str">
        <f t="shared" si="46"/>
        <v/>
      </c>
      <c r="P70" s="66">
        <f t="shared" si="4"/>
        <v>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7">SUM(E69,E67)</f>
        <v>0</v>
      </c>
      <c r="F71" s="66">
        <f t="shared" si="47"/>
        <v>0</v>
      </c>
      <c r="G71" s="66">
        <f t="shared" si="47"/>
        <v>0</v>
      </c>
      <c r="H71" s="66">
        <f t="shared" si="47"/>
        <v>0</v>
      </c>
      <c r="I71" s="66">
        <f t="shared" si="47"/>
        <v>0</v>
      </c>
      <c r="J71" s="66">
        <f t="shared" si="47"/>
        <v>0</v>
      </c>
      <c r="K71" s="66">
        <f t="shared" si="47"/>
        <v>0</v>
      </c>
      <c r="L71" s="66">
        <f t="shared" si="47"/>
        <v>0</v>
      </c>
      <c r="M71" s="66">
        <f t="shared" si="47"/>
        <v>0</v>
      </c>
      <c r="N71" s="66">
        <f t="shared" si="47"/>
        <v>0</v>
      </c>
      <c r="O71" s="66">
        <f t="shared" si="47"/>
        <v>0</v>
      </c>
      <c r="P71" s="66">
        <f t="shared" si="4"/>
        <v>0</v>
      </c>
    </row>
    <row r="72" spans="1:16" ht="16.05" customHeight="1" x14ac:dyDescent="0.2">
      <c r="A72" s="9"/>
      <c r="B72" s="13"/>
      <c r="C72" s="10" t="s">
        <v>22</v>
      </c>
      <c r="D72" s="7" t="str">
        <f t="shared" ref="D72:O72" si="48">IF(D71&lt;=0,"",D71/$P71%)</f>
        <v/>
      </c>
      <c r="E72" s="7" t="str">
        <f t="shared" si="48"/>
        <v/>
      </c>
      <c r="F72" s="7" t="str">
        <f t="shared" si="48"/>
        <v/>
      </c>
      <c r="G72" s="7" t="str">
        <f t="shared" si="48"/>
        <v/>
      </c>
      <c r="H72" s="7" t="str">
        <f t="shared" si="48"/>
        <v/>
      </c>
      <c r="I72" s="7" t="str">
        <f t="shared" si="48"/>
        <v/>
      </c>
      <c r="J72" s="7" t="str">
        <f t="shared" si="48"/>
        <v/>
      </c>
      <c r="K72" s="7" t="str">
        <f t="shared" si="48"/>
        <v/>
      </c>
      <c r="L72" s="7" t="str">
        <f t="shared" si="48"/>
        <v/>
      </c>
      <c r="M72" s="7" t="str">
        <f t="shared" si="48"/>
        <v/>
      </c>
      <c r="N72" s="7" t="str">
        <f t="shared" si="48"/>
        <v/>
      </c>
      <c r="O72" s="7" t="str">
        <f t="shared" si="48"/>
        <v/>
      </c>
      <c r="P72" s="66">
        <f t="shared" si="4"/>
        <v>0</v>
      </c>
    </row>
    <row r="73" spans="1:16" ht="16.05" customHeight="1" x14ac:dyDescent="0.2">
      <c r="A73" s="9"/>
      <c r="B73" s="9" t="s">
        <v>35</v>
      </c>
      <c r="C73" s="7" t="s">
        <v>21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/>
      <c r="O73" s="67">
        <v>0</v>
      </c>
      <c r="P73" s="66">
        <f t="shared" si="4"/>
        <v>0</v>
      </c>
    </row>
    <row r="74" spans="1:16" ht="16.05" customHeight="1" x14ac:dyDescent="0.2">
      <c r="A74" s="9"/>
      <c r="B74" s="9"/>
      <c r="C74" s="10" t="s">
        <v>22</v>
      </c>
      <c r="D74" s="7" t="str">
        <f t="shared" ref="D74:O74" si="49">IF(D73&lt;=0,"",D73/$P73%)</f>
        <v/>
      </c>
      <c r="E74" s="7" t="str">
        <f t="shared" si="49"/>
        <v/>
      </c>
      <c r="F74" s="7" t="str">
        <f t="shared" si="49"/>
        <v/>
      </c>
      <c r="G74" s="7" t="str">
        <f t="shared" si="49"/>
        <v/>
      </c>
      <c r="H74" s="7" t="str">
        <f t="shared" si="49"/>
        <v/>
      </c>
      <c r="I74" s="7" t="str">
        <f t="shared" si="49"/>
        <v/>
      </c>
      <c r="J74" s="7" t="str">
        <f t="shared" si="49"/>
        <v/>
      </c>
      <c r="K74" s="7" t="str">
        <f t="shared" si="49"/>
        <v/>
      </c>
      <c r="L74" s="7" t="str">
        <f t="shared" si="49"/>
        <v/>
      </c>
      <c r="M74" s="7" t="str">
        <f t="shared" si="49"/>
        <v/>
      </c>
      <c r="N74" s="7" t="str">
        <f t="shared" si="49"/>
        <v/>
      </c>
      <c r="O74" s="7" t="str">
        <f t="shared" si="49"/>
        <v/>
      </c>
      <c r="P74" s="66">
        <f t="shared" si="4"/>
        <v>0</v>
      </c>
    </row>
    <row r="75" spans="1:16" ht="16.05" customHeight="1" x14ac:dyDescent="0.2">
      <c r="A75" s="9"/>
      <c r="B75" s="9"/>
      <c r="C75" s="7" t="s">
        <v>23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6">
        <f t="shared" si="4"/>
        <v>0</v>
      </c>
    </row>
    <row r="76" spans="1:16" ht="16.05" customHeight="1" x14ac:dyDescent="0.2">
      <c r="A76" s="9"/>
      <c r="B76" s="9"/>
      <c r="C76" s="10" t="s">
        <v>22</v>
      </c>
      <c r="D76" s="7" t="str">
        <f t="shared" ref="D76:O76" si="50">IF(D75&lt;=0,"",D75/$P75%)</f>
        <v/>
      </c>
      <c r="E76" s="7" t="str">
        <f t="shared" si="50"/>
        <v/>
      </c>
      <c r="F76" s="7" t="str">
        <f t="shared" si="50"/>
        <v/>
      </c>
      <c r="G76" s="7" t="str">
        <f t="shared" si="50"/>
        <v/>
      </c>
      <c r="H76" s="7" t="str">
        <f t="shared" si="50"/>
        <v/>
      </c>
      <c r="I76" s="7" t="str">
        <f t="shared" si="50"/>
        <v/>
      </c>
      <c r="J76" s="7" t="str">
        <f t="shared" si="50"/>
        <v/>
      </c>
      <c r="K76" s="7" t="str">
        <f t="shared" si="50"/>
        <v/>
      </c>
      <c r="L76" s="7" t="str">
        <f t="shared" si="50"/>
        <v/>
      </c>
      <c r="M76" s="7" t="str">
        <f t="shared" si="50"/>
        <v/>
      </c>
      <c r="N76" s="7" t="str">
        <f t="shared" si="50"/>
        <v/>
      </c>
      <c r="O76" s="7" t="str">
        <f t="shared" si="50"/>
        <v/>
      </c>
      <c r="P76" s="66">
        <f t="shared" si="4"/>
        <v>0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0</v>
      </c>
      <c r="E77" s="66">
        <f t="shared" ref="E77:O77" si="51">SUM(E75,E73)</f>
        <v>0</v>
      </c>
      <c r="F77" s="66">
        <f t="shared" si="51"/>
        <v>0</v>
      </c>
      <c r="G77" s="66">
        <f t="shared" si="51"/>
        <v>0</v>
      </c>
      <c r="H77" s="66">
        <f t="shared" si="51"/>
        <v>0</v>
      </c>
      <c r="I77" s="66">
        <f t="shared" si="51"/>
        <v>0</v>
      </c>
      <c r="J77" s="66">
        <f t="shared" si="51"/>
        <v>0</v>
      </c>
      <c r="K77" s="66">
        <f t="shared" si="51"/>
        <v>0</v>
      </c>
      <c r="L77" s="66">
        <f t="shared" si="51"/>
        <v>0</v>
      </c>
      <c r="M77" s="66">
        <f t="shared" si="51"/>
        <v>0</v>
      </c>
      <c r="N77" s="66">
        <f t="shared" si="51"/>
        <v>0</v>
      </c>
      <c r="O77" s="66">
        <f t="shared" si="51"/>
        <v>0</v>
      </c>
      <c r="P77" s="66">
        <f t="shared" si="4"/>
        <v>0</v>
      </c>
    </row>
    <row r="78" spans="1:16" ht="16.05" customHeight="1" x14ac:dyDescent="0.2">
      <c r="A78" s="9"/>
      <c r="B78" s="13"/>
      <c r="C78" s="10" t="s">
        <v>22</v>
      </c>
      <c r="D78" s="7" t="str">
        <f t="shared" ref="D78:O78" si="52">IF(D77&lt;=0,"",D77/$P77%)</f>
        <v/>
      </c>
      <c r="E78" s="7" t="str">
        <f t="shared" si="52"/>
        <v/>
      </c>
      <c r="F78" s="7" t="str">
        <f t="shared" si="52"/>
        <v/>
      </c>
      <c r="G78" s="7" t="str">
        <f t="shared" si="52"/>
        <v/>
      </c>
      <c r="H78" s="7" t="str">
        <f t="shared" si="52"/>
        <v/>
      </c>
      <c r="I78" s="7" t="str">
        <f t="shared" si="52"/>
        <v/>
      </c>
      <c r="J78" s="7" t="str">
        <f t="shared" si="52"/>
        <v/>
      </c>
      <c r="K78" s="7" t="str">
        <f t="shared" si="52"/>
        <v/>
      </c>
      <c r="L78" s="7" t="str">
        <f t="shared" si="52"/>
        <v/>
      </c>
      <c r="M78" s="7" t="str">
        <f t="shared" si="52"/>
        <v/>
      </c>
      <c r="N78" s="7" t="str">
        <f t="shared" si="52"/>
        <v/>
      </c>
      <c r="O78" s="7" t="str">
        <f t="shared" si="52"/>
        <v/>
      </c>
      <c r="P78" s="66">
        <f t="shared" si="4"/>
        <v>0</v>
      </c>
    </row>
    <row r="79" spans="1:16" ht="16.05" customHeight="1" x14ac:dyDescent="0.2">
      <c r="A79" s="9"/>
      <c r="B79" s="9" t="s">
        <v>36</v>
      </c>
      <c r="C79" s="7" t="s">
        <v>21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6">
        <f t="shared" si="4"/>
        <v>0</v>
      </c>
    </row>
    <row r="80" spans="1:16" ht="16.05" customHeight="1" x14ac:dyDescent="0.2">
      <c r="A80" s="9"/>
      <c r="B80" s="9"/>
      <c r="C80" s="10" t="s">
        <v>22</v>
      </c>
      <c r="D80" s="7" t="str">
        <f t="shared" ref="D80:O80" si="53">IF(D79&lt;=0,"",D79/$P79%)</f>
        <v/>
      </c>
      <c r="E80" s="7" t="str">
        <f t="shared" si="53"/>
        <v/>
      </c>
      <c r="F80" s="7" t="str">
        <f t="shared" si="53"/>
        <v/>
      </c>
      <c r="G80" s="7" t="str">
        <f t="shared" si="53"/>
        <v/>
      </c>
      <c r="H80" s="7" t="str">
        <f t="shared" si="53"/>
        <v/>
      </c>
      <c r="I80" s="7" t="str">
        <f t="shared" si="53"/>
        <v/>
      </c>
      <c r="J80" s="7" t="str">
        <f t="shared" si="53"/>
        <v/>
      </c>
      <c r="K80" s="7" t="str">
        <f t="shared" si="53"/>
        <v/>
      </c>
      <c r="L80" s="7" t="str">
        <f t="shared" si="53"/>
        <v/>
      </c>
      <c r="M80" s="7" t="str">
        <f t="shared" si="53"/>
        <v/>
      </c>
      <c r="N80" s="7" t="str">
        <f t="shared" si="53"/>
        <v/>
      </c>
      <c r="O80" s="7" t="str">
        <f t="shared" si="53"/>
        <v/>
      </c>
      <c r="P80" s="66">
        <f t="shared" si="4"/>
        <v>0</v>
      </c>
    </row>
    <row r="81" spans="1:16" ht="16.05" customHeight="1" x14ac:dyDescent="0.2">
      <c r="A81" s="9"/>
      <c r="B81" s="9"/>
      <c r="C81" s="7" t="s">
        <v>23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6">
        <f t="shared" si="4"/>
        <v>0</v>
      </c>
    </row>
    <row r="82" spans="1:16" ht="16.05" customHeight="1" x14ac:dyDescent="0.2">
      <c r="A82" s="9"/>
      <c r="B82" s="9"/>
      <c r="C82" s="10" t="s">
        <v>22</v>
      </c>
      <c r="D82" s="7" t="str">
        <f t="shared" ref="D82:O82" si="54">IF(D81&lt;=0,"",D81/$P81%)</f>
        <v/>
      </c>
      <c r="E82" s="7" t="str">
        <f t="shared" si="54"/>
        <v/>
      </c>
      <c r="F82" s="7" t="str">
        <f t="shared" si="54"/>
        <v/>
      </c>
      <c r="G82" s="7" t="str">
        <f t="shared" si="54"/>
        <v/>
      </c>
      <c r="H82" s="7" t="str">
        <f t="shared" si="54"/>
        <v/>
      </c>
      <c r="I82" s="7" t="str">
        <f t="shared" si="54"/>
        <v/>
      </c>
      <c r="J82" s="7" t="str">
        <f t="shared" si="54"/>
        <v/>
      </c>
      <c r="K82" s="7" t="str">
        <f t="shared" si="54"/>
        <v/>
      </c>
      <c r="L82" s="7" t="str">
        <f t="shared" si="54"/>
        <v/>
      </c>
      <c r="M82" s="7" t="str">
        <f t="shared" si="54"/>
        <v/>
      </c>
      <c r="N82" s="7" t="str">
        <f t="shared" si="54"/>
        <v/>
      </c>
      <c r="O82" s="7" t="str">
        <f t="shared" si="54"/>
        <v/>
      </c>
      <c r="P82" s="66">
        <f t="shared" si="4"/>
        <v>0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55">SUM(E81,E79)</f>
        <v>0</v>
      </c>
      <c r="F83" s="66">
        <f t="shared" si="55"/>
        <v>0</v>
      </c>
      <c r="G83" s="66">
        <f t="shared" si="55"/>
        <v>0</v>
      </c>
      <c r="H83" s="66">
        <f t="shared" si="55"/>
        <v>0</v>
      </c>
      <c r="I83" s="66">
        <f t="shared" si="55"/>
        <v>0</v>
      </c>
      <c r="J83" s="66">
        <f t="shared" si="55"/>
        <v>0</v>
      </c>
      <c r="K83" s="66">
        <f t="shared" si="55"/>
        <v>0</v>
      </c>
      <c r="L83" s="66">
        <f t="shared" si="55"/>
        <v>0</v>
      </c>
      <c r="M83" s="66">
        <f t="shared" si="55"/>
        <v>0</v>
      </c>
      <c r="N83" s="66">
        <f t="shared" si="55"/>
        <v>0</v>
      </c>
      <c r="O83" s="66">
        <f t="shared" si="55"/>
        <v>0</v>
      </c>
      <c r="P83" s="66">
        <f t="shared" si="4"/>
        <v>0</v>
      </c>
    </row>
    <row r="84" spans="1:16" ht="16.05" customHeight="1" x14ac:dyDescent="0.2">
      <c r="A84" s="9"/>
      <c r="B84" s="13"/>
      <c r="C84" s="10" t="s">
        <v>22</v>
      </c>
      <c r="D84" s="7" t="str">
        <f t="shared" ref="D84:O84" si="56">IF(D83&lt;=0,"",D83/$P83%)</f>
        <v/>
      </c>
      <c r="E84" s="7" t="str">
        <f t="shared" si="56"/>
        <v/>
      </c>
      <c r="F84" s="7" t="str">
        <f t="shared" si="56"/>
        <v/>
      </c>
      <c r="G84" s="7" t="str">
        <f t="shared" si="56"/>
        <v/>
      </c>
      <c r="H84" s="7" t="str">
        <f t="shared" si="56"/>
        <v/>
      </c>
      <c r="I84" s="7" t="str">
        <f t="shared" si="56"/>
        <v/>
      </c>
      <c r="J84" s="7" t="str">
        <f t="shared" si="56"/>
        <v/>
      </c>
      <c r="K84" s="7" t="str">
        <f t="shared" si="56"/>
        <v/>
      </c>
      <c r="L84" s="7" t="str">
        <f t="shared" si="56"/>
        <v/>
      </c>
      <c r="M84" s="7" t="str">
        <f t="shared" si="56"/>
        <v/>
      </c>
      <c r="N84" s="7" t="str">
        <f t="shared" si="56"/>
        <v/>
      </c>
      <c r="O84" s="7" t="str">
        <f t="shared" si="56"/>
        <v/>
      </c>
      <c r="P84" s="66">
        <f t="shared" si="4"/>
        <v>0</v>
      </c>
    </row>
    <row r="85" spans="1:16" ht="16.05" customHeight="1" x14ac:dyDescent="0.2">
      <c r="A85" s="9"/>
      <c r="B85" s="9" t="s">
        <v>37</v>
      </c>
      <c r="C85" s="7" t="s">
        <v>21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6">
        <f t="shared" si="4"/>
        <v>0</v>
      </c>
    </row>
    <row r="86" spans="1:16" ht="16.05" customHeight="1" x14ac:dyDescent="0.2">
      <c r="A86" s="9"/>
      <c r="B86" s="9"/>
      <c r="C86" s="10" t="s">
        <v>22</v>
      </c>
      <c r="D86" s="7" t="str">
        <f t="shared" ref="D86:O86" si="57">IF(D85&lt;=0,"",D85/$P85%)</f>
        <v/>
      </c>
      <c r="E86" s="7" t="str">
        <f t="shared" si="57"/>
        <v/>
      </c>
      <c r="F86" s="7" t="str">
        <f t="shared" si="57"/>
        <v/>
      </c>
      <c r="G86" s="7" t="str">
        <f t="shared" si="57"/>
        <v/>
      </c>
      <c r="H86" s="7" t="str">
        <f t="shared" si="57"/>
        <v/>
      </c>
      <c r="I86" s="7" t="str">
        <f t="shared" si="57"/>
        <v/>
      </c>
      <c r="J86" s="7" t="str">
        <f t="shared" si="57"/>
        <v/>
      </c>
      <c r="K86" s="7" t="str">
        <f t="shared" si="57"/>
        <v/>
      </c>
      <c r="L86" s="7" t="str">
        <f t="shared" si="57"/>
        <v/>
      </c>
      <c r="M86" s="7" t="str">
        <f t="shared" si="57"/>
        <v/>
      </c>
      <c r="N86" s="7" t="str">
        <f t="shared" si="57"/>
        <v/>
      </c>
      <c r="O86" s="7" t="str">
        <f t="shared" si="57"/>
        <v/>
      </c>
      <c r="P86" s="66">
        <f t="shared" si="4"/>
        <v>0</v>
      </c>
    </row>
    <row r="87" spans="1:16" ht="16.05" customHeight="1" x14ac:dyDescent="0.2">
      <c r="A87" s="9"/>
      <c r="B87" s="9"/>
      <c r="C87" s="7" t="s">
        <v>23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6">
        <f t="shared" si="4"/>
        <v>0</v>
      </c>
    </row>
    <row r="88" spans="1:16" ht="16.05" customHeight="1" x14ac:dyDescent="0.2">
      <c r="A88" s="9"/>
      <c r="B88" s="9"/>
      <c r="C88" s="10" t="s">
        <v>22</v>
      </c>
      <c r="D88" s="7" t="str">
        <f t="shared" ref="D88:O88" si="58">IF(D87&lt;=0,"",D87/$P87%)</f>
        <v/>
      </c>
      <c r="E88" s="7" t="str">
        <f t="shared" si="58"/>
        <v/>
      </c>
      <c r="F88" s="7" t="str">
        <f t="shared" si="58"/>
        <v/>
      </c>
      <c r="G88" s="7" t="str">
        <f t="shared" si="58"/>
        <v/>
      </c>
      <c r="H88" s="7" t="str">
        <f t="shared" si="58"/>
        <v/>
      </c>
      <c r="I88" s="7" t="str">
        <f t="shared" si="58"/>
        <v/>
      </c>
      <c r="J88" s="7" t="str">
        <f t="shared" si="58"/>
        <v/>
      </c>
      <c r="K88" s="7" t="str">
        <f t="shared" si="58"/>
        <v/>
      </c>
      <c r="L88" s="7" t="str">
        <f t="shared" si="58"/>
        <v/>
      </c>
      <c r="M88" s="7" t="str">
        <f t="shared" si="58"/>
        <v/>
      </c>
      <c r="N88" s="7" t="str">
        <f t="shared" si="58"/>
        <v/>
      </c>
      <c r="O88" s="7" t="str">
        <f t="shared" si="58"/>
        <v/>
      </c>
      <c r="P88" s="66">
        <f t="shared" si="4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0</v>
      </c>
      <c r="E89" s="66">
        <f t="shared" ref="E89:O89" si="59">SUM(E87,E85)</f>
        <v>0</v>
      </c>
      <c r="F89" s="66">
        <f t="shared" si="59"/>
        <v>0</v>
      </c>
      <c r="G89" s="66">
        <f t="shared" si="59"/>
        <v>0</v>
      </c>
      <c r="H89" s="66">
        <f t="shared" si="59"/>
        <v>0</v>
      </c>
      <c r="I89" s="66">
        <f t="shared" si="59"/>
        <v>0</v>
      </c>
      <c r="J89" s="66">
        <f t="shared" si="59"/>
        <v>0</v>
      </c>
      <c r="K89" s="66">
        <f t="shared" si="59"/>
        <v>0</v>
      </c>
      <c r="L89" s="66">
        <f t="shared" si="59"/>
        <v>0</v>
      </c>
      <c r="M89" s="66">
        <f t="shared" si="59"/>
        <v>0</v>
      </c>
      <c r="N89" s="66">
        <f t="shared" si="59"/>
        <v>0</v>
      </c>
      <c r="O89" s="66">
        <f t="shared" si="59"/>
        <v>0</v>
      </c>
      <c r="P89" s="66">
        <f t="shared" si="4"/>
        <v>0</v>
      </c>
    </row>
    <row r="90" spans="1:16" ht="16.05" customHeight="1" x14ac:dyDescent="0.2">
      <c r="A90" s="9"/>
      <c r="B90" s="13"/>
      <c r="C90" s="10" t="s">
        <v>22</v>
      </c>
      <c r="D90" s="7" t="str">
        <f t="shared" ref="D90:O90" si="60">IF(D89&lt;=0,"",D89/$P89%)</f>
        <v/>
      </c>
      <c r="E90" s="7" t="str">
        <f t="shared" si="60"/>
        <v/>
      </c>
      <c r="F90" s="7" t="str">
        <f t="shared" si="60"/>
        <v/>
      </c>
      <c r="G90" s="7" t="str">
        <f t="shared" si="60"/>
        <v/>
      </c>
      <c r="H90" s="7" t="str">
        <f t="shared" si="60"/>
        <v/>
      </c>
      <c r="I90" s="7" t="str">
        <f t="shared" si="60"/>
        <v/>
      </c>
      <c r="J90" s="7" t="str">
        <f t="shared" si="60"/>
        <v/>
      </c>
      <c r="K90" s="7" t="str">
        <f t="shared" si="60"/>
        <v/>
      </c>
      <c r="L90" s="7" t="str">
        <f t="shared" si="60"/>
        <v/>
      </c>
      <c r="M90" s="7" t="str">
        <f t="shared" si="60"/>
        <v/>
      </c>
      <c r="N90" s="7" t="str">
        <f t="shared" si="60"/>
        <v/>
      </c>
      <c r="O90" s="7" t="str">
        <f t="shared" si="60"/>
        <v/>
      </c>
      <c r="P90" s="66">
        <f t="shared" ref="P90:P153" si="61">SUM(D90:O90)</f>
        <v>0</v>
      </c>
    </row>
    <row r="91" spans="1:16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/>
      <c r="L91" s="67"/>
      <c r="M91" s="67">
        <v>0</v>
      </c>
      <c r="N91" s="67">
        <v>0</v>
      </c>
      <c r="O91" s="67">
        <v>0</v>
      </c>
      <c r="P91" s="66">
        <f t="shared" si="61"/>
        <v>0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2">IF(D91&lt;=0,"",D91/$P91%)</f>
        <v/>
      </c>
      <c r="E92" s="7" t="str">
        <f t="shared" si="62"/>
        <v/>
      </c>
      <c r="F92" s="7" t="str">
        <f t="shared" si="62"/>
        <v/>
      </c>
      <c r="G92" s="7" t="str">
        <f t="shared" si="62"/>
        <v/>
      </c>
      <c r="H92" s="7" t="str">
        <f t="shared" si="62"/>
        <v/>
      </c>
      <c r="I92" s="7" t="str">
        <f t="shared" si="62"/>
        <v/>
      </c>
      <c r="J92" s="7" t="str">
        <f t="shared" si="62"/>
        <v/>
      </c>
      <c r="K92" s="7" t="str">
        <f t="shared" si="62"/>
        <v/>
      </c>
      <c r="L92" s="7" t="str">
        <f t="shared" si="62"/>
        <v/>
      </c>
      <c r="M92" s="7" t="str">
        <f t="shared" si="62"/>
        <v/>
      </c>
      <c r="N92" s="7" t="str">
        <f t="shared" si="62"/>
        <v/>
      </c>
      <c r="O92" s="7" t="str">
        <f t="shared" si="62"/>
        <v/>
      </c>
      <c r="P92" s="66">
        <f t="shared" si="61"/>
        <v>0</v>
      </c>
    </row>
    <row r="93" spans="1:16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/>
      <c r="L93" s="67"/>
      <c r="M93" s="67">
        <v>0</v>
      </c>
      <c r="N93" s="67">
        <v>0</v>
      </c>
      <c r="O93" s="67">
        <v>0</v>
      </c>
      <c r="P93" s="66">
        <f t="shared" si="61"/>
        <v>0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3">IF(D93&lt;=0,"",D93/$P93%)</f>
        <v/>
      </c>
      <c r="E94" s="7" t="str">
        <f t="shared" si="63"/>
        <v/>
      </c>
      <c r="F94" s="7" t="str">
        <f t="shared" si="63"/>
        <v/>
      </c>
      <c r="G94" s="7" t="str">
        <f t="shared" si="63"/>
        <v/>
      </c>
      <c r="H94" s="7" t="str">
        <f t="shared" si="63"/>
        <v/>
      </c>
      <c r="I94" s="7" t="str">
        <f t="shared" si="63"/>
        <v/>
      </c>
      <c r="J94" s="7" t="str">
        <f t="shared" si="63"/>
        <v/>
      </c>
      <c r="K94" s="7" t="str">
        <f t="shared" si="63"/>
        <v/>
      </c>
      <c r="L94" s="7" t="str">
        <f t="shared" si="63"/>
        <v/>
      </c>
      <c r="M94" s="7" t="str">
        <f t="shared" si="63"/>
        <v/>
      </c>
      <c r="N94" s="7" t="str">
        <f t="shared" si="63"/>
        <v/>
      </c>
      <c r="O94" s="7" t="str">
        <f t="shared" si="63"/>
        <v/>
      </c>
      <c r="P94" s="66">
        <f t="shared" si="61"/>
        <v>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4">SUM(E93,E91)</f>
        <v>0</v>
      </c>
      <c r="F95" s="66">
        <f t="shared" si="64"/>
        <v>0</v>
      </c>
      <c r="G95" s="66">
        <f t="shared" si="64"/>
        <v>0</v>
      </c>
      <c r="H95" s="66">
        <f t="shared" si="64"/>
        <v>0</v>
      </c>
      <c r="I95" s="66">
        <f t="shared" si="64"/>
        <v>0</v>
      </c>
      <c r="J95" s="66">
        <f t="shared" si="64"/>
        <v>0</v>
      </c>
      <c r="K95" s="66">
        <f t="shared" si="64"/>
        <v>0</v>
      </c>
      <c r="L95" s="66">
        <f t="shared" si="64"/>
        <v>0</v>
      </c>
      <c r="M95" s="66">
        <f t="shared" si="64"/>
        <v>0</v>
      </c>
      <c r="N95" s="66">
        <f t="shared" si="64"/>
        <v>0</v>
      </c>
      <c r="O95" s="66">
        <f t="shared" si="64"/>
        <v>0</v>
      </c>
      <c r="P95" s="66">
        <f t="shared" si="61"/>
        <v>0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5">IF(D95&lt;=0,"",D95/$P95%)</f>
        <v/>
      </c>
      <c r="E96" s="7" t="str">
        <f t="shared" si="65"/>
        <v/>
      </c>
      <c r="F96" s="7" t="str">
        <f t="shared" si="65"/>
        <v/>
      </c>
      <c r="G96" s="7" t="str">
        <f t="shared" si="65"/>
        <v/>
      </c>
      <c r="H96" s="7" t="str">
        <f t="shared" si="65"/>
        <v/>
      </c>
      <c r="I96" s="7" t="str">
        <f t="shared" si="65"/>
        <v/>
      </c>
      <c r="J96" s="7" t="str">
        <f t="shared" si="65"/>
        <v/>
      </c>
      <c r="K96" s="7" t="str">
        <f t="shared" si="65"/>
        <v/>
      </c>
      <c r="L96" s="7" t="str">
        <f t="shared" si="65"/>
        <v/>
      </c>
      <c r="M96" s="7" t="str">
        <f t="shared" si="65"/>
        <v/>
      </c>
      <c r="N96" s="7" t="str">
        <f t="shared" si="65"/>
        <v/>
      </c>
      <c r="O96" s="7" t="str">
        <f t="shared" si="65"/>
        <v/>
      </c>
      <c r="P96" s="66">
        <f t="shared" si="61"/>
        <v>0</v>
      </c>
    </row>
    <row r="97" spans="1:16" ht="16.05" customHeight="1" x14ac:dyDescent="0.2">
      <c r="A97" s="9"/>
      <c r="B97" s="9" t="s">
        <v>39</v>
      </c>
      <c r="C97" s="7" t="s">
        <v>21</v>
      </c>
      <c r="D97" s="7">
        <v>0</v>
      </c>
      <c r="E97" s="7">
        <v>0</v>
      </c>
      <c r="F97" s="7">
        <v>0</v>
      </c>
      <c r="G97" s="7">
        <v>7.1</v>
      </c>
      <c r="H97" s="7">
        <v>17.600000000000001</v>
      </c>
      <c r="I97" s="7">
        <v>37.6</v>
      </c>
      <c r="J97" s="7">
        <v>36.6</v>
      </c>
      <c r="K97" s="7">
        <v>17.899999999999999</v>
      </c>
      <c r="L97" s="7">
        <v>10.7</v>
      </c>
      <c r="M97" s="7">
        <v>14.7</v>
      </c>
      <c r="N97" s="7">
        <v>21.1</v>
      </c>
      <c r="O97" s="7">
        <v>3.9</v>
      </c>
      <c r="P97" s="66">
        <f t="shared" si="61"/>
        <v>167.20000000000002</v>
      </c>
    </row>
    <row r="98" spans="1:16" ht="16.05" customHeight="1" x14ac:dyDescent="0.2">
      <c r="A98" s="9"/>
      <c r="B98" s="9"/>
      <c r="C98" s="10" t="s">
        <v>22</v>
      </c>
      <c r="D98" s="7" t="str">
        <f t="shared" ref="D98:O98" si="66">IF(D97&lt;=0,"",D97/$P97%)</f>
        <v/>
      </c>
      <c r="E98" s="7" t="str">
        <f t="shared" si="66"/>
        <v/>
      </c>
      <c r="F98" s="7" t="str">
        <f t="shared" si="66"/>
        <v/>
      </c>
      <c r="G98" s="7">
        <f t="shared" si="66"/>
        <v>4.2464114832535875</v>
      </c>
      <c r="H98" s="7">
        <f t="shared" si="66"/>
        <v>10.526315789473685</v>
      </c>
      <c r="I98" s="7">
        <f t="shared" si="66"/>
        <v>22.488038277511961</v>
      </c>
      <c r="J98" s="7">
        <f t="shared" si="66"/>
        <v>21.889952153110048</v>
      </c>
      <c r="K98" s="7">
        <f t="shared" si="66"/>
        <v>10.705741626794257</v>
      </c>
      <c r="L98" s="7">
        <f t="shared" si="66"/>
        <v>6.3995215311004774</v>
      </c>
      <c r="M98" s="7">
        <f t="shared" si="66"/>
        <v>8.7918660287081334</v>
      </c>
      <c r="N98" s="7">
        <f t="shared" si="66"/>
        <v>12.619617224880383</v>
      </c>
      <c r="O98" s="7">
        <f t="shared" si="66"/>
        <v>2.3325358851674638</v>
      </c>
      <c r="P98" s="66">
        <f t="shared" si="61"/>
        <v>99.999999999999986</v>
      </c>
    </row>
    <row r="99" spans="1:16" ht="16.05" customHeight="1" x14ac:dyDescent="0.2">
      <c r="A99" s="9"/>
      <c r="B99" s="9"/>
      <c r="C99" s="7" t="s">
        <v>23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1.8</v>
      </c>
      <c r="J99" s="7">
        <v>14</v>
      </c>
      <c r="K99" s="7">
        <v>7.8</v>
      </c>
      <c r="L99" s="7">
        <v>2.4</v>
      </c>
      <c r="M99" s="7">
        <v>0</v>
      </c>
      <c r="N99" s="7">
        <v>0</v>
      </c>
      <c r="O99" s="7">
        <v>0</v>
      </c>
      <c r="P99" s="66">
        <f t="shared" si="61"/>
        <v>26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7">IF(D99&lt;=0,"",D99/$P99%)</f>
        <v/>
      </c>
      <c r="E100" s="7" t="str">
        <f t="shared" si="67"/>
        <v/>
      </c>
      <c r="F100" s="7" t="str">
        <f t="shared" si="67"/>
        <v/>
      </c>
      <c r="G100" s="7" t="str">
        <f t="shared" si="67"/>
        <v/>
      </c>
      <c r="H100" s="7" t="str">
        <f t="shared" si="67"/>
        <v/>
      </c>
      <c r="I100" s="7">
        <f t="shared" si="67"/>
        <v>6.9230769230769234</v>
      </c>
      <c r="J100" s="7">
        <f t="shared" si="67"/>
        <v>53.846153846153847</v>
      </c>
      <c r="K100" s="7">
        <f t="shared" si="67"/>
        <v>30</v>
      </c>
      <c r="L100" s="7">
        <f t="shared" si="67"/>
        <v>9.2307692307692299</v>
      </c>
      <c r="M100" s="7" t="str">
        <f t="shared" si="67"/>
        <v/>
      </c>
      <c r="N100" s="7" t="str">
        <f t="shared" si="67"/>
        <v/>
      </c>
      <c r="O100" s="7" t="str">
        <f t="shared" si="67"/>
        <v/>
      </c>
      <c r="P100" s="66">
        <f t="shared" si="61"/>
        <v>100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68">SUM(E99,E97)</f>
        <v>0</v>
      </c>
      <c r="F101" s="66">
        <f t="shared" si="68"/>
        <v>0</v>
      </c>
      <c r="G101" s="66">
        <f t="shared" si="68"/>
        <v>7.1</v>
      </c>
      <c r="H101" s="66">
        <f t="shared" si="68"/>
        <v>17.600000000000001</v>
      </c>
      <c r="I101" s="66">
        <f t="shared" si="68"/>
        <v>39.4</v>
      </c>
      <c r="J101" s="66">
        <f t="shared" si="68"/>
        <v>50.6</v>
      </c>
      <c r="K101" s="66">
        <f t="shared" si="68"/>
        <v>25.7</v>
      </c>
      <c r="L101" s="66">
        <f t="shared" si="68"/>
        <v>13.1</v>
      </c>
      <c r="M101" s="66">
        <f t="shared" si="68"/>
        <v>14.7</v>
      </c>
      <c r="N101" s="66">
        <f t="shared" si="68"/>
        <v>21.1</v>
      </c>
      <c r="O101" s="66">
        <f t="shared" si="68"/>
        <v>3.9</v>
      </c>
      <c r="P101" s="66">
        <f t="shared" si="61"/>
        <v>193.19999999999996</v>
      </c>
    </row>
    <row r="102" spans="1:16" ht="16.05" customHeight="1" x14ac:dyDescent="0.2">
      <c r="A102" s="9"/>
      <c r="B102" s="13"/>
      <c r="C102" s="10" t="s">
        <v>22</v>
      </c>
      <c r="D102" s="7" t="str">
        <f t="shared" ref="D102:O102" si="69">IF(D101&lt;=0,"",D101/$P101%)</f>
        <v/>
      </c>
      <c r="E102" s="7" t="str">
        <f t="shared" si="69"/>
        <v/>
      </c>
      <c r="F102" s="7" t="str">
        <f t="shared" si="69"/>
        <v/>
      </c>
      <c r="G102" s="7">
        <f t="shared" si="69"/>
        <v>3.6749482401656324</v>
      </c>
      <c r="H102" s="7">
        <f t="shared" si="69"/>
        <v>9.109730848861286</v>
      </c>
      <c r="I102" s="7">
        <f t="shared" si="69"/>
        <v>20.393374741200834</v>
      </c>
      <c r="J102" s="7">
        <f t="shared" si="69"/>
        <v>26.190476190476197</v>
      </c>
      <c r="K102" s="7">
        <f t="shared" si="69"/>
        <v>13.302277432712218</v>
      </c>
      <c r="L102" s="7">
        <f t="shared" si="69"/>
        <v>6.7805383022774341</v>
      </c>
      <c r="M102" s="7">
        <f t="shared" si="69"/>
        <v>7.6086956521739149</v>
      </c>
      <c r="N102" s="7">
        <f t="shared" si="69"/>
        <v>10.921325051759839</v>
      </c>
      <c r="O102" s="7">
        <f t="shared" si="69"/>
        <v>2.0186335403726714</v>
      </c>
      <c r="P102" s="66">
        <f t="shared" si="61"/>
        <v>100.00000000000004</v>
      </c>
    </row>
    <row r="103" spans="1:16" ht="16.05" customHeight="1" x14ac:dyDescent="0.2">
      <c r="A103" s="9"/>
      <c r="B103" s="9" t="s">
        <v>40</v>
      </c>
      <c r="C103" s="7" t="s">
        <v>21</v>
      </c>
      <c r="D103" s="67">
        <v>0</v>
      </c>
      <c r="E103" s="67">
        <v>0</v>
      </c>
      <c r="F103" s="67">
        <v>0</v>
      </c>
      <c r="G103" s="67">
        <v>0</v>
      </c>
      <c r="H103" s="67"/>
      <c r="I103" s="67"/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6">
        <f t="shared" si="61"/>
        <v>0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70">IF(D103&lt;=0,"",D103/$P103%)</f>
        <v/>
      </c>
      <c r="E104" s="7" t="str">
        <f t="shared" si="70"/>
        <v/>
      </c>
      <c r="F104" s="7" t="str">
        <f t="shared" si="70"/>
        <v/>
      </c>
      <c r="G104" s="7" t="str">
        <f t="shared" si="70"/>
        <v/>
      </c>
      <c r="H104" s="7" t="str">
        <f t="shared" si="70"/>
        <v/>
      </c>
      <c r="I104" s="7" t="str">
        <f t="shared" si="70"/>
        <v/>
      </c>
      <c r="J104" s="7" t="str">
        <f t="shared" si="70"/>
        <v/>
      </c>
      <c r="K104" s="7" t="str">
        <f t="shared" si="70"/>
        <v/>
      </c>
      <c r="L104" s="7" t="str">
        <f t="shared" si="70"/>
        <v/>
      </c>
      <c r="M104" s="7" t="str">
        <f t="shared" si="70"/>
        <v/>
      </c>
      <c r="N104" s="7" t="str">
        <f t="shared" si="70"/>
        <v/>
      </c>
      <c r="O104" s="7" t="str">
        <f t="shared" si="70"/>
        <v/>
      </c>
      <c r="P104" s="66">
        <f t="shared" si="61"/>
        <v>0</v>
      </c>
    </row>
    <row r="105" spans="1:16" ht="16.05" customHeight="1" x14ac:dyDescent="0.2">
      <c r="A105" s="9"/>
      <c r="B105" s="9"/>
      <c r="C105" s="7" t="s">
        <v>23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6">
        <f t="shared" si="61"/>
        <v>0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8" si="71">IF(D105&lt;=0,"",D105/$P105%)</f>
        <v/>
      </c>
      <c r="E106" s="7" t="str">
        <f t="shared" si="71"/>
        <v/>
      </c>
      <c r="F106" s="7" t="str">
        <f t="shared" si="71"/>
        <v/>
      </c>
      <c r="G106" s="7" t="str">
        <f t="shared" si="71"/>
        <v/>
      </c>
      <c r="H106" s="7" t="str">
        <f t="shared" si="71"/>
        <v/>
      </c>
      <c r="I106" s="7" t="str">
        <f t="shared" si="71"/>
        <v/>
      </c>
      <c r="J106" s="7" t="str">
        <f t="shared" si="71"/>
        <v/>
      </c>
      <c r="K106" s="7" t="str">
        <f t="shared" si="71"/>
        <v/>
      </c>
      <c r="L106" s="7" t="str">
        <f t="shared" si="71"/>
        <v/>
      </c>
      <c r="M106" s="7" t="str">
        <f t="shared" si="71"/>
        <v/>
      </c>
      <c r="N106" s="7" t="str">
        <f t="shared" si="71"/>
        <v/>
      </c>
      <c r="O106" s="7" t="str">
        <f t="shared" si="71"/>
        <v/>
      </c>
      <c r="P106" s="66">
        <f t="shared" si="61"/>
        <v>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2">SUM(E105,E103)</f>
        <v>0</v>
      </c>
      <c r="F107" s="66">
        <f t="shared" si="72"/>
        <v>0</v>
      </c>
      <c r="G107" s="66">
        <f t="shared" si="72"/>
        <v>0</v>
      </c>
      <c r="H107" s="66">
        <f t="shared" si="72"/>
        <v>0</v>
      </c>
      <c r="I107" s="66">
        <f t="shared" si="72"/>
        <v>0</v>
      </c>
      <c r="J107" s="66">
        <f t="shared" si="72"/>
        <v>0</v>
      </c>
      <c r="K107" s="66">
        <f t="shared" si="72"/>
        <v>0</v>
      </c>
      <c r="L107" s="66">
        <f t="shared" si="72"/>
        <v>0</v>
      </c>
      <c r="M107" s="66">
        <f t="shared" si="72"/>
        <v>0</v>
      </c>
      <c r="N107" s="66">
        <f t="shared" si="72"/>
        <v>0</v>
      </c>
      <c r="O107" s="66">
        <f t="shared" si="72"/>
        <v>0</v>
      </c>
      <c r="P107" s="66">
        <f t="shared" si="61"/>
        <v>0</v>
      </c>
    </row>
    <row r="108" spans="1:16" ht="16.05" customHeight="1" x14ac:dyDescent="0.2">
      <c r="A108" s="9"/>
      <c r="B108" s="13"/>
      <c r="C108" s="10" t="s">
        <v>22</v>
      </c>
      <c r="D108" s="7" t="str">
        <f t="shared" si="71"/>
        <v/>
      </c>
      <c r="E108" s="7" t="str">
        <f t="shared" si="71"/>
        <v/>
      </c>
      <c r="F108" s="7" t="str">
        <f t="shared" si="71"/>
        <v/>
      </c>
      <c r="G108" s="7" t="str">
        <f t="shared" si="71"/>
        <v/>
      </c>
      <c r="H108" s="7" t="str">
        <f t="shared" si="71"/>
        <v/>
      </c>
      <c r="I108" s="7" t="str">
        <f t="shared" si="71"/>
        <v/>
      </c>
      <c r="J108" s="7" t="str">
        <f t="shared" si="71"/>
        <v/>
      </c>
      <c r="K108" s="7" t="str">
        <f t="shared" si="71"/>
        <v/>
      </c>
      <c r="L108" s="7" t="str">
        <f t="shared" si="71"/>
        <v/>
      </c>
      <c r="M108" s="7" t="str">
        <f t="shared" si="71"/>
        <v/>
      </c>
      <c r="N108" s="7" t="str">
        <f t="shared" si="71"/>
        <v/>
      </c>
      <c r="O108" s="7" t="str">
        <f t="shared" si="71"/>
        <v/>
      </c>
      <c r="P108" s="66">
        <f t="shared" ref="P108" si="73">SUM(D108:O108)</f>
        <v>0</v>
      </c>
    </row>
    <row r="109" spans="1:16" ht="16.05" customHeight="1" x14ac:dyDescent="0.2">
      <c r="A109" s="9"/>
      <c r="B109" s="9" t="s">
        <v>41</v>
      </c>
      <c r="C109" s="7" t="s">
        <v>21</v>
      </c>
      <c r="D109" s="67">
        <v>0</v>
      </c>
      <c r="E109" s="67">
        <v>0</v>
      </c>
      <c r="F109" s="67">
        <v>0</v>
      </c>
      <c r="G109" s="67">
        <v>0</v>
      </c>
      <c r="H109" s="67">
        <v>216.6</v>
      </c>
      <c r="I109" s="67">
        <v>350.59999999999997</v>
      </c>
      <c r="J109" s="67">
        <v>546.70000000000005</v>
      </c>
      <c r="K109" s="67">
        <v>515.5</v>
      </c>
      <c r="L109" s="67">
        <v>159.30000000000001</v>
      </c>
      <c r="M109" s="67">
        <v>35.1</v>
      </c>
      <c r="N109" s="67">
        <v>45.5</v>
      </c>
      <c r="O109" s="67">
        <v>0</v>
      </c>
      <c r="P109" s="66">
        <f t="shared" si="61"/>
        <v>1869.3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4">IF(D109&lt;=0,"",D109/$P109%)</f>
        <v/>
      </c>
      <c r="E110" s="7" t="str">
        <f t="shared" si="74"/>
        <v/>
      </c>
      <c r="F110" s="7" t="str">
        <f t="shared" si="74"/>
        <v/>
      </c>
      <c r="G110" s="7" t="str">
        <f t="shared" si="74"/>
        <v/>
      </c>
      <c r="H110" s="7">
        <f t="shared" si="74"/>
        <v>11.587225164500081</v>
      </c>
      <c r="I110" s="7">
        <f t="shared" si="74"/>
        <v>18.755683945862089</v>
      </c>
      <c r="J110" s="7">
        <f t="shared" si="74"/>
        <v>29.246241908735897</v>
      </c>
      <c r="K110" s="7">
        <f t="shared" si="74"/>
        <v>27.577167923821754</v>
      </c>
      <c r="L110" s="7">
        <f t="shared" si="74"/>
        <v>8.5219065960520002</v>
      </c>
      <c r="M110" s="7">
        <f t="shared" si="74"/>
        <v>1.8777082330284067</v>
      </c>
      <c r="N110" s="7">
        <f t="shared" si="74"/>
        <v>2.4340662279997862</v>
      </c>
      <c r="O110" s="7" t="str">
        <f t="shared" si="74"/>
        <v/>
      </c>
      <c r="P110" s="66">
        <f t="shared" si="61"/>
        <v>100.00000000000001</v>
      </c>
    </row>
    <row r="111" spans="1:16" ht="16.05" customHeight="1" x14ac:dyDescent="0.2">
      <c r="A111" s="9"/>
      <c r="B111" s="9"/>
      <c r="C111" s="7" t="s">
        <v>23</v>
      </c>
      <c r="D111" s="67">
        <v>0</v>
      </c>
      <c r="E111" s="67">
        <v>0</v>
      </c>
      <c r="F111" s="67">
        <v>0</v>
      </c>
      <c r="G111" s="67">
        <v>0</v>
      </c>
      <c r="H111" s="67">
        <v>157.6</v>
      </c>
      <c r="I111" s="67">
        <v>1450.5</v>
      </c>
      <c r="J111" s="67">
        <v>3097.7</v>
      </c>
      <c r="K111" s="67">
        <v>2752.2</v>
      </c>
      <c r="L111" s="67">
        <v>903.40000000000009</v>
      </c>
      <c r="M111" s="67">
        <v>321.89999999999998</v>
      </c>
      <c r="N111" s="67">
        <v>167.3</v>
      </c>
      <c r="O111" s="67">
        <v>0</v>
      </c>
      <c r="P111" s="66">
        <f t="shared" si="61"/>
        <v>8850.5999999999985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5">IF(D111&lt;=0,"",D111/$P111%)</f>
        <v/>
      </c>
      <c r="E112" s="7" t="str">
        <f t="shared" si="75"/>
        <v/>
      </c>
      <c r="F112" s="7" t="str">
        <f t="shared" si="75"/>
        <v/>
      </c>
      <c r="G112" s="7" t="str">
        <f t="shared" si="75"/>
        <v/>
      </c>
      <c r="H112" s="7">
        <f t="shared" si="75"/>
        <v>1.7806702370460763</v>
      </c>
      <c r="I112" s="7">
        <f t="shared" si="75"/>
        <v>16.388719408853639</v>
      </c>
      <c r="J112" s="7">
        <f t="shared" si="75"/>
        <v>34.999887013309838</v>
      </c>
      <c r="K112" s="7">
        <f t="shared" si="75"/>
        <v>31.096196868008953</v>
      </c>
      <c r="L112" s="7">
        <f t="shared" si="75"/>
        <v>10.207217589767929</v>
      </c>
      <c r="M112" s="7">
        <f t="shared" si="75"/>
        <v>3.6370415565046441</v>
      </c>
      <c r="N112" s="7">
        <f t="shared" si="75"/>
        <v>1.8902673265089376</v>
      </c>
      <c r="O112" s="7" t="str">
        <f t="shared" si="75"/>
        <v/>
      </c>
      <c r="P112" s="66">
        <f t="shared" si="61"/>
        <v>100.00000000000003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6">SUM(E111,E109)</f>
        <v>0</v>
      </c>
      <c r="F113" s="66">
        <f t="shared" si="76"/>
        <v>0</v>
      </c>
      <c r="G113" s="66">
        <f t="shared" si="76"/>
        <v>0</v>
      </c>
      <c r="H113" s="66">
        <f t="shared" si="76"/>
        <v>374.2</v>
      </c>
      <c r="I113" s="66">
        <f t="shared" si="76"/>
        <v>1801.1</v>
      </c>
      <c r="J113" s="66">
        <f t="shared" si="76"/>
        <v>3644.3999999999996</v>
      </c>
      <c r="K113" s="66">
        <f t="shared" si="76"/>
        <v>3267.7</v>
      </c>
      <c r="L113" s="66">
        <f t="shared" si="76"/>
        <v>1062.7</v>
      </c>
      <c r="M113" s="66">
        <f t="shared" si="76"/>
        <v>357</v>
      </c>
      <c r="N113" s="66">
        <f t="shared" si="76"/>
        <v>212.8</v>
      </c>
      <c r="O113" s="66">
        <f t="shared" si="76"/>
        <v>0</v>
      </c>
      <c r="P113" s="66">
        <f t="shared" si="61"/>
        <v>10719.899999999998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7">IF(D113&lt;=0,"",D113/$P113%)</f>
        <v/>
      </c>
      <c r="E114" s="7" t="str">
        <f t="shared" si="77"/>
        <v/>
      </c>
      <c r="F114" s="7" t="str">
        <f t="shared" si="77"/>
        <v/>
      </c>
      <c r="G114" s="7" t="str">
        <f t="shared" si="77"/>
        <v/>
      </c>
      <c r="H114" s="7">
        <f t="shared" si="77"/>
        <v>3.4907042043302647</v>
      </c>
      <c r="I114" s="7">
        <f t="shared" si="77"/>
        <v>16.801462700211758</v>
      </c>
      <c r="J114" s="7">
        <f t="shared" si="77"/>
        <v>33.996585789046541</v>
      </c>
      <c r="K114" s="7">
        <f t="shared" si="77"/>
        <v>30.482560471646195</v>
      </c>
      <c r="L114" s="7">
        <f t="shared" si="77"/>
        <v>9.9133387438315683</v>
      </c>
      <c r="M114" s="7">
        <f t="shared" si="77"/>
        <v>3.3302549464080826</v>
      </c>
      <c r="N114" s="7">
        <f t="shared" si="77"/>
        <v>1.9850931445256024</v>
      </c>
      <c r="O114" s="7" t="str">
        <f t="shared" si="77"/>
        <v/>
      </c>
      <c r="P114" s="66">
        <f t="shared" si="61"/>
        <v>100.00000000000001</v>
      </c>
    </row>
    <row r="115" spans="1:16" ht="16.05" customHeight="1" x14ac:dyDescent="0.2">
      <c r="A115" s="9"/>
      <c r="B115" s="9" t="s">
        <v>42</v>
      </c>
      <c r="C115" s="7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55.699999999999996</v>
      </c>
      <c r="I115" s="67">
        <v>147.6</v>
      </c>
      <c r="J115" s="67">
        <v>63.6</v>
      </c>
      <c r="K115" s="67">
        <v>47.6</v>
      </c>
      <c r="L115" s="67">
        <v>78.600000000000009</v>
      </c>
      <c r="M115" s="67">
        <v>80</v>
      </c>
      <c r="N115" s="67">
        <v>31</v>
      </c>
      <c r="O115" s="67">
        <v>0</v>
      </c>
      <c r="P115" s="66">
        <f t="shared" si="61"/>
        <v>504.1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8">IF(D115&lt;=0,"",D115/$P115%)</f>
        <v/>
      </c>
      <c r="E116" s="7" t="str">
        <f t="shared" si="78"/>
        <v/>
      </c>
      <c r="F116" s="7" t="str">
        <f t="shared" si="78"/>
        <v/>
      </c>
      <c r="G116" s="7" t="str">
        <f t="shared" si="78"/>
        <v/>
      </c>
      <c r="H116" s="7">
        <f t="shared" si="78"/>
        <v>11.049394961317198</v>
      </c>
      <c r="I116" s="7">
        <f t="shared" si="78"/>
        <v>29.279904780797459</v>
      </c>
      <c r="J116" s="7">
        <f t="shared" si="78"/>
        <v>12.616544336441182</v>
      </c>
      <c r="K116" s="7">
        <f t="shared" si="78"/>
        <v>9.442570918468558</v>
      </c>
      <c r="L116" s="7">
        <f t="shared" si="78"/>
        <v>15.592144415790518</v>
      </c>
      <c r="M116" s="7">
        <f t="shared" si="78"/>
        <v>15.869867089863121</v>
      </c>
      <c r="N116" s="7">
        <f t="shared" si="78"/>
        <v>6.1495734973219598</v>
      </c>
      <c r="O116" s="7" t="str">
        <f t="shared" si="78"/>
        <v/>
      </c>
      <c r="P116" s="66">
        <f t="shared" si="61"/>
        <v>100</v>
      </c>
    </row>
    <row r="117" spans="1:16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5.5</v>
      </c>
      <c r="I117" s="67">
        <v>155.1</v>
      </c>
      <c r="J117" s="67">
        <v>135.80000000000001</v>
      </c>
      <c r="K117" s="67">
        <v>178.4</v>
      </c>
      <c r="L117" s="67">
        <v>143.9</v>
      </c>
      <c r="M117" s="67">
        <v>95.9</v>
      </c>
      <c r="N117" s="67">
        <v>17.2</v>
      </c>
      <c r="O117" s="67">
        <v>0</v>
      </c>
      <c r="P117" s="66">
        <f t="shared" si="61"/>
        <v>731.8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79">IF(D117&lt;=0,"",D117/$P117%)</f>
        <v/>
      </c>
      <c r="E118" s="7" t="str">
        <f t="shared" si="79"/>
        <v/>
      </c>
      <c r="F118" s="7" t="str">
        <f t="shared" si="79"/>
        <v/>
      </c>
      <c r="G118" s="7" t="str">
        <f t="shared" si="79"/>
        <v/>
      </c>
      <c r="H118" s="7">
        <f t="shared" si="79"/>
        <v>0.75157146761410221</v>
      </c>
      <c r="I118" s="7">
        <f t="shared" si="79"/>
        <v>21.194315386717683</v>
      </c>
      <c r="J118" s="7">
        <f t="shared" si="79"/>
        <v>18.556982782180928</v>
      </c>
      <c r="K118" s="7">
        <f t="shared" si="79"/>
        <v>24.378245422246518</v>
      </c>
      <c r="L118" s="7">
        <f t="shared" si="79"/>
        <v>19.663842579939875</v>
      </c>
      <c r="M118" s="7">
        <f t="shared" si="79"/>
        <v>13.104673408034984</v>
      </c>
      <c r="N118" s="7">
        <f t="shared" si="79"/>
        <v>2.3503689532659195</v>
      </c>
      <c r="O118" s="7" t="str">
        <f t="shared" si="79"/>
        <v/>
      </c>
      <c r="P118" s="66">
        <f t="shared" si="61"/>
        <v>100.00000000000001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80">SUM(E117,E115)</f>
        <v>0</v>
      </c>
      <c r="F119" s="66">
        <f t="shared" si="80"/>
        <v>0</v>
      </c>
      <c r="G119" s="66">
        <f t="shared" si="80"/>
        <v>0</v>
      </c>
      <c r="H119" s="66">
        <f t="shared" si="80"/>
        <v>61.199999999999996</v>
      </c>
      <c r="I119" s="66">
        <f t="shared" si="80"/>
        <v>302.7</v>
      </c>
      <c r="J119" s="66">
        <f t="shared" si="80"/>
        <v>199.4</v>
      </c>
      <c r="K119" s="66">
        <f t="shared" si="80"/>
        <v>226</v>
      </c>
      <c r="L119" s="66">
        <f t="shared" si="80"/>
        <v>222.5</v>
      </c>
      <c r="M119" s="66">
        <f t="shared" si="80"/>
        <v>175.9</v>
      </c>
      <c r="N119" s="66">
        <f t="shared" si="80"/>
        <v>48.2</v>
      </c>
      <c r="O119" s="66">
        <f t="shared" si="80"/>
        <v>0</v>
      </c>
      <c r="P119" s="66">
        <f t="shared" si="61"/>
        <v>1235.9000000000001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81">IF(D119&lt;=0,"",D119/$P119%)</f>
        <v/>
      </c>
      <c r="E120" s="7" t="str">
        <f t="shared" si="81"/>
        <v/>
      </c>
      <c r="F120" s="7" t="str">
        <f t="shared" si="81"/>
        <v/>
      </c>
      <c r="G120" s="7" t="str">
        <f t="shared" si="81"/>
        <v/>
      </c>
      <c r="H120" s="7">
        <f t="shared" si="81"/>
        <v>4.9518569463548818</v>
      </c>
      <c r="I120" s="7">
        <f t="shared" si="81"/>
        <v>24.492272837608215</v>
      </c>
      <c r="J120" s="7">
        <f t="shared" si="81"/>
        <v>16.133991423254308</v>
      </c>
      <c r="K120" s="7">
        <f t="shared" si="81"/>
        <v>18.28626911562424</v>
      </c>
      <c r="L120" s="7">
        <f t="shared" si="81"/>
        <v>18.003074682417669</v>
      </c>
      <c r="M120" s="7">
        <f t="shared" si="81"/>
        <v>14.232543086010194</v>
      </c>
      <c r="N120" s="7">
        <f t="shared" si="81"/>
        <v>3.8999919087304793</v>
      </c>
      <c r="O120" s="7" t="str">
        <f t="shared" si="81"/>
        <v/>
      </c>
      <c r="P120" s="66">
        <f t="shared" si="61"/>
        <v>99.999999999999986</v>
      </c>
    </row>
    <row r="121" spans="1:16" ht="16.05" customHeight="1" x14ac:dyDescent="0.2">
      <c r="A121" s="9"/>
      <c r="B121" s="9" t="s">
        <v>43</v>
      </c>
      <c r="C121" s="7" t="s">
        <v>21</v>
      </c>
      <c r="D121" s="67">
        <v>0</v>
      </c>
      <c r="E121" s="67">
        <v>0</v>
      </c>
      <c r="F121" s="67">
        <v>0</v>
      </c>
      <c r="G121" s="67">
        <v>0</v>
      </c>
      <c r="H121" s="67">
        <v>1</v>
      </c>
      <c r="I121" s="67">
        <v>15.4</v>
      </c>
      <c r="J121" s="67">
        <v>13.3</v>
      </c>
      <c r="K121" s="67">
        <v>6.1</v>
      </c>
      <c r="L121" s="67">
        <v>9.8000000000000007</v>
      </c>
      <c r="M121" s="67">
        <v>10.4</v>
      </c>
      <c r="N121" s="67">
        <v>4.5999999999999996</v>
      </c>
      <c r="O121" s="67">
        <v>0.1</v>
      </c>
      <c r="P121" s="66">
        <f t="shared" si="61"/>
        <v>60.699999999999996</v>
      </c>
    </row>
    <row r="122" spans="1:16" ht="16.05" customHeight="1" x14ac:dyDescent="0.2">
      <c r="A122" s="9"/>
      <c r="B122" s="9"/>
      <c r="C122" s="10" t="s">
        <v>22</v>
      </c>
      <c r="D122" s="7" t="str">
        <f t="shared" ref="D122:O122" si="82">IF(D121&lt;=0,"",D121/$P121%)</f>
        <v/>
      </c>
      <c r="E122" s="7" t="str">
        <f t="shared" si="82"/>
        <v/>
      </c>
      <c r="F122" s="7" t="str">
        <f t="shared" si="82"/>
        <v/>
      </c>
      <c r="G122" s="7" t="str">
        <f t="shared" si="82"/>
        <v/>
      </c>
      <c r="H122" s="7">
        <f t="shared" si="82"/>
        <v>1.6474464579901154</v>
      </c>
      <c r="I122" s="7">
        <f t="shared" si="82"/>
        <v>25.370675453047777</v>
      </c>
      <c r="J122" s="7">
        <f t="shared" si="82"/>
        <v>21.911037891268535</v>
      </c>
      <c r="K122" s="7">
        <f t="shared" si="82"/>
        <v>10.049423393739703</v>
      </c>
      <c r="L122" s="7">
        <f t="shared" si="82"/>
        <v>16.144975288303133</v>
      </c>
      <c r="M122" s="7">
        <f t="shared" si="82"/>
        <v>17.133443163097201</v>
      </c>
      <c r="N122" s="7">
        <f t="shared" si="82"/>
        <v>7.5782537067545297</v>
      </c>
      <c r="O122" s="7">
        <f t="shared" si="82"/>
        <v>0.16474464579901155</v>
      </c>
      <c r="P122" s="66">
        <f t="shared" si="61"/>
        <v>100</v>
      </c>
    </row>
    <row r="123" spans="1:16" ht="16.05" customHeight="1" x14ac:dyDescent="0.2">
      <c r="A123" s="9"/>
      <c r="B123" s="9"/>
      <c r="C123" s="7" t="s">
        <v>23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6">
        <f t="shared" si="61"/>
        <v>0</v>
      </c>
    </row>
    <row r="124" spans="1:16" ht="16.05" customHeight="1" x14ac:dyDescent="0.2">
      <c r="A124" s="9"/>
      <c r="B124" s="9"/>
      <c r="C124" s="10" t="s">
        <v>22</v>
      </c>
      <c r="D124" s="7" t="str">
        <f t="shared" ref="D124:O124" si="83">IF(D123&lt;=0,"",D123/$P123%)</f>
        <v/>
      </c>
      <c r="E124" s="7" t="str">
        <f t="shared" si="83"/>
        <v/>
      </c>
      <c r="F124" s="7" t="str">
        <f t="shared" si="83"/>
        <v/>
      </c>
      <c r="G124" s="7" t="str">
        <f t="shared" si="83"/>
        <v/>
      </c>
      <c r="H124" s="7" t="str">
        <f t="shared" si="83"/>
        <v/>
      </c>
      <c r="I124" s="7" t="str">
        <f t="shared" si="83"/>
        <v/>
      </c>
      <c r="J124" s="7" t="str">
        <f t="shared" si="83"/>
        <v/>
      </c>
      <c r="K124" s="7" t="str">
        <f t="shared" si="83"/>
        <v/>
      </c>
      <c r="L124" s="7" t="str">
        <f t="shared" si="83"/>
        <v/>
      </c>
      <c r="M124" s="7" t="str">
        <f t="shared" si="83"/>
        <v/>
      </c>
      <c r="N124" s="7" t="str">
        <f t="shared" si="83"/>
        <v/>
      </c>
      <c r="O124" s="7" t="str">
        <f t="shared" si="83"/>
        <v/>
      </c>
      <c r="P124" s="66">
        <f t="shared" si="61"/>
        <v>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84">SUM(E123,E121)</f>
        <v>0</v>
      </c>
      <c r="F125" s="66">
        <f t="shared" si="84"/>
        <v>0</v>
      </c>
      <c r="G125" s="66">
        <f t="shared" si="84"/>
        <v>0</v>
      </c>
      <c r="H125" s="66">
        <f t="shared" si="84"/>
        <v>1</v>
      </c>
      <c r="I125" s="66">
        <f t="shared" si="84"/>
        <v>15.4</v>
      </c>
      <c r="J125" s="66">
        <f t="shared" si="84"/>
        <v>13.3</v>
      </c>
      <c r="K125" s="66">
        <f t="shared" si="84"/>
        <v>6.1</v>
      </c>
      <c r="L125" s="66">
        <f t="shared" si="84"/>
        <v>9.8000000000000007</v>
      </c>
      <c r="M125" s="66">
        <f t="shared" si="84"/>
        <v>10.4</v>
      </c>
      <c r="N125" s="66">
        <f t="shared" si="84"/>
        <v>4.5999999999999996</v>
      </c>
      <c r="O125" s="66">
        <f t="shared" si="84"/>
        <v>0.1</v>
      </c>
      <c r="P125" s="66">
        <f t="shared" si="61"/>
        <v>60.699999999999996</v>
      </c>
    </row>
    <row r="126" spans="1:16" ht="16.05" customHeight="1" x14ac:dyDescent="0.2">
      <c r="A126" s="9"/>
      <c r="B126" s="13"/>
      <c r="C126" s="10" t="s">
        <v>22</v>
      </c>
      <c r="D126" s="7" t="str">
        <f t="shared" ref="D126:O126" si="85">IF(D125&lt;=0,"",D125/$P125%)</f>
        <v/>
      </c>
      <c r="E126" s="7" t="str">
        <f t="shared" si="85"/>
        <v/>
      </c>
      <c r="F126" s="7" t="str">
        <f t="shared" si="85"/>
        <v/>
      </c>
      <c r="G126" s="7" t="str">
        <f t="shared" si="85"/>
        <v/>
      </c>
      <c r="H126" s="7">
        <f t="shared" si="85"/>
        <v>1.6474464579901154</v>
      </c>
      <c r="I126" s="7">
        <f t="shared" si="85"/>
        <v>25.370675453047777</v>
      </c>
      <c r="J126" s="7">
        <f t="shared" si="85"/>
        <v>21.911037891268535</v>
      </c>
      <c r="K126" s="7">
        <f t="shared" si="85"/>
        <v>10.049423393739703</v>
      </c>
      <c r="L126" s="7">
        <f t="shared" si="85"/>
        <v>16.144975288303133</v>
      </c>
      <c r="M126" s="7">
        <f t="shared" si="85"/>
        <v>17.133443163097201</v>
      </c>
      <c r="N126" s="7">
        <f t="shared" si="85"/>
        <v>7.5782537067545297</v>
      </c>
      <c r="O126" s="7">
        <f t="shared" si="85"/>
        <v>0.16474464579901155</v>
      </c>
      <c r="P126" s="66">
        <f t="shared" si="61"/>
        <v>100</v>
      </c>
    </row>
    <row r="127" spans="1:16" ht="16.05" customHeight="1" x14ac:dyDescent="0.2">
      <c r="A127" s="9"/>
      <c r="B127" s="9" t="s">
        <v>44</v>
      </c>
      <c r="C127" s="7" t="s">
        <v>21</v>
      </c>
      <c r="D127" s="67">
        <v>0.7</v>
      </c>
      <c r="E127" s="67">
        <v>2.4000000000000004</v>
      </c>
      <c r="F127" s="67">
        <v>10.799999999999999</v>
      </c>
      <c r="G127" s="67">
        <v>17.399999999999999</v>
      </c>
      <c r="H127" s="67">
        <v>15.6</v>
      </c>
      <c r="I127" s="67">
        <v>6.1999999999999993</v>
      </c>
      <c r="J127" s="67">
        <v>3.6</v>
      </c>
      <c r="K127" s="67">
        <v>1.5</v>
      </c>
      <c r="L127" s="67">
        <v>0.4</v>
      </c>
      <c r="M127" s="67">
        <v>2.2000000000000002</v>
      </c>
      <c r="N127" s="67">
        <v>4.3</v>
      </c>
      <c r="O127" s="67">
        <v>1</v>
      </c>
      <c r="P127" s="66">
        <f t="shared" si="61"/>
        <v>66.099999999999994</v>
      </c>
    </row>
    <row r="128" spans="1:16" ht="16.05" customHeight="1" x14ac:dyDescent="0.2">
      <c r="A128" s="9"/>
      <c r="B128" s="9"/>
      <c r="C128" s="10" t="s">
        <v>22</v>
      </c>
      <c r="D128" s="7">
        <f t="shared" ref="D128:O128" si="86">IF(D127&lt;=0,"",D127/$P127%)</f>
        <v>1.0590015128593042</v>
      </c>
      <c r="E128" s="7">
        <f t="shared" si="86"/>
        <v>3.6308623298033291</v>
      </c>
      <c r="F128" s="7">
        <f t="shared" si="86"/>
        <v>16.338880484114977</v>
      </c>
      <c r="G128" s="7">
        <f t="shared" si="86"/>
        <v>26.323751891074131</v>
      </c>
      <c r="H128" s="7">
        <f t="shared" si="86"/>
        <v>23.600605143721637</v>
      </c>
      <c r="I128" s="7">
        <f t="shared" si="86"/>
        <v>9.379727685325264</v>
      </c>
      <c r="J128" s="7">
        <f t="shared" si="86"/>
        <v>5.4462934947049932</v>
      </c>
      <c r="K128" s="7">
        <f t="shared" si="86"/>
        <v>2.2692889561270806</v>
      </c>
      <c r="L128" s="7">
        <f t="shared" si="86"/>
        <v>0.60514372163388819</v>
      </c>
      <c r="M128" s="7">
        <f t="shared" si="86"/>
        <v>3.3282904689863848</v>
      </c>
      <c r="N128" s="7">
        <f t="shared" si="86"/>
        <v>6.505295007564297</v>
      </c>
      <c r="O128" s="7">
        <f t="shared" si="86"/>
        <v>1.5128593040847202</v>
      </c>
      <c r="P128" s="66">
        <f t="shared" si="61"/>
        <v>100</v>
      </c>
    </row>
    <row r="129" spans="1:16" ht="16.05" customHeight="1" x14ac:dyDescent="0.2">
      <c r="A129" s="9"/>
      <c r="B129" s="9"/>
      <c r="C129" s="7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61"/>
        <v>0</v>
      </c>
    </row>
    <row r="130" spans="1:16" ht="16.05" customHeight="1" x14ac:dyDescent="0.2">
      <c r="A130" s="9"/>
      <c r="B130" s="9"/>
      <c r="C130" s="10" t="s">
        <v>22</v>
      </c>
      <c r="D130" s="7" t="str">
        <f t="shared" ref="D130:O130" si="87">IF(D129&lt;=0,"",D129/$P129%)</f>
        <v/>
      </c>
      <c r="E130" s="7" t="str">
        <f t="shared" si="87"/>
        <v/>
      </c>
      <c r="F130" s="7" t="str">
        <f t="shared" si="87"/>
        <v/>
      </c>
      <c r="G130" s="7" t="str">
        <f t="shared" si="87"/>
        <v/>
      </c>
      <c r="H130" s="7" t="str">
        <f t="shared" si="87"/>
        <v/>
      </c>
      <c r="I130" s="7" t="str">
        <f t="shared" si="87"/>
        <v/>
      </c>
      <c r="J130" s="7" t="str">
        <f t="shared" si="87"/>
        <v/>
      </c>
      <c r="K130" s="7" t="str">
        <f t="shared" si="87"/>
        <v/>
      </c>
      <c r="L130" s="7" t="str">
        <f t="shared" si="87"/>
        <v/>
      </c>
      <c r="M130" s="7" t="str">
        <f t="shared" si="87"/>
        <v/>
      </c>
      <c r="N130" s="7" t="str">
        <f t="shared" si="87"/>
        <v/>
      </c>
      <c r="O130" s="7" t="str">
        <f t="shared" si="87"/>
        <v/>
      </c>
      <c r="P130" s="66">
        <f t="shared" si="61"/>
        <v>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0.7</v>
      </c>
      <c r="E131" s="66">
        <f t="shared" ref="E131:O131" si="88">SUM(E129,E127)</f>
        <v>2.4000000000000004</v>
      </c>
      <c r="F131" s="66">
        <f t="shared" si="88"/>
        <v>10.799999999999999</v>
      </c>
      <c r="G131" s="66">
        <f t="shared" si="88"/>
        <v>17.399999999999999</v>
      </c>
      <c r="H131" s="66">
        <f t="shared" si="88"/>
        <v>15.6</v>
      </c>
      <c r="I131" s="66">
        <f t="shared" si="88"/>
        <v>6.1999999999999993</v>
      </c>
      <c r="J131" s="66">
        <f t="shared" si="88"/>
        <v>3.6</v>
      </c>
      <c r="K131" s="66">
        <f t="shared" si="88"/>
        <v>1.5</v>
      </c>
      <c r="L131" s="66">
        <f t="shared" si="88"/>
        <v>0.4</v>
      </c>
      <c r="M131" s="66">
        <f t="shared" si="88"/>
        <v>2.2000000000000002</v>
      </c>
      <c r="N131" s="66">
        <f t="shared" si="88"/>
        <v>4.3</v>
      </c>
      <c r="O131" s="66">
        <f t="shared" si="88"/>
        <v>1</v>
      </c>
      <c r="P131" s="66">
        <f t="shared" si="61"/>
        <v>66.099999999999994</v>
      </c>
    </row>
    <row r="132" spans="1:16" ht="16.05" customHeight="1" x14ac:dyDescent="0.2">
      <c r="A132" s="9"/>
      <c r="B132" s="13"/>
      <c r="C132" s="10" t="s">
        <v>22</v>
      </c>
      <c r="D132" s="7">
        <f t="shared" ref="D132:O132" si="89">IF(D131&lt;=0,"",D131/$P131%)</f>
        <v>1.0590015128593042</v>
      </c>
      <c r="E132" s="7">
        <f t="shared" si="89"/>
        <v>3.6308623298033291</v>
      </c>
      <c r="F132" s="7">
        <f t="shared" si="89"/>
        <v>16.338880484114977</v>
      </c>
      <c r="G132" s="7">
        <f t="shared" si="89"/>
        <v>26.323751891074131</v>
      </c>
      <c r="H132" s="7">
        <f t="shared" si="89"/>
        <v>23.600605143721637</v>
      </c>
      <c r="I132" s="7">
        <f t="shared" si="89"/>
        <v>9.379727685325264</v>
      </c>
      <c r="J132" s="7">
        <f t="shared" si="89"/>
        <v>5.4462934947049932</v>
      </c>
      <c r="K132" s="7">
        <f t="shared" si="89"/>
        <v>2.2692889561270806</v>
      </c>
      <c r="L132" s="7">
        <f t="shared" si="89"/>
        <v>0.60514372163388819</v>
      </c>
      <c r="M132" s="7">
        <f t="shared" si="89"/>
        <v>3.3282904689863848</v>
      </c>
      <c r="N132" s="7">
        <f t="shared" si="89"/>
        <v>6.505295007564297</v>
      </c>
      <c r="O132" s="7">
        <f t="shared" si="89"/>
        <v>1.5128593040847202</v>
      </c>
      <c r="P132" s="66">
        <f t="shared" si="61"/>
        <v>100</v>
      </c>
    </row>
    <row r="133" spans="1:16" ht="16.05" customHeight="1" x14ac:dyDescent="0.2">
      <c r="A133" s="9"/>
      <c r="B133" s="9" t="s">
        <v>45</v>
      </c>
      <c r="C133" s="7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6">
        <f t="shared" si="61"/>
        <v>0</v>
      </c>
    </row>
    <row r="134" spans="1:16" ht="16.05" customHeight="1" x14ac:dyDescent="0.2">
      <c r="A134" s="9"/>
      <c r="B134" s="9"/>
      <c r="C134" s="10" t="s">
        <v>22</v>
      </c>
      <c r="D134" s="7" t="str">
        <f t="shared" ref="D134:O134" si="90">IF(D133&lt;=0,"",D133/$P133%)</f>
        <v/>
      </c>
      <c r="E134" s="7" t="str">
        <f t="shared" si="90"/>
        <v/>
      </c>
      <c r="F134" s="7" t="str">
        <f t="shared" si="90"/>
        <v/>
      </c>
      <c r="G134" s="7" t="str">
        <f t="shared" si="90"/>
        <v/>
      </c>
      <c r="H134" s="7" t="str">
        <f t="shared" si="90"/>
        <v/>
      </c>
      <c r="I134" s="7" t="str">
        <f t="shared" si="90"/>
        <v/>
      </c>
      <c r="J134" s="7" t="str">
        <f t="shared" si="90"/>
        <v/>
      </c>
      <c r="K134" s="7" t="str">
        <f t="shared" si="90"/>
        <v/>
      </c>
      <c r="L134" s="7" t="str">
        <f t="shared" si="90"/>
        <v/>
      </c>
      <c r="M134" s="7" t="str">
        <f t="shared" si="90"/>
        <v/>
      </c>
      <c r="N134" s="7" t="str">
        <f t="shared" si="90"/>
        <v/>
      </c>
      <c r="O134" s="7" t="str">
        <f t="shared" si="90"/>
        <v/>
      </c>
      <c r="P134" s="66">
        <f t="shared" si="61"/>
        <v>0</v>
      </c>
    </row>
    <row r="135" spans="1:16" ht="16.05" customHeight="1" x14ac:dyDescent="0.2">
      <c r="A135" s="9"/>
      <c r="B135" s="9"/>
      <c r="C135" s="7" t="s">
        <v>23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6">
        <f t="shared" si="61"/>
        <v>0</v>
      </c>
    </row>
    <row r="136" spans="1:16" ht="16.05" customHeight="1" x14ac:dyDescent="0.2">
      <c r="A136" s="9"/>
      <c r="B136" s="9"/>
      <c r="C136" s="10" t="s">
        <v>22</v>
      </c>
      <c r="D136" s="7" t="str">
        <f t="shared" ref="D136:O136" si="91">IF(D135&lt;=0,"",D135/$P135%)</f>
        <v/>
      </c>
      <c r="E136" s="7" t="str">
        <f t="shared" si="91"/>
        <v/>
      </c>
      <c r="F136" s="7" t="str">
        <f t="shared" si="91"/>
        <v/>
      </c>
      <c r="G136" s="7" t="str">
        <f t="shared" si="91"/>
        <v/>
      </c>
      <c r="H136" s="7" t="str">
        <f t="shared" si="91"/>
        <v/>
      </c>
      <c r="I136" s="7" t="str">
        <f t="shared" si="91"/>
        <v/>
      </c>
      <c r="J136" s="7" t="str">
        <f t="shared" si="91"/>
        <v/>
      </c>
      <c r="K136" s="7" t="str">
        <f t="shared" si="91"/>
        <v/>
      </c>
      <c r="L136" s="7" t="str">
        <f t="shared" si="91"/>
        <v/>
      </c>
      <c r="M136" s="7" t="str">
        <f t="shared" si="91"/>
        <v/>
      </c>
      <c r="N136" s="7" t="str">
        <f t="shared" si="91"/>
        <v/>
      </c>
      <c r="O136" s="7" t="str">
        <f t="shared" si="91"/>
        <v/>
      </c>
      <c r="P136" s="66">
        <f t="shared" si="61"/>
        <v>0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92">SUM(E135,E133)</f>
        <v>0</v>
      </c>
      <c r="F137" s="66">
        <f t="shared" si="92"/>
        <v>0</v>
      </c>
      <c r="G137" s="66">
        <f t="shared" si="92"/>
        <v>0</v>
      </c>
      <c r="H137" s="66">
        <f t="shared" si="92"/>
        <v>0</v>
      </c>
      <c r="I137" s="66">
        <f t="shared" si="92"/>
        <v>0</v>
      </c>
      <c r="J137" s="66">
        <f t="shared" si="92"/>
        <v>0</v>
      </c>
      <c r="K137" s="66">
        <f t="shared" si="92"/>
        <v>0</v>
      </c>
      <c r="L137" s="66">
        <f t="shared" si="92"/>
        <v>0</v>
      </c>
      <c r="M137" s="66">
        <f t="shared" si="92"/>
        <v>0</v>
      </c>
      <c r="N137" s="66">
        <f t="shared" si="92"/>
        <v>0</v>
      </c>
      <c r="O137" s="66">
        <f t="shared" si="92"/>
        <v>0</v>
      </c>
      <c r="P137" s="66">
        <f t="shared" si="61"/>
        <v>0</v>
      </c>
    </row>
    <row r="138" spans="1:16" ht="16.05" customHeight="1" x14ac:dyDescent="0.2">
      <c r="A138" s="9"/>
      <c r="B138" s="13"/>
      <c r="C138" s="10" t="s">
        <v>22</v>
      </c>
      <c r="D138" s="7" t="str">
        <f t="shared" ref="D138:O138" si="93">IF(D137&lt;=0,"",D137/$P137%)</f>
        <v/>
      </c>
      <c r="E138" s="7" t="str">
        <f t="shared" si="93"/>
        <v/>
      </c>
      <c r="F138" s="7" t="str">
        <f t="shared" si="93"/>
        <v/>
      </c>
      <c r="G138" s="7" t="str">
        <f t="shared" si="93"/>
        <v/>
      </c>
      <c r="H138" s="7" t="str">
        <f t="shared" si="93"/>
        <v/>
      </c>
      <c r="I138" s="7" t="str">
        <f t="shared" si="93"/>
        <v/>
      </c>
      <c r="J138" s="7" t="str">
        <f t="shared" si="93"/>
        <v/>
      </c>
      <c r="K138" s="7" t="str">
        <f t="shared" si="93"/>
        <v/>
      </c>
      <c r="L138" s="7" t="str">
        <f t="shared" si="93"/>
        <v/>
      </c>
      <c r="M138" s="7" t="str">
        <f t="shared" si="93"/>
        <v/>
      </c>
      <c r="N138" s="7" t="str">
        <f t="shared" si="93"/>
        <v/>
      </c>
      <c r="O138" s="7" t="str">
        <f t="shared" si="93"/>
        <v/>
      </c>
      <c r="P138" s="66">
        <f t="shared" si="61"/>
        <v>0</v>
      </c>
    </row>
    <row r="139" spans="1:16" ht="16.05" customHeight="1" x14ac:dyDescent="0.2">
      <c r="A139" s="9"/>
      <c r="B139" s="9" t="s">
        <v>46</v>
      </c>
      <c r="C139" s="7" t="s">
        <v>21</v>
      </c>
      <c r="D139" s="67"/>
      <c r="E139" s="67"/>
      <c r="F139" s="67"/>
      <c r="G139" s="67">
        <v>1.5</v>
      </c>
      <c r="H139" s="67">
        <v>2</v>
      </c>
      <c r="I139" s="67">
        <v>1.2</v>
      </c>
      <c r="J139" s="67"/>
      <c r="K139" s="67"/>
      <c r="L139" s="67"/>
      <c r="M139" s="67"/>
      <c r="N139" s="67">
        <v>1.1000000000000001</v>
      </c>
      <c r="O139" s="67">
        <v>1</v>
      </c>
      <c r="P139" s="66">
        <f t="shared" si="61"/>
        <v>6.8000000000000007</v>
      </c>
    </row>
    <row r="140" spans="1:16" ht="16.05" customHeight="1" x14ac:dyDescent="0.2">
      <c r="A140" s="9"/>
      <c r="B140" s="9"/>
      <c r="C140" s="10" t="s">
        <v>22</v>
      </c>
      <c r="D140" s="7" t="str">
        <f t="shared" ref="D140:O140" si="94">IF(D139&lt;=0,"",D139/$P139%)</f>
        <v/>
      </c>
      <c r="E140" s="7" t="str">
        <f t="shared" si="94"/>
        <v/>
      </c>
      <c r="F140" s="7" t="str">
        <f t="shared" si="94"/>
        <v/>
      </c>
      <c r="G140" s="7">
        <f t="shared" si="94"/>
        <v>22.058823529411764</v>
      </c>
      <c r="H140" s="7">
        <f t="shared" si="94"/>
        <v>29.411764705882351</v>
      </c>
      <c r="I140" s="7">
        <f t="shared" si="94"/>
        <v>17.647058823529409</v>
      </c>
      <c r="J140" s="7" t="str">
        <f t="shared" si="94"/>
        <v/>
      </c>
      <c r="K140" s="7" t="str">
        <f t="shared" si="94"/>
        <v/>
      </c>
      <c r="L140" s="7" t="str">
        <f t="shared" si="94"/>
        <v/>
      </c>
      <c r="M140" s="7" t="str">
        <f t="shared" si="94"/>
        <v/>
      </c>
      <c r="N140" s="7">
        <f t="shared" si="94"/>
        <v>16.176470588235293</v>
      </c>
      <c r="O140" s="7">
        <f t="shared" si="94"/>
        <v>14.705882352941176</v>
      </c>
      <c r="P140" s="66">
        <f t="shared" si="61"/>
        <v>99.999999999999986</v>
      </c>
    </row>
    <row r="141" spans="1:16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61"/>
        <v>0</v>
      </c>
    </row>
    <row r="142" spans="1:16" ht="16.05" customHeight="1" x14ac:dyDescent="0.2">
      <c r="A142" s="9"/>
      <c r="B142" s="9"/>
      <c r="C142" s="10" t="s">
        <v>22</v>
      </c>
      <c r="D142" s="7" t="str">
        <f t="shared" ref="D142:O142" si="95">IF(D141&lt;=0,"",D141/$P141%)</f>
        <v/>
      </c>
      <c r="E142" s="7" t="str">
        <f t="shared" si="95"/>
        <v/>
      </c>
      <c r="F142" s="7" t="str">
        <f t="shared" si="95"/>
        <v/>
      </c>
      <c r="G142" s="7" t="str">
        <f t="shared" si="95"/>
        <v/>
      </c>
      <c r="H142" s="7" t="str">
        <f t="shared" si="95"/>
        <v/>
      </c>
      <c r="I142" s="7" t="str">
        <f t="shared" si="95"/>
        <v/>
      </c>
      <c r="J142" s="7" t="str">
        <f t="shared" si="95"/>
        <v/>
      </c>
      <c r="K142" s="7" t="str">
        <f t="shared" si="95"/>
        <v/>
      </c>
      <c r="L142" s="7" t="str">
        <f t="shared" si="95"/>
        <v/>
      </c>
      <c r="M142" s="7" t="str">
        <f t="shared" si="95"/>
        <v/>
      </c>
      <c r="N142" s="7" t="str">
        <f t="shared" si="95"/>
        <v/>
      </c>
      <c r="O142" s="7" t="str">
        <f t="shared" si="95"/>
        <v/>
      </c>
      <c r="P142" s="66">
        <f t="shared" si="61"/>
        <v>0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6">SUM(E141,E139)</f>
        <v>0</v>
      </c>
      <c r="F143" s="66">
        <f t="shared" si="96"/>
        <v>0</v>
      </c>
      <c r="G143" s="66">
        <f t="shared" si="96"/>
        <v>1.5</v>
      </c>
      <c r="H143" s="66">
        <f t="shared" si="96"/>
        <v>2</v>
      </c>
      <c r="I143" s="66">
        <f t="shared" si="96"/>
        <v>1.2</v>
      </c>
      <c r="J143" s="66">
        <f t="shared" si="96"/>
        <v>0</v>
      </c>
      <c r="K143" s="66">
        <f t="shared" si="96"/>
        <v>0</v>
      </c>
      <c r="L143" s="66">
        <f t="shared" si="96"/>
        <v>0</v>
      </c>
      <c r="M143" s="66">
        <f t="shared" si="96"/>
        <v>0</v>
      </c>
      <c r="N143" s="66">
        <f t="shared" si="96"/>
        <v>1.1000000000000001</v>
      </c>
      <c r="O143" s="66">
        <f t="shared" si="96"/>
        <v>1</v>
      </c>
      <c r="P143" s="66">
        <f t="shared" si="61"/>
        <v>6.8000000000000007</v>
      </c>
    </row>
    <row r="144" spans="1:16" ht="16.05" customHeight="1" x14ac:dyDescent="0.2">
      <c r="A144" s="9"/>
      <c r="B144" s="13"/>
      <c r="C144" s="10" t="s">
        <v>22</v>
      </c>
      <c r="D144" s="7" t="str">
        <f t="shared" ref="D144:O144" si="97">IF(D143&lt;=0,"",D143/$P143%)</f>
        <v/>
      </c>
      <c r="E144" s="7" t="str">
        <f t="shared" si="97"/>
        <v/>
      </c>
      <c r="F144" s="7" t="str">
        <f t="shared" si="97"/>
        <v/>
      </c>
      <c r="G144" s="7">
        <f t="shared" si="97"/>
        <v>22.058823529411764</v>
      </c>
      <c r="H144" s="7">
        <f t="shared" si="97"/>
        <v>29.411764705882351</v>
      </c>
      <c r="I144" s="7">
        <f t="shared" si="97"/>
        <v>17.647058823529409</v>
      </c>
      <c r="J144" s="7" t="str">
        <f t="shared" si="97"/>
        <v/>
      </c>
      <c r="K144" s="7" t="str">
        <f t="shared" si="97"/>
        <v/>
      </c>
      <c r="L144" s="7" t="str">
        <f t="shared" si="97"/>
        <v/>
      </c>
      <c r="M144" s="7" t="str">
        <f t="shared" si="97"/>
        <v/>
      </c>
      <c r="N144" s="7">
        <f t="shared" si="97"/>
        <v>16.176470588235293</v>
      </c>
      <c r="O144" s="7">
        <f t="shared" si="97"/>
        <v>14.705882352941176</v>
      </c>
      <c r="P144" s="66">
        <f t="shared" si="61"/>
        <v>99.999999999999986</v>
      </c>
    </row>
    <row r="145" spans="1:16" ht="16.05" customHeight="1" x14ac:dyDescent="0.2">
      <c r="A145" s="9"/>
      <c r="B145" s="9" t="s">
        <v>47</v>
      </c>
      <c r="C145" s="7" t="s">
        <v>21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67">
        <v>15.8</v>
      </c>
      <c r="L145" s="67">
        <v>52.1</v>
      </c>
      <c r="M145" s="67">
        <v>37.700000000000003</v>
      </c>
      <c r="N145" s="67">
        <v>19.899999999999999</v>
      </c>
      <c r="O145" s="67">
        <v>0</v>
      </c>
      <c r="P145" s="66">
        <f t="shared" si="61"/>
        <v>125.5</v>
      </c>
    </row>
    <row r="146" spans="1:16" ht="16.05" customHeight="1" x14ac:dyDescent="0.2">
      <c r="A146" s="9"/>
      <c r="B146" s="9"/>
      <c r="C146" s="10" t="s">
        <v>22</v>
      </c>
      <c r="D146" s="7" t="str">
        <f t="shared" ref="D146:O146" si="98">IF(D145&lt;=0,"",D145/$P145%)</f>
        <v/>
      </c>
      <c r="E146" s="7" t="str">
        <f t="shared" si="98"/>
        <v/>
      </c>
      <c r="F146" s="7" t="str">
        <f t="shared" si="98"/>
        <v/>
      </c>
      <c r="G146" s="7" t="str">
        <f t="shared" si="98"/>
        <v/>
      </c>
      <c r="H146" s="7" t="str">
        <f t="shared" si="98"/>
        <v/>
      </c>
      <c r="I146" s="7" t="str">
        <f t="shared" si="98"/>
        <v/>
      </c>
      <c r="J146" s="7" t="str">
        <f t="shared" si="98"/>
        <v/>
      </c>
      <c r="K146" s="7">
        <f t="shared" si="98"/>
        <v>12.589641434262949</v>
      </c>
      <c r="L146" s="7">
        <f t="shared" si="98"/>
        <v>41.513944223107572</v>
      </c>
      <c r="M146" s="7">
        <f t="shared" si="98"/>
        <v>30.039840637450204</v>
      </c>
      <c r="N146" s="7">
        <f t="shared" si="98"/>
        <v>15.856573705179283</v>
      </c>
      <c r="O146" s="7" t="str">
        <f t="shared" si="98"/>
        <v/>
      </c>
      <c r="P146" s="66">
        <f t="shared" si="61"/>
        <v>100.00000000000001</v>
      </c>
    </row>
    <row r="147" spans="1:16" ht="16.05" customHeight="1" x14ac:dyDescent="0.2">
      <c r="A147" s="9"/>
      <c r="B147" s="9"/>
      <c r="C147" s="7" t="s">
        <v>23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0</v>
      </c>
      <c r="J147" s="67">
        <v>0</v>
      </c>
      <c r="K147" s="67">
        <v>60.3</v>
      </c>
      <c r="L147" s="67">
        <v>186.29999999999998</v>
      </c>
      <c r="M147" s="67">
        <v>129</v>
      </c>
      <c r="N147" s="67">
        <v>39.4</v>
      </c>
      <c r="O147" s="67">
        <v>0</v>
      </c>
      <c r="P147" s="66">
        <f t="shared" si="61"/>
        <v>414.99999999999994</v>
      </c>
    </row>
    <row r="148" spans="1:16" ht="16.05" customHeight="1" x14ac:dyDescent="0.2">
      <c r="A148" s="9"/>
      <c r="B148" s="9"/>
      <c r="C148" s="10" t="s">
        <v>22</v>
      </c>
      <c r="D148" s="7" t="str">
        <f t="shared" ref="D148:O148" si="99">IF(D147&lt;=0,"",D147/$P147%)</f>
        <v/>
      </c>
      <c r="E148" s="7" t="str">
        <f t="shared" si="99"/>
        <v/>
      </c>
      <c r="F148" s="7" t="str">
        <f t="shared" si="99"/>
        <v/>
      </c>
      <c r="G148" s="7" t="str">
        <f t="shared" si="99"/>
        <v/>
      </c>
      <c r="H148" s="7" t="str">
        <f t="shared" si="99"/>
        <v/>
      </c>
      <c r="I148" s="7" t="str">
        <f t="shared" si="99"/>
        <v/>
      </c>
      <c r="J148" s="7" t="str">
        <f t="shared" si="99"/>
        <v/>
      </c>
      <c r="K148" s="7">
        <f t="shared" si="99"/>
        <v>14.530120481927712</v>
      </c>
      <c r="L148" s="7">
        <f t="shared" si="99"/>
        <v>44.891566265060241</v>
      </c>
      <c r="M148" s="7">
        <f t="shared" si="99"/>
        <v>31.084337349397593</v>
      </c>
      <c r="N148" s="7">
        <f t="shared" si="99"/>
        <v>9.4939759036144586</v>
      </c>
      <c r="O148" s="7" t="str">
        <f t="shared" si="99"/>
        <v/>
      </c>
      <c r="P148" s="66">
        <f t="shared" si="61"/>
        <v>100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100">SUM(E147,E145)</f>
        <v>0</v>
      </c>
      <c r="F149" s="66">
        <f t="shared" si="100"/>
        <v>0</v>
      </c>
      <c r="G149" s="66">
        <f t="shared" si="100"/>
        <v>0</v>
      </c>
      <c r="H149" s="66">
        <f t="shared" si="100"/>
        <v>0</v>
      </c>
      <c r="I149" s="66">
        <f t="shared" si="100"/>
        <v>0</v>
      </c>
      <c r="J149" s="66">
        <f t="shared" si="100"/>
        <v>0</v>
      </c>
      <c r="K149" s="66">
        <f t="shared" si="100"/>
        <v>76.099999999999994</v>
      </c>
      <c r="L149" s="66">
        <f t="shared" si="100"/>
        <v>238.39999999999998</v>
      </c>
      <c r="M149" s="66">
        <f t="shared" si="100"/>
        <v>166.7</v>
      </c>
      <c r="N149" s="66">
        <f t="shared" si="100"/>
        <v>59.3</v>
      </c>
      <c r="O149" s="66">
        <f t="shared" si="100"/>
        <v>0</v>
      </c>
      <c r="P149" s="66">
        <f t="shared" si="61"/>
        <v>540.5</v>
      </c>
    </row>
    <row r="150" spans="1:16" ht="16.05" customHeight="1" x14ac:dyDescent="0.2">
      <c r="A150" s="9"/>
      <c r="B150" s="13"/>
      <c r="C150" s="10" t="s">
        <v>22</v>
      </c>
      <c r="D150" s="7" t="str">
        <f t="shared" ref="D150:O150" si="101">IF(D149&lt;=0,"",D149/$P149%)</f>
        <v/>
      </c>
      <c r="E150" s="7" t="str">
        <f t="shared" si="101"/>
        <v/>
      </c>
      <c r="F150" s="7" t="str">
        <f t="shared" si="101"/>
        <v/>
      </c>
      <c r="G150" s="7" t="str">
        <f t="shared" si="101"/>
        <v/>
      </c>
      <c r="H150" s="7" t="str">
        <f t="shared" si="101"/>
        <v/>
      </c>
      <c r="I150" s="7" t="str">
        <f t="shared" si="101"/>
        <v/>
      </c>
      <c r="J150" s="7" t="str">
        <f t="shared" si="101"/>
        <v/>
      </c>
      <c r="K150" s="7">
        <f t="shared" si="101"/>
        <v>14.0795559666975</v>
      </c>
      <c r="L150" s="7">
        <f t="shared" si="101"/>
        <v>44.107308048103604</v>
      </c>
      <c r="M150" s="7">
        <f t="shared" si="101"/>
        <v>30.841813135985195</v>
      </c>
      <c r="N150" s="7">
        <f t="shared" si="101"/>
        <v>10.97132284921369</v>
      </c>
      <c r="O150" s="7" t="str">
        <f t="shared" si="101"/>
        <v/>
      </c>
      <c r="P150" s="66">
        <f t="shared" si="61"/>
        <v>99.999999999999986</v>
      </c>
    </row>
    <row r="151" spans="1:16" ht="16.05" customHeight="1" x14ac:dyDescent="0.2">
      <c r="A151" s="9"/>
      <c r="B151" s="9" t="s">
        <v>48</v>
      </c>
      <c r="C151" s="7" t="s">
        <v>21</v>
      </c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6">
        <f t="shared" si="61"/>
        <v>0</v>
      </c>
    </row>
    <row r="152" spans="1:16" ht="16.05" customHeight="1" x14ac:dyDescent="0.2">
      <c r="A152" s="9"/>
      <c r="B152" s="9"/>
      <c r="C152" s="10" t="s">
        <v>22</v>
      </c>
      <c r="D152" s="7" t="str">
        <f t="shared" ref="D152:O152" si="102">IF(D151&lt;=0,"",D151/$P151%)</f>
        <v/>
      </c>
      <c r="E152" s="7" t="str">
        <f t="shared" si="102"/>
        <v/>
      </c>
      <c r="F152" s="7" t="str">
        <f t="shared" si="102"/>
        <v/>
      </c>
      <c r="G152" s="7" t="str">
        <f t="shared" si="102"/>
        <v/>
      </c>
      <c r="H152" s="7" t="str">
        <f t="shared" si="102"/>
        <v/>
      </c>
      <c r="I152" s="7" t="str">
        <f t="shared" si="102"/>
        <v/>
      </c>
      <c r="J152" s="7" t="str">
        <f t="shared" si="102"/>
        <v/>
      </c>
      <c r="K152" s="7" t="str">
        <f t="shared" si="102"/>
        <v/>
      </c>
      <c r="L152" s="7" t="str">
        <f t="shared" si="102"/>
        <v/>
      </c>
      <c r="M152" s="7" t="str">
        <f t="shared" si="102"/>
        <v/>
      </c>
      <c r="N152" s="7" t="str">
        <f t="shared" si="102"/>
        <v/>
      </c>
      <c r="O152" s="7" t="str">
        <f t="shared" si="102"/>
        <v/>
      </c>
      <c r="P152" s="66">
        <f t="shared" si="61"/>
        <v>0</v>
      </c>
    </row>
    <row r="153" spans="1:16" ht="16.05" customHeight="1" x14ac:dyDescent="0.2">
      <c r="A153" s="9"/>
      <c r="B153" s="9"/>
      <c r="C153" s="7" t="s">
        <v>23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6">
        <f t="shared" si="61"/>
        <v>0</v>
      </c>
    </row>
    <row r="154" spans="1:16" ht="16.05" customHeight="1" x14ac:dyDescent="0.2">
      <c r="A154" s="9"/>
      <c r="B154" s="9"/>
      <c r="C154" s="10" t="s">
        <v>22</v>
      </c>
      <c r="D154" s="7" t="str">
        <f t="shared" ref="D154:O154" si="103">IF(D153&lt;=0,"",D153/$P153%)</f>
        <v/>
      </c>
      <c r="E154" s="7" t="str">
        <f t="shared" si="103"/>
        <v/>
      </c>
      <c r="F154" s="7" t="str">
        <f t="shared" si="103"/>
        <v/>
      </c>
      <c r="G154" s="7" t="str">
        <f t="shared" si="103"/>
        <v/>
      </c>
      <c r="H154" s="7" t="str">
        <f t="shared" si="103"/>
        <v/>
      </c>
      <c r="I154" s="7" t="str">
        <f t="shared" si="103"/>
        <v/>
      </c>
      <c r="J154" s="7" t="str">
        <f t="shared" si="103"/>
        <v/>
      </c>
      <c r="K154" s="7" t="str">
        <f t="shared" si="103"/>
        <v/>
      </c>
      <c r="L154" s="7" t="str">
        <f t="shared" si="103"/>
        <v/>
      </c>
      <c r="M154" s="7" t="str">
        <f t="shared" si="103"/>
        <v/>
      </c>
      <c r="N154" s="7" t="str">
        <f t="shared" si="103"/>
        <v/>
      </c>
      <c r="O154" s="7" t="str">
        <f t="shared" si="103"/>
        <v/>
      </c>
      <c r="P154" s="66">
        <f t="shared" ref="P154:P217" si="104">SUM(D154:O154)</f>
        <v>0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5">SUM(E153,E151)</f>
        <v>0</v>
      </c>
      <c r="F155" s="66">
        <f t="shared" si="105"/>
        <v>0</v>
      </c>
      <c r="G155" s="66">
        <f t="shared" si="105"/>
        <v>0</v>
      </c>
      <c r="H155" s="66">
        <f t="shared" si="105"/>
        <v>0</v>
      </c>
      <c r="I155" s="66">
        <f t="shared" si="105"/>
        <v>0</v>
      </c>
      <c r="J155" s="66">
        <f t="shared" si="105"/>
        <v>0</v>
      </c>
      <c r="K155" s="66">
        <f t="shared" si="105"/>
        <v>0</v>
      </c>
      <c r="L155" s="66">
        <f t="shared" si="105"/>
        <v>0</v>
      </c>
      <c r="M155" s="66">
        <f t="shared" si="105"/>
        <v>0</v>
      </c>
      <c r="N155" s="66">
        <f t="shared" si="105"/>
        <v>0</v>
      </c>
      <c r="O155" s="66">
        <f t="shared" si="105"/>
        <v>0</v>
      </c>
      <c r="P155" s="66">
        <f t="shared" si="104"/>
        <v>0</v>
      </c>
    </row>
    <row r="156" spans="1:16" ht="16.05" customHeight="1" x14ac:dyDescent="0.2">
      <c r="A156" s="9"/>
      <c r="B156" s="13"/>
      <c r="C156" s="10" t="s">
        <v>22</v>
      </c>
      <c r="D156" s="7" t="str">
        <f t="shared" ref="D156:O156" si="106">IF(D155&lt;=0,"",D155/$P155%)</f>
        <v/>
      </c>
      <c r="E156" s="7" t="str">
        <f t="shared" si="106"/>
        <v/>
      </c>
      <c r="F156" s="7" t="str">
        <f t="shared" si="106"/>
        <v/>
      </c>
      <c r="G156" s="7" t="str">
        <f t="shared" si="106"/>
        <v/>
      </c>
      <c r="H156" s="7" t="str">
        <f t="shared" si="106"/>
        <v/>
      </c>
      <c r="I156" s="7" t="str">
        <f t="shared" si="106"/>
        <v/>
      </c>
      <c r="J156" s="7" t="str">
        <f t="shared" si="106"/>
        <v/>
      </c>
      <c r="K156" s="7" t="str">
        <f t="shared" si="106"/>
        <v/>
      </c>
      <c r="L156" s="7" t="str">
        <f t="shared" si="106"/>
        <v/>
      </c>
      <c r="M156" s="7" t="str">
        <f t="shared" si="106"/>
        <v/>
      </c>
      <c r="N156" s="7" t="str">
        <f t="shared" si="106"/>
        <v/>
      </c>
      <c r="O156" s="7" t="str">
        <f t="shared" si="106"/>
        <v/>
      </c>
      <c r="P156" s="66">
        <f t="shared" si="104"/>
        <v>0</v>
      </c>
    </row>
    <row r="157" spans="1:16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0.9</v>
      </c>
      <c r="I157" s="67">
        <v>84</v>
      </c>
      <c r="J157" s="67">
        <v>139.4</v>
      </c>
      <c r="K157" s="67">
        <v>130.4</v>
      </c>
      <c r="L157" s="67">
        <v>118.5</v>
      </c>
      <c r="M157" s="67">
        <v>96.9</v>
      </c>
      <c r="N157" s="67">
        <v>45.9</v>
      </c>
      <c r="O157" s="67">
        <v>0</v>
      </c>
      <c r="P157" s="66">
        <f t="shared" si="104"/>
        <v>616</v>
      </c>
    </row>
    <row r="158" spans="1:16" ht="16.05" customHeight="1" x14ac:dyDescent="0.2">
      <c r="A158" s="9"/>
      <c r="B158" s="9"/>
      <c r="C158" s="10" t="s">
        <v>22</v>
      </c>
      <c r="D158" s="7" t="str">
        <f t="shared" ref="D158:O158" si="107">IF(D157&lt;=0,"",D157/$P157%)</f>
        <v/>
      </c>
      <c r="E158" s="7" t="str">
        <f t="shared" si="107"/>
        <v/>
      </c>
      <c r="F158" s="7" t="str">
        <f t="shared" si="107"/>
        <v/>
      </c>
      <c r="G158" s="7" t="str">
        <f t="shared" si="107"/>
        <v/>
      </c>
      <c r="H158" s="7">
        <f t="shared" si="107"/>
        <v>0.1461038961038961</v>
      </c>
      <c r="I158" s="7">
        <f t="shared" si="107"/>
        <v>13.636363636363637</v>
      </c>
      <c r="J158" s="7">
        <f t="shared" si="107"/>
        <v>22.629870129870131</v>
      </c>
      <c r="K158" s="7">
        <f t="shared" si="107"/>
        <v>21.168831168831169</v>
      </c>
      <c r="L158" s="7">
        <f t="shared" si="107"/>
        <v>19.237012987012985</v>
      </c>
      <c r="M158" s="7">
        <f t="shared" si="107"/>
        <v>15.730519480519481</v>
      </c>
      <c r="N158" s="7">
        <f t="shared" si="107"/>
        <v>7.4512987012987013</v>
      </c>
      <c r="O158" s="7" t="str">
        <f t="shared" si="107"/>
        <v/>
      </c>
      <c r="P158" s="66">
        <f t="shared" si="104"/>
        <v>99.999999999999986</v>
      </c>
    </row>
    <row r="159" spans="1:16" ht="16.05" customHeight="1" x14ac:dyDescent="0.2">
      <c r="A159" s="9"/>
      <c r="B159" s="9"/>
      <c r="C159" s="7" t="s">
        <v>23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90.9</v>
      </c>
      <c r="J159" s="67">
        <v>450.4</v>
      </c>
      <c r="K159" s="67">
        <v>517.70000000000005</v>
      </c>
      <c r="L159" s="67">
        <v>417.6</v>
      </c>
      <c r="M159" s="67">
        <v>220.7</v>
      </c>
      <c r="N159" s="67">
        <v>20.2</v>
      </c>
      <c r="O159" s="67">
        <v>0</v>
      </c>
      <c r="P159" s="66">
        <f t="shared" si="104"/>
        <v>1717.5</v>
      </c>
    </row>
    <row r="160" spans="1:16" ht="16.05" customHeight="1" x14ac:dyDescent="0.2">
      <c r="A160" s="9"/>
      <c r="B160" s="9"/>
      <c r="C160" s="10" t="s">
        <v>22</v>
      </c>
      <c r="D160" s="7" t="str">
        <f t="shared" ref="D160:O160" si="108">IF(D159&lt;=0,"",D159/$P159%)</f>
        <v/>
      </c>
      <c r="E160" s="7" t="str">
        <f t="shared" si="108"/>
        <v/>
      </c>
      <c r="F160" s="7" t="str">
        <f t="shared" si="108"/>
        <v/>
      </c>
      <c r="G160" s="7" t="str">
        <f t="shared" si="108"/>
        <v/>
      </c>
      <c r="H160" s="7" t="str">
        <f t="shared" si="108"/>
        <v/>
      </c>
      <c r="I160" s="7">
        <f t="shared" si="108"/>
        <v>5.2925764192139741</v>
      </c>
      <c r="J160" s="7">
        <f t="shared" si="108"/>
        <v>26.224163027656473</v>
      </c>
      <c r="K160" s="7">
        <f t="shared" si="108"/>
        <v>30.142649199417761</v>
      </c>
      <c r="L160" s="7">
        <f t="shared" si="108"/>
        <v>24.314410480349345</v>
      </c>
      <c r="M160" s="7">
        <f t="shared" si="108"/>
        <v>12.850072780203783</v>
      </c>
      <c r="N160" s="7">
        <f t="shared" si="108"/>
        <v>1.1761280931586608</v>
      </c>
      <c r="O160" s="7" t="str">
        <f t="shared" si="108"/>
        <v/>
      </c>
      <c r="P160" s="66">
        <f t="shared" si="104"/>
        <v>100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09">SUM(E159,E157)</f>
        <v>0</v>
      </c>
      <c r="F161" s="66">
        <f t="shared" si="109"/>
        <v>0</v>
      </c>
      <c r="G161" s="66">
        <f t="shared" si="109"/>
        <v>0</v>
      </c>
      <c r="H161" s="66">
        <f t="shared" si="109"/>
        <v>0.9</v>
      </c>
      <c r="I161" s="66">
        <f t="shared" si="109"/>
        <v>174.9</v>
      </c>
      <c r="J161" s="66">
        <f t="shared" si="109"/>
        <v>589.79999999999995</v>
      </c>
      <c r="K161" s="66">
        <f t="shared" si="109"/>
        <v>648.1</v>
      </c>
      <c r="L161" s="66">
        <f t="shared" si="109"/>
        <v>536.1</v>
      </c>
      <c r="M161" s="66">
        <f t="shared" si="109"/>
        <v>317.60000000000002</v>
      </c>
      <c r="N161" s="66">
        <f t="shared" si="109"/>
        <v>66.099999999999994</v>
      </c>
      <c r="O161" s="66">
        <f t="shared" si="109"/>
        <v>0</v>
      </c>
      <c r="P161" s="66">
        <f t="shared" si="104"/>
        <v>2333.4999999999995</v>
      </c>
    </row>
    <row r="162" spans="1:16" ht="16.05" customHeight="1" x14ac:dyDescent="0.2">
      <c r="A162" s="9"/>
      <c r="B162" s="13"/>
      <c r="C162" s="10" t="s">
        <v>22</v>
      </c>
      <c r="D162" s="7" t="str">
        <f t="shared" ref="D162:O162" si="110">IF(D161&lt;=0,"",D161/$P161%)</f>
        <v/>
      </c>
      <c r="E162" s="7" t="str">
        <f t="shared" si="110"/>
        <v/>
      </c>
      <c r="F162" s="7" t="str">
        <f t="shared" si="110"/>
        <v/>
      </c>
      <c r="G162" s="7" t="str">
        <f t="shared" si="110"/>
        <v/>
      </c>
      <c r="H162" s="7">
        <f t="shared" si="110"/>
        <v>3.8568673666166717E-2</v>
      </c>
      <c r="I162" s="7">
        <f t="shared" si="110"/>
        <v>7.4951789157917315</v>
      </c>
      <c r="J162" s="7">
        <f t="shared" si="110"/>
        <v>25.275337475894585</v>
      </c>
      <c r="K162" s="7">
        <f t="shared" si="110"/>
        <v>27.773730447825162</v>
      </c>
      <c r="L162" s="7">
        <f t="shared" si="110"/>
        <v>22.974073280479974</v>
      </c>
      <c r="M162" s="7">
        <f t="shared" si="110"/>
        <v>13.61045639597172</v>
      </c>
      <c r="N162" s="7">
        <f t="shared" si="110"/>
        <v>2.8326548103706881</v>
      </c>
      <c r="O162" s="7" t="str">
        <f t="shared" si="110"/>
        <v/>
      </c>
      <c r="P162" s="66">
        <f t="shared" si="104"/>
        <v>100.00000000000003</v>
      </c>
    </row>
    <row r="163" spans="1:16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/>
      <c r="J163" s="67"/>
      <c r="K163" s="67"/>
      <c r="L163" s="67">
        <v>0</v>
      </c>
      <c r="M163" s="67">
        <v>0</v>
      </c>
      <c r="N163" s="67">
        <v>0</v>
      </c>
      <c r="O163" s="67">
        <v>0</v>
      </c>
      <c r="P163" s="66">
        <f t="shared" si="104"/>
        <v>0</v>
      </c>
    </row>
    <row r="164" spans="1:16" ht="16.05" customHeight="1" x14ac:dyDescent="0.2">
      <c r="A164" s="9"/>
      <c r="B164" s="9"/>
      <c r="C164" s="10" t="s">
        <v>22</v>
      </c>
      <c r="D164" s="7" t="str">
        <f t="shared" ref="D164:O164" si="111">IF(D163&lt;=0,"",D163/$P163%)</f>
        <v/>
      </c>
      <c r="E164" s="7" t="str">
        <f t="shared" si="111"/>
        <v/>
      </c>
      <c r="F164" s="7" t="str">
        <f t="shared" si="111"/>
        <v/>
      </c>
      <c r="G164" s="7" t="str">
        <f t="shared" si="111"/>
        <v/>
      </c>
      <c r="H164" s="7" t="str">
        <f t="shared" si="111"/>
        <v/>
      </c>
      <c r="I164" s="7" t="str">
        <f t="shared" si="111"/>
        <v/>
      </c>
      <c r="J164" s="7" t="str">
        <f t="shared" si="111"/>
        <v/>
      </c>
      <c r="K164" s="7" t="str">
        <f t="shared" si="111"/>
        <v/>
      </c>
      <c r="L164" s="7" t="str">
        <f t="shared" si="111"/>
        <v/>
      </c>
      <c r="M164" s="7" t="str">
        <f t="shared" si="111"/>
        <v/>
      </c>
      <c r="N164" s="7" t="str">
        <f t="shared" si="111"/>
        <v/>
      </c>
      <c r="O164" s="7" t="str">
        <f t="shared" si="111"/>
        <v/>
      </c>
      <c r="P164" s="66">
        <f t="shared" si="104"/>
        <v>0</v>
      </c>
    </row>
    <row r="165" spans="1:16" ht="16.05" customHeight="1" x14ac:dyDescent="0.2">
      <c r="A165" s="9"/>
      <c r="B165" s="9"/>
      <c r="C165" s="7" t="s">
        <v>23</v>
      </c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6">
        <f t="shared" si="104"/>
        <v>0</v>
      </c>
    </row>
    <row r="166" spans="1:16" ht="16.05" customHeight="1" x14ac:dyDescent="0.2">
      <c r="A166" s="9"/>
      <c r="B166" s="9"/>
      <c r="C166" s="10" t="s">
        <v>22</v>
      </c>
      <c r="D166" s="7" t="str">
        <f t="shared" ref="D166:O166" si="112">IF(D165&lt;=0,"",D165/$P165%)</f>
        <v/>
      </c>
      <c r="E166" s="7" t="str">
        <f t="shared" si="112"/>
        <v/>
      </c>
      <c r="F166" s="7" t="str">
        <f t="shared" si="112"/>
        <v/>
      </c>
      <c r="G166" s="7" t="str">
        <f t="shared" si="112"/>
        <v/>
      </c>
      <c r="H166" s="7" t="str">
        <f t="shared" si="112"/>
        <v/>
      </c>
      <c r="I166" s="7" t="str">
        <f t="shared" si="112"/>
        <v/>
      </c>
      <c r="J166" s="7" t="str">
        <f t="shared" si="112"/>
        <v/>
      </c>
      <c r="K166" s="7" t="str">
        <f t="shared" si="112"/>
        <v/>
      </c>
      <c r="L166" s="7" t="str">
        <f t="shared" si="112"/>
        <v/>
      </c>
      <c r="M166" s="7" t="str">
        <f t="shared" si="112"/>
        <v/>
      </c>
      <c r="N166" s="7" t="str">
        <f t="shared" si="112"/>
        <v/>
      </c>
      <c r="O166" s="7" t="str">
        <f t="shared" si="112"/>
        <v/>
      </c>
      <c r="P166" s="66">
        <f t="shared" si="104"/>
        <v>0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3">SUM(E165,E163)</f>
        <v>0</v>
      </c>
      <c r="F167" s="66">
        <f t="shared" si="113"/>
        <v>0</v>
      </c>
      <c r="G167" s="66">
        <f t="shared" si="113"/>
        <v>0</v>
      </c>
      <c r="H167" s="66">
        <f t="shared" si="113"/>
        <v>0</v>
      </c>
      <c r="I167" s="66">
        <f t="shared" si="113"/>
        <v>0</v>
      </c>
      <c r="J167" s="66">
        <f t="shared" si="113"/>
        <v>0</v>
      </c>
      <c r="K167" s="66">
        <f t="shared" si="113"/>
        <v>0</v>
      </c>
      <c r="L167" s="66">
        <f t="shared" si="113"/>
        <v>0</v>
      </c>
      <c r="M167" s="66">
        <f t="shared" si="113"/>
        <v>0</v>
      </c>
      <c r="N167" s="66">
        <f t="shared" si="113"/>
        <v>0</v>
      </c>
      <c r="O167" s="66">
        <f t="shared" si="113"/>
        <v>0</v>
      </c>
      <c r="P167" s="66">
        <f t="shared" si="104"/>
        <v>0</v>
      </c>
    </row>
    <row r="168" spans="1:16" ht="16.05" customHeight="1" x14ac:dyDescent="0.2">
      <c r="A168" s="9"/>
      <c r="B168" s="13"/>
      <c r="C168" s="10" t="s">
        <v>22</v>
      </c>
      <c r="D168" s="7" t="str">
        <f t="shared" ref="D168:O168" si="114">IF(D167&lt;=0,"",D167/$P167%)</f>
        <v/>
      </c>
      <c r="E168" s="7" t="str">
        <f t="shared" si="114"/>
        <v/>
      </c>
      <c r="F168" s="7" t="str">
        <f t="shared" si="114"/>
        <v/>
      </c>
      <c r="G168" s="7" t="str">
        <f t="shared" si="114"/>
        <v/>
      </c>
      <c r="H168" s="7" t="str">
        <f t="shared" si="114"/>
        <v/>
      </c>
      <c r="I168" s="7" t="str">
        <f t="shared" si="114"/>
        <v/>
      </c>
      <c r="J168" s="7" t="str">
        <f t="shared" si="114"/>
        <v/>
      </c>
      <c r="K168" s="7" t="str">
        <f t="shared" si="114"/>
        <v/>
      </c>
      <c r="L168" s="7" t="str">
        <f t="shared" si="114"/>
        <v/>
      </c>
      <c r="M168" s="7" t="str">
        <f t="shared" si="114"/>
        <v/>
      </c>
      <c r="N168" s="7" t="str">
        <f t="shared" si="114"/>
        <v/>
      </c>
      <c r="O168" s="7" t="str">
        <f t="shared" si="114"/>
        <v/>
      </c>
      <c r="P168" s="66">
        <f t="shared" si="104"/>
        <v>0</v>
      </c>
    </row>
    <row r="169" spans="1:16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4"/>
        <v>0</v>
      </c>
    </row>
    <row r="170" spans="1:16" ht="16.05" customHeight="1" x14ac:dyDescent="0.2">
      <c r="A170" s="9"/>
      <c r="B170" s="9"/>
      <c r="C170" s="10" t="s">
        <v>22</v>
      </c>
      <c r="D170" s="7" t="str">
        <f t="shared" ref="D170:O170" si="115">IF(D169&lt;=0,"",D169/$P169%)</f>
        <v/>
      </c>
      <c r="E170" s="7" t="str">
        <f t="shared" si="115"/>
        <v/>
      </c>
      <c r="F170" s="7" t="str">
        <f t="shared" si="115"/>
        <v/>
      </c>
      <c r="G170" s="7" t="str">
        <f t="shared" si="115"/>
        <v/>
      </c>
      <c r="H170" s="7" t="str">
        <f t="shared" si="115"/>
        <v/>
      </c>
      <c r="I170" s="7" t="str">
        <f t="shared" si="115"/>
        <v/>
      </c>
      <c r="J170" s="7" t="str">
        <f t="shared" si="115"/>
        <v/>
      </c>
      <c r="K170" s="7" t="str">
        <f t="shared" si="115"/>
        <v/>
      </c>
      <c r="L170" s="7" t="str">
        <f t="shared" si="115"/>
        <v/>
      </c>
      <c r="M170" s="7" t="str">
        <f t="shared" si="115"/>
        <v/>
      </c>
      <c r="N170" s="7" t="str">
        <f t="shared" si="115"/>
        <v/>
      </c>
      <c r="O170" s="7" t="str">
        <f t="shared" si="115"/>
        <v/>
      </c>
      <c r="P170" s="66">
        <f t="shared" si="104"/>
        <v>0</v>
      </c>
    </row>
    <row r="171" spans="1:16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4"/>
        <v>0</v>
      </c>
    </row>
    <row r="172" spans="1:16" ht="16.05" customHeight="1" x14ac:dyDescent="0.2">
      <c r="A172" s="9"/>
      <c r="B172" s="9"/>
      <c r="C172" s="10" t="s">
        <v>22</v>
      </c>
      <c r="D172" s="7" t="str">
        <f t="shared" ref="D172:O172" si="116">IF(D171&lt;=0,"",D171/$P171%)</f>
        <v/>
      </c>
      <c r="E172" s="7" t="str">
        <f t="shared" si="116"/>
        <v/>
      </c>
      <c r="F172" s="7" t="str">
        <f t="shared" si="116"/>
        <v/>
      </c>
      <c r="G172" s="7" t="str">
        <f t="shared" si="116"/>
        <v/>
      </c>
      <c r="H172" s="7" t="str">
        <f t="shared" si="116"/>
        <v/>
      </c>
      <c r="I172" s="7" t="str">
        <f t="shared" si="116"/>
        <v/>
      </c>
      <c r="J172" s="7" t="str">
        <f t="shared" si="116"/>
        <v/>
      </c>
      <c r="K172" s="7" t="str">
        <f t="shared" si="116"/>
        <v/>
      </c>
      <c r="L172" s="7" t="str">
        <f t="shared" si="116"/>
        <v/>
      </c>
      <c r="M172" s="7" t="str">
        <f t="shared" si="116"/>
        <v/>
      </c>
      <c r="N172" s="7" t="str">
        <f t="shared" si="116"/>
        <v/>
      </c>
      <c r="O172" s="7" t="str">
        <f t="shared" si="116"/>
        <v/>
      </c>
      <c r="P172" s="66">
        <f t="shared" si="104"/>
        <v>0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7">SUM(E171,E169)</f>
        <v>0</v>
      </c>
      <c r="F173" s="66">
        <f t="shared" si="117"/>
        <v>0</v>
      </c>
      <c r="G173" s="66">
        <f t="shared" si="117"/>
        <v>0</v>
      </c>
      <c r="H173" s="66">
        <f t="shared" si="117"/>
        <v>0</v>
      </c>
      <c r="I173" s="66">
        <f t="shared" si="117"/>
        <v>0</v>
      </c>
      <c r="J173" s="66">
        <f t="shared" si="117"/>
        <v>0</v>
      </c>
      <c r="K173" s="66">
        <f t="shared" si="117"/>
        <v>0</v>
      </c>
      <c r="L173" s="66">
        <f t="shared" si="117"/>
        <v>0</v>
      </c>
      <c r="M173" s="66">
        <f t="shared" si="117"/>
        <v>0</v>
      </c>
      <c r="N173" s="66">
        <f t="shared" si="117"/>
        <v>0</v>
      </c>
      <c r="O173" s="66">
        <f t="shared" si="117"/>
        <v>0</v>
      </c>
      <c r="P173" s="66">
        <f t="shared" si="104"/>
        <v>0</v>
      </c>
    </row>
    <row r="174" spans="1:16" ht="16.05" customHeight="1" x14ac:dyDescent="0.2">
      <c r="A174" s="9"/>
      <c r="B174" s="13"/>
      <c r="C174" s="10" t="s">
        <v>22</v>
      </c>
      <c r="D174" s="7" t="str">
        <f t="shared" ref="D174:O174" si="118">IF(D173&lt;=0,"",D173/$P173%)</f>
        <v/>
      </c>
      <c r="E174" s="7" t="str">
        <f t="shared" si="118"/>
        <v/>
      </c>
      <c r="F174" s="7" t="str">
        <f t="shared" si="118"/>
        <v/>
      </c>
      <c r="G174" s="7" t="str">
        <f t="shared" si="118"/>
        <v/>
      </c>
      <c r="H174" s="7" t="str">
        <f t="shared" si="118"/>
        <v/>
      </c>
      <c r="I174" s="7" t="str">
        <f t="shared" si="118"/>
        <v/>
      </c>
      <c r="J174" s="7" t="str">
        <f t="shared" si="118"/>
        <v/>
      </c>
      <c r="K174" s="7" t="str">
        <f t="shared" si="118"/>
        <v/>
      </c>
      <c r="L174" s="7" t="str">
        <f t="shared" si="118"/>
        <v/>
      </c>
      <c r="M174" s="7" t="str">
        <f t="shared" si="118"/>
        <v/>
      </c>
      <c r="N174" s="7" t="str">
        <f t="shared" si="118"/>
        <v/>
      </c>
      <c r="O174" s="7" t="str">
        <f t="shared" si="118"/>
        <v/>
      </c>
      <c r="P174" s="66">
        <f t="shared" si="104"/>
        <v>0</v>
      </c>
    </row>
    <row r="175" spans="1:16" ht="16.05" customHeight="1" x14ac:dyDescent="0.2">
      <c r="A175" s="9"/>
      <c r="B175" s="9" t="s">
        <v>52</v>
      </c>
      <c r="C175" s="7" t="s">
        <v>21</v>
      </c>
      <c r="D175" s="67">
        <v>0.5</v>
      </c>
      <c r="E175" s="67">
        <v>0.6</v>
      </c>
      <c r="F175" s="67">
        <v>1.6</v>
      </c>
      <c r="G175" s="67">
        <v>1.6</v>
      </c>
      <c r="H175" s="67">
        <v>4.0999999999999996</v>
      </c>
      <c r="I175" s="67">
        <v>4.2</v>
      </c>
      <c r="J175" s="67">
        <v>11.6</v>
      </c>
      <c r="K175" s="67">
        <v>6.9</v>
      </c>
      <c r="L175" s="67">
        <v>4</v>
      </c>
      <c r="M175" s="67">
        <v>2.5</v>
      </c>
      <c r="N175" s="67">
        <v>1.7</v>
      </c>
      <c r="O175" s="67">
        <v>0.1</v>
      </c>
      <c r="P175" s="66">
        <f t="shared" si="104"/>
        <v>39.400000000000006</v>
      </c>
    </row>
    <row r="176" spans="1:16" ht="16.05" customHeight="1" x14ac:dyDescent="0.2">
      <c r="A176" s="9"/>
      <c r="B176" s="9"/>
      <c r="C176" s="10" t="s">
        <v>22</v>
      </c>
      <c r="D176" s="7">
        <f t="shared" ref="D176:O176" si="119">IF(D175&lt;=0,"",D175/$P175%)</f>
        <v>1.2690355329949237</v>
      </c>
      <c r="E176" s="7">
        <f t="shared" si="119"/>
        <v>1.5228426395939083</v>
      </c>
      <c r="F176" s="7">
        <f t="shared" si="119"/>
        <v>4.0609137055837561</v>
      </c>
      <c r="G176" s="7">
        <f t="shared" si="119"/>
        <v>4.0609137055837561</v>
      </c>
      <c r="H176" s="7">
        <f t="shared" si="119"/>
        <v>10.406091370558373</v>
      </c>
      <c r="I176" s="7">
        <f t="shared" si="119"/>
        <v>10.659898477157359</v>
      </c>
      <c r="J176" s="7">
        <f t="shared" si="119"/>
        <v>29.441624365482227</v>
      </c>
      <c r="K176" s="7">
        <f t="shared" si="119"/>
        <v>17.512690355329948</v>
      </c>
      <c r="L176" s="7">
        <f t="shared" si="119"/>
        <v>10.152284263959389</v>
      </c>
      <c r="M176" s="7">
        <f t="shared" si="119"/>
        <v>6.3451776649746181</v>
      </c>
      <c r="N176" s="7">
        <f t="shared" si="119"/>
        <v>4.3147208121827401</v>
      </c>
      <c r="O176" s="7">
        <f t="shared" si="119"/>
        <v>0.25380710659898476</v>
      </c>
      <c r="P176" s="66">
        <f t="shared" si="104"/>
        <v>99.999999999999986</v>
      </c>
    </row>
    <row r="177" spans="1:16" ht="16.05" customHeight="1" x14ac:dyDescent="0.2">
      <c r="A177" s="9"/>
      <c r="B177" s="9"/>
      <c r="C177" s="7" t="s">
        <v>23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13</v>
      </c>
      <c r="J177" s="67">
        <v>25.8</v>
      </c>
      <c r="K177" s="67">
        <v>24.2</v>
      </c>
      <c r="L177" s="67">
        <v>15.6</v>
      </c>
      <c r="M177" s="67">
        <v>15.9</v>
      </c>
      <c r="N177" s="67">
        <v>9.8000000000000007</v>
      </c>
      <c r="O177" s="67">
        <v>0</v>
      </c>
      <c r="P177" s="66">
        <f t="shared" si="104"/>
        <v>104.3</v>
      </c>
    </row>
    <row r="178" spans="1:16" ht="16.05" customHeight="1" x14ac:dyDescent="0.2">
      <c r="A178" s="9"/>
      <c r="B178" s="9"/>
      <c r="C178" s="10" t="s">
        <v>22</v>
      </c>
      <c r="D178" s="7" t="str">
        <f t="shared" ref="D178:O178" si="120">IF(D177&lt;=0,"",D177/$P177%)</f>
        <v/>
      </c>
      <c r="E178" s="7" t="str">
        <f t="shared" si="120"/>
        <v/>
      </c>
      <c r="F178" s="7" t="str">
        <f t="shared" si="120"/>
        <v/>
      </c>
      <c r="G178" s="7" t="str">
        <f t="shared" si="120"/>
        <v/>
      </c>
      <c r="H178" s="7" t="str">
        <f t="shared" si="120"/>
        <v/>
      </c>
      <c r="I178" s="7">
        <f t="shared" si="120"/>
        <v>12.464046021093003</v>
      </c>
      <c r="J178" s="7">
        <f t="shared" si="120"/>
        <v>24.736337488015344</v>
      </c>
      <c r="K178" s="7">
        <f t="shared" si="120"/>
        <v>23.20230105465005</v>
      </c>
      <c r="L178" s="7">
        <f t="shared" si="120"/>
        <v>14.956855225311601</v>
      </c>
      <c r="M178" s="7">
        <f t="shared" si="120"/>
        <v>15.244487056567595</v>
      </c>
      <c r="N178" s="7">
        <f t="shared" si="120"/>
        <v>9.3959731543624176</v>
      </c>
      <c r="O178" s="7" t="str">
        <f t="shared" si="120"/>
        <v/>
      </c>
      <c r="P178" s="66">
        <f t="shared" si="104"/>
        <v>100.00000000000001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0.5</v>
      </c>
      <c r="E179" s="66">
        <f t="shared" ref="E179:O179" si="121">SUM(E177,E175)</f>
        <v>0.6</v>
      </c>
      <c r="F179" s="66">
        <f t="shared" si="121"/>
        <v>1.6</v>
      </c>
      <c r="G179" s="66">
        <f t="shared" si="121"/>
        <v>1.6</v>
      </c>
      <c r="H179" s="66">
        <f t="shared" si="121"/>
        <v>4.0999999999999996</v>
      </c>
      <c r="I179" s="66">
        <f t="shared" si="121"/>
        <v>17.2</v>
      </c>
      <c r="J179" s="66">
        <f t="shared" si="121"/>
        <v>37.4</v>
      </c>
      <c r="K179" s="66">
        <f t="shared" si="121"/>
        <v>31.1</v>
      </c>
      <c r="L179" s="66">
        <f t="shared" si="121"/>
        <v>19.600000000000001</v>
      </c>
      <c r="M179" s="66">
        <f t="shared" si="121"/>
        <v>18.399999999999999</v>
      </c>
      <c r="N179" s="66">
        <f t="shared" si="121"/>
        <v>11.5</v>
      </c>
      <c r="O179" s="66">
        <f t="shared" si="121"/>
        <v>0.1</v>
      </c>
      <c r="P179" s="66">
        <f t="shared" si="104"/>
        <v>143.69999999999999</v>
      </c>
    </row>
    <row r="180" spans="1:16" ht="16.05" customHeight="1" x14ac:dyDescent="0.2">
      <c r="A180" s="15"/>
      <c r="B180" s="13"/>
      <c r="C180" s="10" t="s">
        <v>22</v>
      </c>
      <c r="D180" s="7">
        <f t="shared" ref="D180:O180" si="122">IF(D179&lt;=0,"",D179/$P179%)</f>
        <v>0.34794711203897011</v>
      </c>
      <c r="E180" s="7">
        <f t="shared" si="122"/>
        <v>0.41753653444676414</v>
      </c>
      <c r="F180" s="7">
        <f t="shared" si="122"/>
        <v>1.1134307585247045</v>
      </c>
      <c r="G180" s="7">
        <f t="shared" si="122"/>
        <v>1.1134307585247045</v>
      </c>
      <c r="H180" s="7">
        <f t="shared" si="122"/>
        <v>2.8531663187195546</v>
      </c>
      <c r="I180" s="7">
        <f t="shared" si="122"/>
        <v>11.969380654140572</v>
      </c>
      <c r="J180" s="7">
        <f t="shared" si="122"/>
        <v>26.026443980514962</v>
      </c>
      <c r="K180" s="7">
        <f t="shared" si="122"/>
        <v>21.642310368823942</v>
      </c>
      <c r="L180" s="7">
        <f t="shared" si="122"/>
        <v>13.639526791927629</v>
      </c>
      <c r="M180" s="7">
        <f t="shared" si="122"/>
        <v>12.804453723034099</v>
      </c>
      <c r="N180" s="7">
        <f t="shared" si="122"/>
        <v>8.0027835768963129</v>
      </c>
      <c r="O180" s="7">
        <f t="shared" si="122"/>
        <v>6.9589422407794033E-2</v>
      </c>
      <c r="P180" s="66">
        <f t="shared" si="104"/>
        <v>100.00000000000001</v>
      </c>
    </row>
    <row r="181" spans="1:16" ht="16.05" customHeight="1" x14ac:dyDescent="0.2">
      <c r="A181" s="15"/>
      <c r="B181" s="9" t="s">
        <v>53</v>
      </c>
      <c r="C181" s="7" t="s">
        <v>21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104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 t="shared" ref="D182:O182" si="123">IF(D181&lt;=0,"",D181/$P181%)</f>
        <v/>
      </c>
      <c r="E182" s="7" t="str">
        <f t="shared" si="123"/>
        <v/>
      </c>
      <c r="F182" s="7" t="str">
        <f t="shared" si="123"/>
        <v/>
      </c>
      <c r="G182" s="7" t="str">
        <f t="shared" si="123"/>
        <v/>
      </c>
      <c r="H182" s="7" t="str">
        <f t="shared" si="123"/>
        <v/>
      </c>
      <c r="I182" s="7" t="str">
        <f t="shared" si="123"/>
        <v/>
      </c>
      <c r="J182" s="7" t="str">
        <f t="shared" si="123"/>
        <v/>
      </c>
      <c r="K182" s="7" t="str">
        <f t="shared" si="123"/>
        <v/>
      </c>
      <c r="L182" s="7" t="str">
        <f t="shared" si="123"/>
        <v/>
      </c>
      <c r="M182" s="7" t="str">
        <f t="shared" si="123"/>
        <v/>
      </c>
      <c r="N182" s="7" t="str">
        <f t="shared" si="123"/>
        <v/>
      </c>
      <c r="O182" s="7" t="str">
        <f t="shared" si="123"/>
        <v/>
      </c>
      <c r="P182" s="66">
        <f t="shared" si="104"/>
        <v>0</v>
      </c>
    </row>
    <row r="183" spans="1:16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4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 t="shared" ref="D184:O184" si="124">IF(D183&lt;=0,"",D183/$P183%)</f>
        <v/>
      </c>
      <c r="E184" s="7" t="str">
        <f t="shared" si="124"/>
        <v/>
      </c>
      <c r="F184" s="7" t="str">
        <f t="shared" si="124"/>
        <v/>
      </c>
      <c r="G184" s="7" t="str">
        <f t="shared" si="124"/>
        <v/>
      </c>
      <c r="H184" s="7" t="str">
        <f t="shared" si="124"/>
        <v/>
      </c>
      <c r="I184" s="7" t="str">
        <f t="shared" si="124"/>
        <v/>
      </c>
      <c r="J184" s="7" t="str">
        <f t="shared" si="124"/>
        <v/>
      </c>
      <c r="K184" s="7" t="str">
        <f t="shared" si="124"/>
        <v/>
      </c>
      <c r="L184" s="7" t="str">
        <f t="shared" si="124"/>
        <v/>
      </c>
      <c r="M184" s="7" t="str">
        <f t="shared" si="124"/>
        <v/>
      </c>
      <c r="N184" s="7" t="str">
        <f t="shared" si="124"/>
        <v/>
      </c>
      <c r="O184" s="7" t="str">
        <f t="shared" si="124"/>
        <v/>
      </c>
      <c r="P184" s="66">
        <f t="shared" si="104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5">SUM(E183,E181)</f>
        <v>0</v>
      </c>
      <c r="F185" s="66">
        <f t="shared" si="125"/>
        <v>0</v>
      </c>
      <c r="G185" s="66">
        <f t="shared" si="125"/>
        <v>0</v>
      </c>
      <c r="H185" s="66">
        <f t="shared" si="125"/>
        <v>0</v>
      </c>
      <c r="I185" s="66">
        <f t="shared" si="125"/>
        <v>0</v>
      </c>
      <c r="J185" s="66">
        <f t="shared" si="125"/>
        <v>0</v>
      </c>
      <c r="K185" s="66">
        <f t="shared" si="125"/>
        <v>0</v>
      </c>
      <c r="L185" s="66">
        <f t="shared" si="125"/>
        <v>0</v>
      </c>
      <c r="M185" s="66">
        <f t="shared" si="125"/>
        <v>0</v>
      </c>
      <c r="N185" s="66">
        <f t="shared" si="125"/>
        <v>0</v>
      </c>
      <c r="O185" s="66">
        <f t="shared" si="125"/>
        <v>0</v>
      </c>
      <c r="P185" s="66">
        <f t="shared" si="104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 t="shared" ref="D186:O186" si="126">IF(D185&lt;=0,"",D185/$P185%)</f>
        <v/>
      </c>
      <c r="E186" s="7" t="str">
        <f t="shared" si="126"/>
        <v/>
      </c>
      <c r="F186" s="7" t="str">
        <f t="shared" si="126"/>
        <v/>
      </c>
      <c r="G186" s="7" t="str">
        <f t="shared" si="126"/>
        <v/>
      </c>
      <c r="H186" s="7" t="str">
        <f t="shared" si="126"/>
        <v/>
      </c>
      <c r="I186" s="7" t="str">
        <f t="shared" si="126"/>
        <v/>
      </c>
      <c r="J186" s="7" t="str">
        <f t="shared" si="126"/>
        <v/>
      </c>
      <c r="K186" s="7" t="str">
        <f t="shared" si="126"/>
        <v/>
      </c>
      <c r="L186" s="7" t="str">
        <f t="shared" si="126"/>
        <v/>
      </c>
      <c r="M186" s="7" t="str">
        <f t="shared" si="126"/>
        <v/>
      </c>
      <c r="N186" s="7" t="str">
        <f t="shared" si="126"/>
        <v/>
      </c>
      <c r="O186" s="7" t="str">
        <f t="shared" si="126"/>
        <v/>
      </c>
      <c r="P186" s="66">
        <f t="shared" si="104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4"/>
        <v>0</v>
      </c>
    </row>
    <row r="188" spans="1:16" ht="16.05" customHeight="1" x14ac:dyDescent="0.2">
      <c r="A188" s="15"/>
      <c r="B188" s="9"/>
      <c r="C188" s="10" t="s">
        <v>22</v>
      </c>
      <c r="D188" s="7" t="str">
        <f t="shared" ref="D188:O188" si="127">IF(D187&lt;=0,"",D187/$P187%)</f>
        <v/>
      </c>
      <c r="E188" s="7" t="str">
        <f t="shared" si="127"/>
        <v/>
      </c>
      <c r="F188" s="7" t="str">
        <f t="shared" si="127"/>
        <v/>
      </c>
      <c r="G188" s="7" t="str">
        <f t="shared" si="127"/>
        <v/>
      </c>
      <c r="H188" s="7" t="str">
        <f t="shared" si="127"/>
        <v/>
      </c>
      <c r="I188" s="7" t="str">
        <f t="shared" si="127"/>
        <v/>
      </c>
      <c r="J188" s="7" t="str">
        <f t="shared" si="127"/>
        <v/>
      </c>
      <c r="K188" s="7" t="str">
        <f t="shared" si="127"/>
        <v/>
      </c>
      <c r="L188" s="7" t="str">
        <f t="shared" si="127"/>
        <v/>
      </c>
      <c r="M188" s="7" t="str">
        <f t="shared" si="127"/>
        <v/>
      </c>
      <c r="N188" s="7" t="str">
        <f t="shared" si="127"/>
        <v/>
      </c>
      <c r="O188" s="7" t="str">
        <f t="shared" si="127"/>
        <v/>
      </c>
      <c r="P188" s="66">
        <f t="shared" si="104"/>
        <v>0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4"/>
        <v>0</v>
      </c>
    </row>
    <row r="190" spans="1:16" ht="16.05" customHeight="1" x14ac:dyDescent="0.2">
      <c r="A190" s="15"/>
      <c r="B190" s="9"/>
      <c r="C190" s="10" t="s">
        <v>22</v>
      </c>
      <c r="D190" s="7" t="str">
        <f t="shared" ref="D190:O190" si="128">IF(D189&lt;=0,"",D189/$P189%)</f>
        <v/>
      </c>
      <c r="E190" s="7" t="str">
        <f t="shared" si="128"/>
        <v/>
      </c>
      <c r="F190" s="7" t="str">
        <f t="shared" si="128"/>
        <v/>
      </c>
      <c r="G190" s="7" t="str">
        <f t="shared" si="128"/>
        <v/>
      </c>
      <c r="H190" s="7" t="str">
        <f t="shared" si="128"/>
        <v/>
      </c>
      <c r="I190" s="7" t="str">
        <f t="shared" si="128"/>
        <v/>
      </c>
      <c r="J190" s="7" t="str">
        <f t="shared" si="128"/>
        <v/>
      </c>
      <c r="K190" s="7" t="str">
        <f t="shared" si="128"/>
        <v/>
      </c>
      <c r="L190" s="7" t="str">
        <f t="shared" si="128"/>
        <v/>
      </c>
      <c r="M190" s="7" t="str">
        <f t="shared" si="128"/>
        <v/>
      </c>
      <c r="N190" s="7" t="str">
        <f t="shared" si="128"/>
        <v/>
      </c>
      <c r="O190" s="7" t="str">
        <f t="shared" si="128"/>
        <v/>
      </c>
      <c r="P190" s="66">
        <f t="shared" si="104"/>
        <v>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29">SUM(E189,E187)</f>
        <v>0</v>
      </c>
      <c r="F191" s="66">
        <f t="shared" si="129"/>
        <v>0</v>
      </c>
      <c r="G191" s="66">
        <f t="shared" si="129"/>
        <v>0</v>
      </c>
      <c r="H191" s="66">
        <f t="shared" si="129"/>
        <v>0</v>
      </c>
      <c r="I191" s="66">
        <f t="shared" si="129"/>
        <v>0</v>
      </c>
      <c r="J191" s="66">
        <f t="shared" si="129"/>
        <v>0</v>
      </c>
      <c r="K191" s="66">
        <f t="shared" si="129"/>
        <v>0</v>
      </c>
      <c r="L191" s="66">
        <f t="shared" si="129"/>
        <v>0</v>
      </c>
      <c r="M191" s="66">
        <f t="shared" si="129"/>
        <v>0</v>
      </c>
      <c r="N191" s="66">
        <f t="shared" si="129"/>
        <v>0</v>
      </c>
      <c r="O191" s="66">
        <f t="shared" si="129"/>
        <v>0</v>
      </c>
      <c r="P191" s="66">
        <f t="shared" si="104"/>
        <v>0</v>
      </c>
    </row>
    <row r="192" spans="1:16" ht="16.05" customHeight="1" x14ac:dyDescent="0.2">
      <c r="A192" s="15"/>
      <c r="B192" s="13"/>
      <c r="C192" s="10" t="s">
        <v>22</v>
      </c>
      <c r="D192" s="7" t="str">
        <f t="shared" ref="D192:O192" si="130">IF(D191&lt;=0,"",D191/$P191%)</f>
        <v/>
      </c>
      <c r="E192" s="7" t="str">
        <f t="shared" si="130"/>
        <v/>
      </c>
      <c r="F192" s="7" t="str">
        <f t="shared" si="130"/>
        <v/>
      </c>
      <c r="G192" s="7" t="str">
        <f t="shared" si="130"/>
        <v/>
      </c>
      <c r="H192" s="7" t="str">
        <f t="shared" si="130"/>
        <v/>
      </c>
      <c r="I192" s="7" t="str">
        <f t="shared" si="130"/>
        <v/>
      </c>
      <c r="J192" s="7" t="str">
        <f t="shared" si="130"/>
        <v/>
      </c>
      <c r="K192" s="7" t="str">
        <f t="shared" si="130"/>
        <v/>
      </c>
      <c r="L192" s="7" t="str">
        <f t="shared" si="130"/>
        <v/>
      </c>
      <c r="M192" s="7" t="str">
        <f t="shared" si="130"/>
        <v/>
      </c>
      <c r="N192" s="7" t="str">
        <f t="shared" si="130"/>
        <v/>
      </c>
      <c r="O192" s="7" t="str">
        <f t="shared" si="130"/>
        <v/>
      </c>
      <c r="P192" s="66">
        <f t="shared" si="104"/>
        <v>0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4"/>
        <v>0</v>
      </c>
    </row>
    <row r="194" spans="1:16" ht="16.05" customHeight="1" x14ac:dyDescent="0.2">
      <c r="A194" s="15"/>
      <c r="B194" s="9"/>
      <c r="C194" s="10" t="s">
        <v>22</v>
      </c>
      <c r="D194" s="7" t="str">
        <f t="shared" ref="D194:O194" si="131">IF(D193&lt;=0,"",D193/$P193%)</f>
        <v/>
      </c>
      <c r="E194" s="7" t="str">
        <f t="shared" si="131"/>
        <v/>
      </c>
      <c r="F194" s="7" t="str">
        <f t="shared" si="131"/>
        <v/>
      </c>
      <c r="G194" s="7" t="str">
        <f t="shared" si="131"/>
        <v/>
      </c>
      <c r="H194" s="7" t="str">
        <f t="shared" si="131"/>
        <v/>
      </c>
      <c r="I194" s="7" t="str">
        <f t="shared" si="131"/>
        <v/>
      </c>
      <c r="J194" s="7" t="str">
        <f t="shared" si="131"/>
        <v/>
      </c>
      <c r="K194" s="7" t="str">
        <f t="shared" si="131"/>
        <v/>
      </c>
      <c r="L194" s="7" t="str">
        <f t="shared" si="131"/>
        <v/>
      </c>
      <c r="M194" s="7" t="str">
        <f t="shared" si="131"/>
        <v/>
      </c>
      <c r="N194" s="7" t="str">
        <f t="shared" si="131"/>
        <v/>
      </c>
      <c r="O194" s="7" t="str">
        <f t="shared" si="131"/>
        <v/>
      </c>
      <c r="P194" s="66">
        <f t="shared" si="104"/>
        <v>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4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 t="shared" ref="D196:O196" si="132">IF(D195&lt;=0,"",D195/$P195%)</f>
        <v/>
      </c>
      <c r="E196" s="7" t="str">
        <f t="shared" si="132"/>
        <v/>
      </c>
      <c r="F196" s="7" t="str">
        <f t="shared" si="132"/>
        <v/>
      </c>
      <c r="G196" s="7" t="str">
        <f t="shared" si="132"/>
        <v/>
      </c>
      <c r="H196" s="7" t="str">
        <f t="shared" si="132"/>
        <v/>
      </c>
      <c r="I196" s="7" t="str">
        <f t="shared" si="132"/>
        <v/>
      </c>
      <c r="J196" s="7" t="str">
        <f t="shared" si="132"/>
        <v/>
      </c>
      <c r="K196" s="7" t="str">
        <f t="shared" si="132"/>
        <v/>
      </c>
      <c r="L196" s="7" t="str">
        <f t="shared" si="132"/>
        <v/>
      </c>
      <c r="M196" s="7" t="str">
        <f t="shared" si="132"/>
        <v/>
      </c>
      <c r="N196" s="7" t="str">
        <f t="shared" si="132"/>
        <v/>
      </c>
      <c r="O196" s="7" t="str">
        <f t="shared" si="132"/>
        <v/>
      </c>
      <c r="P196" s="66">
        <f t="shared" si="104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3">SUM(E195,E193)</f>
        <v>0</v>
      </c>
      <c r="F197" s="66">
        <f t="shared" si="133"/>
        <v>0</v>
      </c>
      <c r="G197" s="66">
        <f t="shared" si="133"/>
        <v>0</v>
      </c>
      <c r="H197" s="66">
        <f t="shared" si="133"/>
        <v>0</v>
      </c>
      <c r="I197" s="66">
        <f t="shared" si="133"/>
        <v>0</v>
      </c>
      <c r="J197" s="66">
        <f t="shared" si="133"/>
        <v>0</v>
      </c>
      <c r="K197" s="66">
        <f t="shared" si="133"/>
        <v>0</v>
      </c>
      <c r="L197" s="66">
        <f t="shared" si="133"/>
        <v>0</v>
      </c>
      <c r="M197" s="66">
        <f t="shared" si="133"/>
        <v>0</v>
      </c>
      <c r="N197" s="66">
        <f t="shared" si="133"/>
        <v>0</v>
      </c>
      <c r="O197" s="66">
        <f t="shared" si="133"/>
        <v>0</v>
      </c>
      <c r="P197" s="66">
        <f t="shared" si="104"/>
        <v>0</v>
      </c>
    </row>
    <row r="198" spans="1:16" ht="16.05" customHeight="1" x14ac:dyDescent="0.2">
      <c r="A198" s="15"/>
      <c r="B198" s="13"/>
      <c r="C198" s="10" t="s">
        <v>22</v>
      </c>
      <c r="D198" s="7" t="str">
        <f t="shared" ref="D198:O198" si="134">IF(D197&lt;=0,"",D197/$P197%)</f>
        <v/>
      </c>
      <c r="E198" s="7" t="str">
        <f t="shared" si="134"/>
        <v/>
      </c>
      <c r="F198" s="7" t="str">
        <f t="shared" si="134"/>
        <v/>
      </c>
      <c r="G198" s="7" t="str">
        <f t="shared" si="134"/>
        <v/>
      </c>
      <c r="H198" s="7" t="str">
        <f t="shared" si="134"/>
        <v/>
      </c>
      <c r="I198" s="7" t="str">
        <f t="shared" si="134"/>
        <v/>
      </c>
      <c r="J198" s="7" t="str">
        <f t="shared" si="134"/>
        <v/>
      </c>
      <c r="K198" s="7" t="str">
        <f t="shared" si="134"/>
        <v/>
      </c>
      <c r="L198" s="7" t="str">
        <f t="shared" si="134"/>
        <v/>
      </c>
      <c r="M198" s="7" t="str">
        <f t="shared" si="134"/>
        <v/>
      </c>
      <c r="N198" s="7" t="str">
        <f t="shared" si="134"/>
        <v/>
      </c>
      <c r="O198" s="7" t="str">
        <f t="shared" si="134"/>
        <v/>
      </c>
      <c r="P198" s="66">
        <f t="shared" si="104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6">
        <f t="shared" si="104"/>
        <v>0</v>
      </c>
    </row>
    <row r="200" spans="1:16" ht="16.05" customHeight="1" x14ac:dyDescent="0.2">
      <c r="A200" s="15"/>
      <c r="B200" s="9"/>
      <c r="C200" s="10" t="s">
        <v>22</v>
      </c>
      <c r="D200" s="7" t="str">
        <f t="shared" ref="D200:O200" si="135">IF(D199&lt;=0,"",D199/$P199%)</f>
        <v/>
      </c>
      <c r="E200" s="7" t="str">
        <f t="shared" si="135"/>
        <v/>
      </c>
      <c r="F200" s="7" t="str">
        <f t="shared" si="135"/>
        <v/>
      </c>
      <c r="G200" s="7" t="str">
        <f t="shared" si="135"/>
        <v/>
      </c>
      <c r="H200" s="7" t="str">
        <f t="shared" si="135"/>
        <v/>
      </c>
      <c r="I200" s="7" t="str">
        <f t="shared" si="135"/>
        <v/>
      </c>
      <c r="J200" s="7" t="str">
        <f t="shared" si="135"/>
        <v/>
      </c>
      <c r="K200" s="7" t="str">
        <f t="shared" si="135"/>
        <v/>
      </c>
      <c r="L200" s="7" t="str">
        <f t="shared" si="135"/>
        <v/>
      </c>
      <c r="M200" s="7" t="str">
        <f t="shared" si="135"/>
        <v/>
      </c>
      <c r="N200" s="7" t="str">
        <f t="shared" si="135"/>
        <v/>
      </c>
      <c r="O200" s="7" t="str">
        <f t="shared" si="135"/>
        <v/>
      </c>
      <c r="P200" s="66">
        <f t="shared" si="104"/>
        <v>0</v>
      </c>
    </row>
    <row r="201" spans="1:16" ht="16.05" customHeight="1" x14ac:dyDescent="0.2">
      <c r="A201" s="15"/>
      <c r="B201" s="9"/>
      <c r="C201" s="7" t="s">
        <v>23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>
        <f t="shared" si="104"/>
        <v>0</v>
      </c>
    </row>
    <row r="202" spans="1:16" ht="16.05" customHeight="1" x14ac:dyDescent="0.2">
      <c r="A202" s="15"/>
      <c r="B202" s="9"/>
      <c r="C202" s="10" t="s">
        <v>22</v>
      </c>
      <c r="D202" s="7" t="str">
        <f t="shared" ref="D202:O202" si="136">IF(D201&lt;=0,"",D201/$P201%)</f>
        <v/>
      </c>
      <c r="E202" s="7" t="str">
        <f t="shared" si="136"/>
        <v/>
      </c>
      <c r="F202" s="7" t="str">
        <f t="shared" si="136"/>
        <v/>
      </c>
      <c r="G202" s="7" t="str">
        <f t="shared" si="136"/>
        <v/>
      </c>
      <c r="H202" s="7" t="str">
        <f t="shared" si="136"/>
        <v/>
      </c>
      <c r="I202" s="7" t="str">
        <f t="shared" si="136"/>
        <v/>
      </c>
      <c r="J202" s="7" t="str">
        <f t="shared" si="136"/>
        <v/>
      </c>
      <c r="K202" s="7" t="str">
        <f t="shared" si="136"/>
        <v/>
      </c>
      <c r="L202" s="7" t="str">
        <f t="shared" si="136"/>
        <v/>
      </c>
      <c r="M202" s="7" t="str">
        <f t="shared" si="136"/>
        <v/>
      </c>
      <c r="N202" s="7" t="str">
        <f t="shared" si="136"/>
        <v/>
      </c>
      <c r="O202" s="7" t="str">
        <f t="shared" si="136"/>
        <v/>
      </c>
      <c r="P202" s="66">
        <f t="shared" si="104"/>
        <v>0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7">SUM(E201,E199)</f>
        <v>0</v>
      </c>
      <c r="F203" s="66">
        <f t="shared" si="137"/>
        <v>0</v>
      </c>
      <c r="G203" s="66">
        <f t="shared" si="137"/>
        <v>0</v>
      </c>
      <c r="H203" s="66">
        <f t="shared" si="137"/>
        <v>0</v>
      </c>
      <c r="I203" s="66">
        <f t="shared" si="137"/>
        <v>0</v>
      </c>
      <c r="J203" s="66">
        <f t="shared" si="137"/>
        <v>0</v>
      </c>
      <c r="K203" s="66">
        <f t="shared" si="137"/>
        <v>0</v>
      </c>
      <c r="L203" s="66">
        <f t="shared" si="137"/>
        <v>0</v>
      </c>
      <c r="M203" s="66">
        <f t="shared" si="137"/>
        <v>0</v>
      </c>
      <c r="N203" s="66">
        <f t="shared" si="137"/>
        <v>0</v>
      </c>
      <c r="O203" s="66">
        <f t="shared" si="137"/>
        <v>0</v>
      </c>
      <c r="P203" s="66">
        <f t="shared" si="104"/>
        <v>0</v>
      </c>
    </row>
    <row r="204" spans="1:16" ht="16.05" customHeight="1" x14ac:dyDescent="0.2">
      <c r="A204" s="15"/>
      <c r="B204" s="13"/>
      <c r="C204" s="10" t="s">
        <v>22</v>
      </c>
      <c r="D204" s="7" t="str">
        <f t="shared" ref="D204:O204" si="138">IF(D203&lt;=0,"",D203/$P203%)</f>
        <v/>
      </c>
      <c r="E204" s="7" t="str">
        <f t="shared" si="138"/>
        <v/>
      </c>
      <c r="F204" s="7" t="str">
        <f t="shared" si="138"/>
        <v/>
      </c>
      <c r="G204" s="7" t="str">
        <f t="shared" si="138"/>
        <v/>
      </c>
      <c r="H204" s="7" t="str">
        <f t="shared" si="138"/>
        <v/>
      </c>
      <c r="I204" s="7" t="str">
        <f t="shared" si="138"/>
        <v/>
      </c>
      <c r="J204" s="7" t="str">
        <f t="shared" si="138"/>
        <v/>
      </c>
      <c r="K204" s="7" t="str">
        <f t="shared" si="138"/>
        <v/>
      </c>
      <c r="L204" s="7" t="str">
        <f t="shared" si="138"/>
        <v/>
      </c>
      <c r="M204" s="7" t="str">
        <f t="shared" si="138"/>
        <v/>
      </c>
      <c r="N204" s="7" t="str">
        <f t="shared" si="138"/>
        <v/>
      </c>
      <c r="O204" s="7" t="str">
        <f t="shared" si="138"/>
        <v/>
      </c>
      <c r="P204" s="66">
        <f t="shared" si="104"/>
        <v>0</v>
      </c>
    </row>
    <row r="205" spans="1:16" ht="16.05" customHeight="1" x14ac:dyDescent="0.2">
      <c r="A205" s="15"/>
      <c r="B205" s="9" t="s">
        <v>57</v>
      </c>
      <c r="C205" s="7" t="s">
        <v>21</v>
      </c>
      <c r="D205" s="67">
        <v>1.5</v>
      </c>
      <c r="E205" s="67">
        <v>0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67">
        <v>1.6</v>
      </c>
      <c r="L205" s="67">
        <v>2</v>
      </c>
      <c r="M205" s="67">
        <v>4.5</v>
      </c>
      <c r="N205" s="67">
        <v>3.8</v>
      </c>
      <c r="O205" s="67">
        <v>3.9</v>
      </c>
      <c r="P205" s="66">
        <f t="shared" si="104"/>
        <v>17.299999999999997</v>
      </c>
    </row>
    <row r="206" spans="1:16" ht="16.05" customHeight="1" x14ac:dyDescent="0.2">
      <c r="A206" s="15"/>
      <c r="B206" s="9"/>
      <c r="C206" s="10" t="s">
        <v>22</v>
      </c>
      <c r="D206" s="7">
        <f t="shared" ref="D206:O206" si="139">IF(D205&lt;=0,"",D205/$P205%)</f>
        <v>8.6705202312138745</v>
      </c>
      <c r="E206" s="7" t="str">
        <f t="shared" si="139"/>
        <v/>
      </c>
      <c r="F206" s="7" t="str">
        <f t="shared" si="139"/>
        <v/>
      </c>
      <c r="G206" s="7" t="str">
        <f t="shared" si="139"/>
        <v/>
      </c>
      <c r="H206" s="7" t="str">
        <f t="shared" si="139"/>
        <v/>
      </c>
      <c r="I206" s="7" t="str">
        <f t="shared" si="139"/>
        <v/>
      </c>
      <c r="J206" s="7" t="str">
        <f t="shared" si="139"/>
        <v/>
      </c>
      <c r="K206" s="7">
        <f t="shared" si="139"/>
        <v>9.2485549132948002</v>
      </c>
      <c r="L206" s="7">
        <f t="shared" si="139"/>
        <v>11.560693641618499</v>
      </c>
      <c r="M206" s="7">
        <f t="shared" si="139"/>
        <v>26.011560693641623</v>
      </c>
      <c r="N206" s="7">
        <f t="shared" si="139"/>
        <v>21.965317919075147</v>
      </c>
      <c r="O206" s="7">
        <f t="shared" si="139"/>
        <v>22.543352601156073</v>
      </c>
      <c r="P206" s="66">
        <f t="shared" si="104"/>
        <v>100.00000000000001</v>
      </c>
    </row>
    <row r="207" spans="1:16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4"/>
        <v>0</v>
      </c>
    </row>
    <row r="208" spans="1:16" ht="16.05" customHeight="1" x14ac:dyDescent="0.2">
      <c r="A208" s="15"/>
      <c r="B208" s="9"/>
      <c r="C208" s="10" t="s">
        <v>22</v>
      </c>
      <c r="D208" s="7" t="str">
        <f t="shared" ref="D208:O208" si="140">IF(D207&lt;=0,"",D207/$P207%)</f>
        <v/>
      </c>
      <c r="E208" s="7" t="str">
        <f t="shared" si="140"/>
        <v/>
      </c>
      <c r="F208" s="7" t="str">
        <f t="shared" si="140"/>
        <v/>
      </c>
      <c r="G208" s="7" t="str">
        <f t="shared" si="140"/>
        <v/>
      </c>
      <c r="H208" s="7" t="str">
        <f t="shared" si="140"/>
        <v/>
      </c>
      <c r="I208" s="7" t="str">
        <f t="shared" si="140"/>
        <v/>
      </c>
      <c r="J208" s="7" t="str">
        <f t="shared" si="140"/>
        <v/>
      </c>
      <c r="K208" s="7" t="str">
        <f t="shared" si="140"/>
        <v/>
      </c>
      <c r="L208" s="7" t="str">
        <f t="shared" si="140"/>
        <v/>
      </c>
      <c r="M208" s="7" t="str">
        <f t="shared" si="140"/>
        <v/>
      </c>
      <c r="N208" s="7" t="str">
        <f t="shared" si="140"/>
        <v/>
      </c>
      <c r="O208" s="7" t="str">
        <f t="shared" si="140"/>
        <v/>
      </c>
      <c r="P208" s="66">
        <f t="shared" si="104"/>
        <v>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1.5</v>
      </c>
      <c r="E209" s="66">
        <f t="shared" ref="E209:O209" si="141">SUM(E207,E205)</f>
        <v>0</v>
      </c>
      <c r="F209" s="66">
        <f t="shared" si="141"/>
        <v>0</v>
      </c>
      <c r="G209" s="66">
        <f t="shared" si="141"/>
        <v>0</v>
      </c>
      <c r="H209" s="66">
        <f t="shared" si="141"/>
        <v>0</v>
      </c>
      <c r="I209" s="66">
        <f t="shared" si="141"/>
        <v>0</v>
      </c>
      <c r="J209" s="66">
        <f t="shared" si="141"/>
        <v>0</v>
      </c>
      <c r="K209" s="66">
        <f t="shared" si="141"/>
        <v>1.6</v>
      </c>
      <c r="L209" s="66">
        <f t="shared" si="141"/>
        <v>2</v>
      </c>
      <c r="M209" s="66">
        <f t="shared" si="141"/>
        <v>4.5</v>
      </c>
      <c r="N209" s="66">
        <f t="shared" si="141"/>
        <v>3.8</v>
      </c>
      <c r="O209" s="66">
        <f t="shared" si="141"/>
        <v>3.9</v>
      </c>
      <c r="P209" s="66">
        <f t="shared" si="104"/>
        <v>17.299999999999997</v>
      </c>
    </row>
    <row r="210" spans="1:16" ht="16.05" customHeight="1" x14ac:dyDescent="0.2">
      <c r="A210" s="15"/>
      <c r="B210" s="13"/>
      <c r="C210" s="10" t="s">
        <v>22</v>
      </c>
      <c r="D210" s="7">
        <f t="shared" ref="D210:O210" si="142">IF(D209&lt;=0,"",D209/$P209%)</f>
        <v>8.6705202312138745</v>
      </c>
      <c r="E210" s="7" t="str">
        <f t="shared" si="142"/>
        <v/>
      </c>
      <c r="F210" s="7" t="str">
        <f t="shared" si="142"/>
        <v/>
      </c>
      <c r="G210" s="7" t="str">
        <f t="shared" si="142"/>
        <v/>
      </c>
      <c r="H210" s="7" t="str">
        <f t="shared" si="142"/>
        <v/>
      </c>
      <c r="I210" s="7" t="str">
        <f t="shared" si="142"/>
        <v/>
      </c>
      <c r="J210" s="7" t="str">
        <f t="shared" si="142"/>
        <v/>
      </c>
      <c r="K210" s="7">
        <f t="shared" si="142"/>
        <v>9.2485549132948002</v>
      </c>
      <c r="L210" s="7">
        <f t="shared" si="142"/>
        <v>11.560693641618499</v>
      </c>
      <c r="M210" s="7">
        <f t="shared" si="142"/>
        <v>26.011560693641623</v>
      </c>
      <c r="N210" s="7">
        <f t="shared" si="142"/>
        <v>21.965317919075147</v>
      </c>
      <c r="O210" s="7">
        <f t="shared" si="142"/>
        <v>22.543352601156073</v>
      </c>
      <c r="P210" s="66">
        <f t="shared" si="104"/>
        <v>100.00000000000001</v>
      </c>
    </row>
    <row r="211" spans="1:16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104"/>
        <v>0</v>
      </c>
    </row>
    <row r="212" spans="1:16" ht="16.05" customHeight="1" x14ac:dyDescent="0.2">
      <c r="A212" s="15"/>
      <c r="B212" s="9"/>
      <c r="C212" s="10" t="s">
        <v>22</v>
      </c>
      <c r="D212" s="7" t="str">
        <f t="shared" ref="D212:O212" si="143">IF(D211&lt;=0,"",D211/$P211%)</f>
        <v/>
      </c>
      <c r="E212" s="7" t="str">
        <f t="shared" si="143"/>
        <v/>
      </c>
      <c r="F212" s="7" t="str">
        <f t="shared" si="143"/>
        <v/>
      </c>
      <c r="G212" s="7" t="str">
        <f t="shared" si="143"/>
        <v/>
      </c>
      <c r="H212" s="7" t="str">
        <f t="shared" si="143"/>
        <v/>
      </c>
      <c r="I212" s="7" t="str">
        <f t="shared" si="143"/>
        <v/>
      </c>
      <c r="J212" s="7" t="str">
        <f t="shared" si="143"/>
        <v/>
      </c>
      <c r="K212" s="7" t="str">
        <f t="shared" si="143"/>
        <v/>
      </c>
      <c r="L212" s="7" t="str">
        <f t="shared" si="143"/>
        <v/>
      </c>
      <c r="M212" s="7" t="str">
        <f t="shared" si="143"/>
        <v/>
      </c>
      <c r="N212" s="7" t="str">
        <f t="shared" si="143"/>
        <v/>
      </c>
      <c r="O212" s="7" t="str">
        <f t="shared" si="143"/>
        <v/>
      </c>
      <c r="P212" s="66">
        <f t="shared" si="104"/>
        <v>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4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 t="shared" ref="D214:O214" si="144">IF(D213&lt;=0,"",D213/$P213%)</f>
        <v/>
      </c>
      <c r="E214" s="7" t="str">
        <f t="shared" si="144"/>
        <v/>
      </c>
      <c r="F214" s="7" t="str">
        <f t="shared" si="144"/>
        <v/>
      </c>
      <c r="G214" s="7" t="str">
        <f t="shared" si="144"/>
        <v/>
      </c>
      <c r="H214" s="7" t="str">
        <f t="shared" si="144"/>
        <v/>
      </c>
      <c r="I214" s="7" t="str">
        <f t="shared" si="144"/>
        <v/>
      </c>
      <c r="J214" s="7" t="str">
        <f t="shared" si="144"/>
        <v/>
      </c>
      <c r="K214" s="7" t="str">
        <f t="shared" si="144"/>
        <v/>
      </c>
      <c r="L214" s="7" t="str">
        <f t="shared" si="144"/>
        <v/>
      </c>
      <c r="M214" s="7" t="str">
        <f t="shared" si="144"/>
        <v/>
      </c>
      <c r="N214" s="7" t="str">
        <f t="shared" si="144"/>
        <v/>
      </c>
      <c r="O214" s="7" t="str">
        <f t="shared" si="144"/>
        <v/>
      </c>
      <c r="P214" s="66">
        <f t="shared" si="104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5">SUM(E213,E211)</f>
        <v>0</v>
      </c>
      <c r="F215" s="66">
        <f t="shared" si="145"/>
        <v>0</v>
      </c>
      <c r="G215" s="66">
        <f t="shared" si="145"/>
        <v>0</v>
      </c>
      <c r="H215" s="66">
        <f t="shared" si="145"/>
        <v>0</v>
      </c>
      <c r="I215" s="66">
        <f t="shared" si="145"/>
        <v>0</v>
      </c>
      <c r="J215" s="66">
        <f t="shared" si="145"/>
        <v>0</v>
      </c>
      <c r="K215" s="66">
        <f t="shared" si="145"/>
        <v>0</v>
      </c>
      <c r="L215" s="66">
        <f t="shared" si="145"/>
        <v>0</v>
      </c>
      <c r="M215" s="66">
        <f t="shared" si="145"/>
        <v>0</v>
      </c>
      <c r="N215" s="66">
        <f t="shared" si="145"/>
        <v>0</v>
      </c>
      <c r="O215" s="66">
        <f t="shared" si="145"/>
        <v>0</v>
      </c>
      <c r="P215" s="66">
        <f t="shared" si="104"/>
        <v>0</v>
      </c>
    </row>
    <row r="216" spans="1:16" ht="16.05" customHeight="1" x14ac:dyDescent="0.2">
      <c r="A216" s="15"/>
      <c r="B216" s="13"/>
      <c r="C216" s="10" t="s">
        <v>22</v>
      </c>
      <c r="D216" s="7" t="str">
        <f t="shared" ref="D216:O216" si="146">IF(D215&lt;=0,"",D215/$P215%)</f>
        <v/>
      </c>
      <c r="E216" s="7" t="str">
        <f t="shared" si="146"/>
        <v/>
      </c>
      <c r="F216" s="7" t="str">
        <f t="shared" si="146"/>
        <v/>
      </c>
      <c r="G216" s="7" t="str">
        <f t="shared" si="146"/>
        <v/>
      </c>
      <c r="H216" s="7" t="str">
        <f t="shared" si="146"/>
        <v/>
      </c>
      <c r="I216" s="7" t="str">
        <f t="shared" si="146"/>
        <v/>
      </c>
      <c r="J216" s="7" t="str">
        <f t="shared" si="146"/>
        <v/>
      </c>
      <c r="K216" s="7" t="str">
        <f t="shared" si="146"/>
        <v/>
      </c>
      <c r="L216" s="7" t="str">
        <f t="shared" si="146"/>
        <v/>
      </c>
      <c r="M216" s="7" t="str">
        <f t="shared" si="146"/>
        <v/>
      </c>
      <c r="N216" s="7" t="str">
        <f t="shared" si="146"/>
        <v/>
      </c>
      <c r="O216" s="7" t="str">
        <f t="shared" si="146"/>
        <v/>
      </c>
      <c r="P216" s="66">
        <f t="shared" si="104"/>
        <v>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>
        <f t="shared" si="104"/>
        <v>0</v>
      </c>
    </row>
    <row r="218" spans="1:16" ht="16.05" customHeight="1" x14ac:dyDescent="0.2">
      <c r="A218" s="15"/>
      <c r="B218" s="9"/>
      <c r="C218" s="10" t="s">
        <v>22</v>
      </c>
      <c r="D218" s="7" t="str">
        <f t="shared" ref="D218:O218" si="147">IF(D217&lt;=0,"",D217/$P217%)</f>
        <v/>
      </c>
      <c r="E218" s="7" t="str">
        <f t="shared" si="147"/>
        <v/>
      </c>
      <c r="F218" s="7" t="str">
        <f t="shared" si="147"/>
        <v/>
      </c>
      <c r="G218" s="7" t="str">
        <f t="shared" si="147"/>
        <v/>
      </c>
      <c r="H218" s="7" t="str">
        <f t="shared" si="147"/>
        <v/>
      </c>
      <c r="I218" s="7" t="str">
        <f t="shared" si="147"/>
        <v/>
      </c>
      <c r="J218" s="7" t="str">
        <f t="shared" si="147"/>
        <v/>
      </c>
      <c r="K218" s="7" t="str">
        <f t="shared" si="147"/>
        <v/>
      </c>
      <c r="L218" s="7" t="str">
        <f t="shared" si="147"/>
        <v/>
      </c>
      <c r="M218" s="7" t="str">
        <f t="shared" si="147"/>
        <v/>
      </c>
      <c r="N218" s="7" t="str">
        <f t="shared" si="147"/>
        <v/>
      </c>
      <c r="O218" s="7" t="str">
        <f t="shared" si="147"/>
        <v/>
      </c>
      <c r="P218" s="66">
        <f t="shared" ref="P218:P223" si="148">SUM(D218:O218)</f>
        <v>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8"/>
        <v>0</v>
      </c>
    </row>
    <row r="220" spans="1:16" ht="16.05" customHeight="1" x14ac:dyDescent="0.2">
      <c r="A220" s="15"/>
      <c r="B220" s="9"/>
      <c r="C220" s="10" t="s">
        <v>22</v>
      </c>
      <c r="D220" s="7" t="str">
        <f t="shared" ref="D220:O220" si="149">IF(D219&lt;=0,"",D219/$P219%)</f>
        <v/>
      </c>
      <c r="E220" s="7" t="str">
        <f t="shared" si="149"/>
        <v/>
      </c>
      <c r="F220" s="7" t="str">
        <f t="shared" si="149"/>
        <v/>
      </c>
      <c r="G220" s="7" t="str">
        <f t="shared" si="149"/>
        <v/>
      </c>
      <c r="H220" s="7" t="str">
        <f t="shared" si="149"/>
        <v/>
      </c>
      <c r="I220" s="7" t="str">
        <f t="shared" si="149"/>
        <v/>
      </c>
      <c r="J220" s="7" t="str">
        <f t="shared" si="149"/>
        <v/>
      </c>
      <c r="K220" s="7" t="str">
        <f t="shared" si="149"/>
        <v/>
      </c>
      <c r="L220" s="7" t="str">
        <f t="shared" si="149"/>
        <v/>
      </c>
      <c r="M220" s="7" t="str">
        <f t="shared" si="149"/>
        <v/>
      </c>
      <c r="N220" s="7" t="str">
        <f t="shared" si="149"/>
        <v/>
      </c>
      <c r="O220" s="7" t="str">
        <f t="shared" si="149"/>
        <v/>
      </c>
      <c r="P220" s="66">
        <f t="shared" si="148"/>
        <v>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50">SUM(E219,E217)</f>
        <v>0</v>
      </c>
      <c r="F221" s="66">
        <f t="shared" si="150"/>
        <v>0</v>
      </c>
      <c r="G221" s="66">
        <f t="shared" si="150"/>
        <v>0</v>
      </c>
      <c r="H221" s="66">
        <f t="shared" si="150"/>
        <v>0</v>
      </c>
      <c r="I221" s="66">
        <f t="shared" si="150"/>
        <v>0</v>
      </c>
      <c r="J221" s="66">
        <f t="shared" si="150"/>
        <v>0</v>
      </c>
      <c r="K221" s="66">
        <f t="shared" si="150"/>
        <v>0</v>
      </c>
      <c r="L221" s="66">
        <f t="shared" si="150"/>
        <v>0</v>
      </c>
      <c r="M221" s="66">
        <f t="shared" si="150"/>
        <v>0</v>
      </c>
      <c r="N221" s="66">
        <f t="shared" si="150"/>
        <v>0</v>
      </c>
      <c r="O221" s="66">
        <f t="shared" si="150"/>
        <v>0</v>
      </c>
      <c r="P221" s="66">
        <f t="shared" si="148"/>
        <v>0</v>
      </c>
    </row>
    <row r="222" spans="1:16" ht="16.05" customHeight="1" x14ac:dyDescent="0.2">
      <c r="A222" s="15"/>
      <c r="B222" s="13"/>
      <c r="C222" s="10" t="s">
        <v>22</v>
      </c>
      <c r="D222" s="7" t="str">
        <f t="shared" ref="D222:O222" si="151">IF(D221&lt;=0,"",D221/$P221%)</f>
        <v/>
      </c>
      <c r="E222" s="7" t="str">
        <f t="shared" si="151"/>
        <v/>
      </c>
      <c r="F222" s="7" t="str">
        <f t="shared" si="151"/>
        <v/>
      </c>
      <c r="G222" s="7" t="str">
        <f t="shared" si="151"/>
        <v/>
      </c>
      <c r="H222" s="7" t="str">
        <f t="shared" si="151"/>
        <v/>
      </c>
      <c r="I222" s="7" t="str">
        <f t="shared" si="151"/>
        <v/>
      </c>
      <c r="J222" s="7" t="str">
        <f t="shared" si="151"/>
        <v/>
      </c>
      <c r="K222" s="7" t="str">
        <f t="shared" si="151"/>
        <v/>
      </c>
      <c r="L222" s="7" t="str">
        <f t="shared" si="151"/>
        <v/>
      </c>
      <c r="M222" s="7" t="str">
        <f t="shared" si="151"/>
        <v/>
      </c>
      <c r="N222" s="7" t="str">
        <f t="shared" si="151"/>
        <v/>
      </c>
      <c r="O222" s="7" t="str">
        <f t="shared" si="151"/>
        <v/>
      </c>
      <c r="P222" s="66">
        <f t="shared" si="148"/>
        <v>0</v>
      </c>
    </row>
    <row r="223" spans="1:16" ht="16.05" customHeight="1" x14ac:dyDescent="0.2">
      <c r="A223" s="9"/>
      <c r="B223" s="9" t="s">
        <v>60</v>
      </c>
      <c r="C223" s="7" t="s">
        <v>21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>
        <f t="shared" si="148"/>
        <v>0</v>
      </c>
    </row>
    <row r="224" spans="1:16" ht="16.05" customHeight="1" x14ac:dyDescent="0.2">
      <c r="A224" s="9"/>
      <c r="B224" s="9"/>
      <c r="C224" s="10" t="s">
        <v>22</v>
      </c>
      <c r="D224" s="7" t="str">
        <f t="shared" ref="D224:O224" si="152">IF(D223&lt;=0,"",D223/$P223%)</f>
        <v/>
      </c>
      <c r="E224" s="7" t="str">
        <f t="shared" si="152"/>
        <v/>
      </c>
      <c r="F224" s="7" t="str">
        <f t="shared" si="152"/>
        <v/>
      </c>
      <c r="G224" s="7" t="str">
        <f t="shared" si="152"/>
        <v/>
      </c>
      <c r="H224" s="7" t="str">
        <f t="shared" si="152"/>
        <v/>
      </c>
      <c r="I224" s="7" t="str">
        <f t="shared" si="152"/>
        <v/>
      </c>
      <c r="J224" s="7" t="str">
        <f t="shared" si="152"/>
        <v/>
      </c>
      <c r="K224" s="7" t="str">
        <f t="shared" si="152"/>
        <v/>
      </c>
      <c r="L224" s="7" t="str">
        <f t="shared" si="152"/>
        <v/>
      </c>
      <c r="M224" s="7" t="str">
        <f t="shared" si="152"/>
        <v/>
      </c>
      <c r="N224" s="7" t="str">
        <f t="shared" si="152"/>
        <v/>
      </c>
      <c r="O224" s="7" t="str">
        <f t="shared" si="152"/>
        <v/>
      </c>
      <c r="P224" s="66">
        <f>SUM(D224:O224)</f>
        <v>0</v>
      </c>
    </row>
    <row r="225" spans="1:16" ht="16.05" customHeight="1" x14ac:dyDescent="0.2">
      <c r="A225" s="9"/>
      <c r="B225" s="9"/>
      <c r="C225" s="7" t="s">
        <v>23</v>
      </c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>
        <f>SUM(D225:O225)</f>
        <v>0</v>
      </c>
    </row>
    <row r="226" spans="1:16" ht="16.05" customHeight="1" x14ac:dyDescent="0.2">
      <c r="A226" s="9"/>
      <c r="B226" s="9"/>
      <c r="C226" s="10" t="s">
        <v>22</v>
      </c>
      <c r="D226" s="7" t="str">
        <f t="shared" ref="D226:O226" si="153">IF(D225&lt;=0,"",D225/$P225%)</f>
        <v/>
      </c>
      <c r="E226" s="7" t="str">
        <f t="shared" si="153"/>
        <v/>
      </c>
      <c r="F226" s="7" t="str">
        <f t="shared" si="153"/>
        <v/>
      </c>
      <c r="G226" s="7" t="str">
        <f t="shared" si="153"/>
        <v/>
      </c>
      <c r="H226" s="7" t="str">
        <f t="shared" si="153"/>
        <v/>
      </c>
      <c r="I226" s="7" t="str">
        <f t="shared" si="153"/>
        <v/>
      </c>
      <c r="J226" s="7" t="str">
        <f t="shared" si="153"/>
        <v/>
      </c>
      <c r="K226" s="7" t="str">
        <f t="shared" si="153"/>
        <v/>
      </c>
      <c r="L226" s="7" t="str">
        <f t="shared" si="153"/>
        <v/>
      </c>
      <c r="M226" s="7" t="str">
        <f t="shared" si="153"/>
        <v/>
      </c>
      <c r="N226" s="7" t="str">
        <f t="shared" si="153"/>
        <v/>
      </c>
      <c r="O226" s="7" t="str">
        <f t="shared" si="153"/>
        <v/>
      </c>
      <c r="P226" s="66">
        <f>SUM(D226:O226)</f>
        <v>0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4">SUM(E225,E223)</f>
        <v>0</v>
      </c>
      <c r="F227" s="66">
        <f t="shared" si="154"/>
        <v>0</v>
      </c>
      <c r="G227" s="66">
        <f t="shared" si="154"/>
        <v>0</v>
      </c>
      <c r="H227" s="66">
        <f t="shared" si="154"/>
        <v>0</v>
      </c>
      <c r="I227" s="66">
        <f t="shared" si="154"/>
        <v>0</v>
      </c>
      <c r="J227" s="66">
        <f t="shared" si="154"/>
        <v>0</v>
      </c>
      <c r="K227" s="66">
        <f t="shared" si="154"/>
        <v>0</v>
      </c>
      <c r="L227" s="66">
        <f t="shared" si="154"/>
        <v>0</v>
      </c>
      <c r="M227" s="66">
        <f t="shared" si="154"/>
        <v>0</v>
      </c>
      <c r="N227" s="66">
        <f t="shared" si="154"/>
        <v>0</v>
      </c>
      <c r="O227" s="66">
        <f t="shared" si="154"/>
        <v>0</v>
      </c>
      <c r="P227" s="66">
        <f>SUM(D227:O227)</f>
        <v>0</v>
      </c>
    </row>
    <row r="228" spans="1:16" ht="16.05" customHeight="1" x14ac:dyDescent="0.2">
      <c r="A228" s="14"/>
      <c r="B228" s="13"/>
      <c r="C228" s="10" t="s">
        <v>22</v>
      </c>
      <c r="D228" s="7" t="str">
        <f t="shared" ref="D228:O228" si="155">IF(D227&lt;=0,"",D227/$P227%)</f>
        <v/>
      </c>
      <c r="E228" s="7" t="str">
        <f t="shared" si="155"/>
        <v/>
      </c>
      <c r="F228" s="7" t="str">
        <f t="shared" si="155"/>
        <v/>
      </c>
      <c r="G228" s="7" t="str">
        <f t="shared" si="155"/>
        <v/>
      </c>
      <c r="H228" s="7" t="str">
        <f t="shared" si="155"/>
        <v/>
      </c>
      <c r="I228" s="7" t="str">
        <f t="shared" si="155"/>
        <v/>
      </c>
      <c r="J228" s="7" t="str">
        <f t="shared" si="155"/>
        <v/>
      </c>
      <c r="K228" s="7" t="str">
        <f t="shared" si="155"/>
        <v/>
      </c>
      <c r="L228" s="7" t="str">
        <f t="shared" si="155"/>
        <v/>
      </c>
      <c r="M228" s="7" t="str">
        <f t="shared" si="155"/>
        <v/>
      </c>
      <c r="N228" s="7" t="str">
        <f t="shared" si="155"/>
        <v/>
      </c>
      <c r="O228" s="7" t="str">
        <f t="shared" si="155"/>
        <v/>
      </c>
      <c r="P228" s="66">
        <f>SUM(D228:O228)</f>
        <v>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6">SUM(E235,E241,E247,E253,E259,E265,E271,E277,E283,E289)</f>
        <v>0</v>
      </c>
      <c r="F229" s="7">
        <f t="shared" si="156"/>
        <v>0</v>
      </c>
      <c r="G229" s="7">
        <f t="shared" si="156"/>
        <v>0</v>
      </c>
      <c r="H229" s="7">
        <f t="shared" si="156"/>
        <v>0</v>
      </c>
      <c r="I229" s="7">
        <f t="shared" si="156"/>
        <v>0</v>
      </c>
      <c r="J229" s="7">
        <f t="shared" si="156"/>
        <v>0</v>
      </c>
      <c r="K229" s="7">
        <f t="shared" si="156"/>
        <v>0</v>
      </c>
      <c r="L229" s="7">
        <f t="shared" si="156"/>
        <v>0</v>
      </c>
      <c r="M229" s="7">
        <f t="shared" si="156"/>
        <v>0</v>
      </c>
      <c r="N229" s="7">
        <f t="shared" si="156"/>
        <v>0</v>
      </c>
      <c r="O229" s="7">
        <f t="shared" si="156"/>
        <v>0</v>
      </c>
      <c r="P229" s="66">
        <f t="shared" ref="P229:P292" si="157">SUM(D229:O229)</f>
        <v>0</v>
      </c>
    </row>
    <row r="230" spans="1:16" ht="16.05" customHeight="1" x14ac:dyDescent="0.2">
      <c r="A230" s="9"/>
      <c r="C230" s="10" t="s">
        <v>22</v>
      </c>
      <c r="D230" s="7" t="str">
        <f t="shared" ref="D230:O230" si="158">IF(D229&lt;=0,"",D229/$P229%)</f>
        <v/>
      </c>
      <c r="E230" s="7" t="str">
        <f t="shared" si="158"/>
        <v/>
      </c>
      <c r="F230" s="7" t="str">
        <f t="shared" si="158"/>
        <v/>
      </c>
      <c r="G230" s="7" t="str">
        <f t="shared" si="158"/>
        <v/>
      </c>
      <c r="H230" s="7" t="str">
        <f t="shared" si="158"/>
        <v/>
      </c>
      <c r="I230" s="7" t="str">
        <f t="shared" si="158"/>
        <v/>
      </c>
      <c r="J230" s="7" t="str">
        <f t="shared" si="158"/>
        <v/>
      </c>
      <c r="K230" s="7" t="str">
        <f t="shared" si="158"/>
        <v/>
      </c>
      <c r="L230" s="7" t="str">
        <f t="shared" si="158"/>
        <v/>
      </c>
      <c r="M230" s="7" t="str">
        <f t="shared" si="158"/>
        <v/>
      </c>
      <c r="N230" s="7" t="str">
        <f t="shared" si="158"/>
        <v/>
      </c>
      <c r="O230" s="7" t="str">
        <f t="shared" si="158"/>
        <v/>
      </c>
      <c r="P230" s="66">
        <f t="shared" si="157"/>
        <v>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59">SUM(E237,E243,E249,E255,E261,E267,E273,E279,E285,E291)</f>
        <v>0</v>
      </c>
      <c r="F231" s="7">
        <f t="shared" si="159"/>
        <v>0</v>
      </c>
      <c r="G231" s="7">
        <f t="shared" si="159"/>
        <v>0</v>
      </c>
      <c r="H231" s="7">
        <f t="shared" si="159"/>
        <v>0</v>
      </c>
      <c r="I231" s="7">
        <f t="shared" si="159"/>
        <v>0</v>
      </c>
      <c r="J231" s="7">
        <f t="shared" si="159"/>
        <v>0</v>
      </c>
      <c r="K231" s="7">
        <f t="shared" si="159"/>
        <v>0</v>
      </c>
      <c r="L231" s="7">
        <f t="shared" si="159"/>
        <v>0</v>
      </c>
      <c r="M231" s="7">
        <f t="shared" si="159"/>
        <v>0</v>
      </c>
      <c r="N231" s="7">
        <f t="shared" si="159"/>
        <v>0</v>
      </c>
      <c r="O231" s="7">
        <f t="shared" si="159"/>
        <v>0</v>
      </c>
      <c r="P231" s="66">
        <f t="shared" si="157"/>
        <v>0</v>
      </c>
    </row>
    <row r="232" spans="1:16" ht="16.05" customHeight="1" x14ac:dyDescent="0.2">
      <c r="A232" s="9"/>
      <c r="C232" s="10" t="s">
        <v>22</v>
      </c>
      <c r="D232" s="7" t="str">
        <f t="shared" ref="D232:O232" si="160">IF(D231&lt;=0,"",D231/$P231%)</f>
        <v/>
      </c>
      <c r="E232" s="7" t="str">
        <f t="shared" si="160"/>
        <v/>
      </c>
      <c r="F232" s="7" t="str">
        <f t="shared" si="160"/>
        <v/>
      </c>
      <c r="G232" s="7" t="str">
        <f t="shared" si="160"/>
        <v/>
      </c>
      <c r="H232" s="7" t="str">
        <f t="shared" si="160"/>
        <v/>
      </c>
      <c r="I232" s="7" t="str">
        <f t="shared" si="160"/>
        <v/>
      </c>
      <c r="J232" s="7" t="str">
        <f t="shared" si="160"/>
        <v/>
      </c>
      <c r="K232" s="7" t="str">
        <f t="shared" si="160"/>
        <v/>
      </c>
      <c r="L232" s="7" t="str">
        <f t="shared" si="160"/>
        <v/>
      </c>
      <c r="M232" s="7" t="str">
        <f t="shared" si="160"/>
        <v/>
      </c>
      <c r="N232" s="7" t="str">
        <f t="shared" si="160"/>
        <v/>
      </c>
      <c r="O232" s="7" t="str">
        <f t="shared" si="160"/>
        <v/>
      </c>
      <c r="P232" s="66">
        <f t="shared" si="157"/>
        <v>0</v>
      </c>
    </row>
    <row r="233" spans="1:16" ht="16.05" customHeight="1" x14ac:dyDescent="0.2">
      <c r="A233" s="9"/>
      <c r="C233" s="7" t="s">
        <v>24</v>
      </c>
      <c r="D233" s="7">
        <f t="shared" ref="D233:O233" si="161">SUM(D239,D245,D251,D257,D263,D269,D275,D281,D287,D293)</f>
        <v>0</v>
      </c>
      <c r="E233" s="7">
        <f t="shared" si="161"/>
        <v>0</v>
      </c>
      <c r="F233" s="7">
        <f t="shared" si="161"/>
        <v>0</v>
      </c>
      <c r="G233" s="7">
        <f t="shared" si="161"/>
        <v>0</v>
      </c>
      <c r="H233" s="7">
        <f t="shared" si="161"/>
        <v>0</v>
      </c>
      <c r="I233" s="7">
        <f t="shared" si="161"/>
        <v>0</v>
      </c>
      <c r="J233" s="7">
        <f t="shared" si="161"/>
        <v>0</v>
      </c>
      <c r="K233" s="7">
        <f t="shared" si="161"/>
        <v>0</v>
      </c>
      <c r="L233" s="7">
        <f t="shared" si="161"/>
        <v>0</v>
      </c>
      <c r="M233" s="7">
        <f t="shared" si="161"/>
        <v>0</v>
      </c>
      <c r="N233" s="7">
        <f t="shared" si="161"/>
        <v>0</v>
      </c>
      <c r="O233" s="7">
        <f t="shared" si="161"/>
        <v>0</v>
      </c>
      <c r="P233" s="66">
        <f t="shared" si="157"/>
        <v>0</v>
      </c>
    </row>
    <row r="234" spans="1:16" ht="16.05" customHeight="1" x14ac:dyDescent="0.2">
      <c r="A234" s="9"/>
      <c r="B234" s="12"/>
      <c r="C234" s="10" t="s">
        <v>22</v>
      </c>
      <c r="D234" s="7" t="str">
        <f t="shared" ref="D234:O234" si="162">IF(D233&lt;=0,"",D233/$P233%)</f>
        <v/>
      </c>
      <c r="E234" s="7" t="str">
        <f t="shared" si="162"/>
        <v/>
      </c>
      <c r="F234" s="7" t="str">
        <f t="shared" si="162"/>
        <v/>
      </c>
      <c r="G234" s="7" t="str">
        <f t="shared" si="162"/>
        <v/>
      </c>
      <c r="H234" s="7" t="str">
        <f t="shared" si="162"/>
        <v/>
      </c>
      <c r="I234" s="7" t="str">
        <f t="shared" si="162"/>
        <v/>
      </c>
      <c r="J234" s="7" t="str">
        <f t="shared" si="162"/>
        <v/>
      </c>
      <c r="K234" s="7" t="str">
        <f t="shared" si="162"/>
        <v/>
      </c>
      <c r="L234" s="7" t="str">
        <f t="shared" si="162"/>
        <v/>
      </c>
      <c r="M234" s="7" t="str">
        <f t="shared" si="162"/>
        <v/>
      </c>
      <c r="N234" s="7" t="str">
        <f t="shared" si="162"/>
        <v/>
      </c>
      <c r="O234" s="7" t="str">
        <f t="shared" si="162"/>
        <v/>
      </c>
      <c r="P234" s="66">
        <f t="shared" si="157"/>
        <v>0</v>
      </c>
    </row>
    <row r="235" spans="1:16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si="157"/>
        <v>0</v>
      </c>
    </row>
    <row r="236" spans="1:16" ht="16.05" customHeight="1" x14ac:dyDescent="0.2">
      <c r="A236" s="9"/>
      <c r="B236" s="9"/>
      <c r="C236" s="10" t="s">
        <v>22</v>
      </c>
      <c r="D236" s="7" t="str">
        <f t="shared" ref="D236:O236" si="163">IF(D235&lt;=0,"",D235/$P235%)</f>
        <v/>
      </c>
      <c r="E236" s="7" t="str">
        <f t="shared" si="163"/>
        <v/>
      </c>
      <c r="F236" s="7" t="str">
        <f t="shared" si="163"/>
        <v/>
      </c>
      <c r="G236" s="7" t="str">
        <f t="shared" si="163"/>
        <v/>
      </c>
      <c r="H236" s="7" t="str">
        <f t="shared" si="163"/>
        <v/>
      </c>
      <c r="I236" s="7" t="str">
        <f t="shared" si="163"/>
        <v/>
      </c>
      <c r="J236" s="7" t="str">
        <f t="shared" si="163"/>
        <v/>
      </c>
      <c r="K236" s="7" t="str">
        <f t="shared" si="163"/>
        <v/>
      </c>
      <c r="L236" s="7" t="str">
        <f t="shared" si="163"/>
        <v/>
      </c>
      <c r="M236" s="7" t="str">
        <f t="shared" si="163"/>
        <v/>
      </c>
      <c r="N236" s="7" t="str">
        <f t="shared" si="163"/>
        <v/>
      </c>
      <c r="O236" s="7" t="str">
        <f t="shared" si="163"/>
        <v/>
      </c>
      <c r="P236" s="66">
        <f t="shared" si="157"/>
        <v>0</v>
      </c>
    </row>
    <row r="237" spans="1:16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57"/>
        <v>0</v>
      </c>
    </row>
    <row r="238" spans="1:16" ht="16.05" customHeight="1" x14ac:dyDescent="0.2">
      <c r="A238" s="9"/>
      <c r="B238" s="9"/>
      <c r="C238" s="10" t="s">
        <v>22</v>
      </c>
      <c r="D238" s="7" t="str">
        <f t="shared" ref="D238:O238" si="164">IF(D237&lt;=0,"",D237/$P237%)</f>
        <v/>
      </c>
      <c r="E238" s="7" t="str">
        <f t="shared" si="164"/>
        <v/>
      </c>
      <c r="F238" s="7" t="str">
        <f t="shared" si="164"/>
        <v/>
      </c>
      <c r="G238" s="7" t="str">
        <f t="shared" si="164"/>
        <v/>
      </c>
      <c r="H238" s="7" t="str">
        <f t="shared" si="164"/>
        <v/>
      </c>
      <c r="I238" s="7" t="str">
        <f t="shared" si="164"/>
        <v/>
      </c>
      <c r="J238" s="7" t="str">
        <f t="shared" si="164"/>
        <v/>
      </c>
      <c r="K238" s="7" t="str">
        <f t="shared" si="164"/>
        <v/>
      </c>
      <c r="L238" s="7" t="str">
        <f t="shared" si="164"/>
        <v/>
      </c>
      <c r="M238" s="7" t="str">
        <f t="shared" si="164"/>
        <v/>
      </c>
      <c r="N238" s="7" t="str">
        <f t="shared" si="164"/>
        <v/>
      </c>
      <c r="O238" s="7" t="str">
        <f t="shared" si="164"/>
        <v/>
      </c>
      <c r="P238" s="66">
        <f t="shared" si="157"/>
        <v>0</v>
      </c>
    </row>
    <row r="239" spans="1:16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5">SUM(E237,E235)</f>
        <v>0</v>
      </c>
      <c r="F239" s="66">
        <f t="shared" si="165"/>
        <v>0</v>
      </c>
      <c r="G239" s="66">
        <f t="shared" si="165"/>
        <v>0</v>
      </c>
      <c r="H239" s="66">
        <f t="shared" si="165"/>
        <v>0</v>
      </c>
      <c r="I239" s="66">
        <f t="shared" si="165"/>
        <v>0</v>
      </c>
      <c r="J239" s="66">
        <f t="shared" si="165"/>
        <v>0</v>
      </c>
      <c r="K239" s="66">
        <f t="shared" si="165"/>
        <v>0</v>
      </c>
      <c r="L239" s="66">
        <f t="shared" si="165"/>
        <v>0</v>
      </c>
      <c r="M239" s="66">
        <f t="shared" si="165"/>
        <v>0</v>
      </c>
      <c r="N239" s="66">
        <f t="shared" si="165"/>
        <v>0</v>
      </c>
      <c r="O239" s="66">
        <f t="shared" si="165"/>
        <v>0</v>
      </c>
      <c r="P239" s="66">
        <f t="shared" si="157"/>
        <v>0</v>
      </c>
    </row>
    <row r="240" spans="1:16" ht="16.05" customHeight="1" x14ac:dyDescent="0.2">
      <c r="A240" s="9"/>
      <c r="B240" s="13"/>
      <c r="C240" s="10" t="s">
        <v>22</v>
      </c>
      <c r="D240" s="7" t="str">
        <f t="shared" ref="D240:O240" si="166">IF(D239&lt;=0,"",D239/$P239%)</f>
        <v/>
      </c>
      <c r="E240" s="7" t="str">
        <f t="shared" si="166"/>
        <v/>
      </c>
      <c r="F240" s="7" t="str">
        <f t="shared" si="166"/>
        <v/>
      </c>
      <c r="G240" s="7" t="str">
        <f t="shared" si="166"/>
        <v/>
      </c>
      <c r="H240" s="7" t="str">
        <f t="shared" si="166"/>
        <v/>
      </c>
      <c r="I240" s="7" t="str">
        <f t="shared" si="166"/>
        <v/>
      </c>
      <c r="J240" s="7" t="str">
        <f t="shared" si="166"/>
        <v/>
      </c>
      <c r="K240" s="7" t="str">
        <f t="shared" si="166"/>
        <v/>
      </c>
      <c r="L240" s="7" t="str">
        <f t="shared" si="166"/>
        <v/>
      </c>
      <c r="M240" s="7" t="str">
        <f t="shared" si="166"/>
        <v/>
      </c>
      <c r="N240" s="7" t="str">
        <f t="shared" si="166"/>
        <v/>
      </c>
      <c r="O240" s="7" t="str">
        <f t="shared" si="166"/>
        <v/>
      </c>
      <c r="P240" s="66">
        <f t="shared" si="157"/>
        <v>0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57"/>
        <v>0</v>
      </c>
    </row>
    <row r="242" spans="1:16" ht="16.05" customHeight="1" x14ac:dyDescent="0.2">
      <c r="A242" s="9"/>
      <c r="B242" s="9"/>
      <c r="C242" s="10" t="s">
        <v>22</v>
      </c>
      <c r="D242" s="7" t="str">
        <f t="shared" ref="D242:O242" si="167">IF(D241&lt;=0,"",D241/$P241%)</f>
        <v/>
      </c>
      <c r="E242" s="7" t="str">
        <f t="shared" si="167"/>
        <v/>
      </c>
      <c r="F242" s="7" t="str">
        <f t="shared" si="167"/>
        <v/>
      </c>
      <c r="G242" s="7" t="str">
        <f t="shared" si="167"/>
        <v/>
      </c>
      <c r="H242" s="7" t="str">
        <f t="shared" si="167"/>
        <v/>
      </c>
      <c r="I242" s="7" t="str">
        <f t="shared" si="167"/>
        <v/>
      </c>
      <c r="J242" s="7" t="str">
        <f t="shared" si="167"/>
        <v/>
      </c>
      <c r="K242" s="7" t="str">
        <f t="shared" si="167"/>
        <v/>
      </c>
      <c r="L242" s="7" t="str">
        <f t="shared" si="167"/>
        <v/>
      </c>
      <c r="M242" s="7" t="str">
        <f t="shared" si="167"/>
        <v/>
      </c>
      <c r="N242" s="7" t="str">
        <f t="shared" si="167"/>
        <v/>
      </c>
      <c r="O242" s="7" t="str">
        <f t="shared" si="167"/>
        <v/>
      </c>
      <c r="P242" s="66">
        <f t="shared" si="157"/>
        <v>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57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 t="shared" ref="D244:O244" si="168">IF(D243&lt;=0,"",D243/$P243%)</f>
        <v/>
      </c>
      <c r="E244" s="7" t="str">
        <f t="shared" si="168"/>
        <v/>
      </c>
      <c r="F244" s="7" t="str">
        <f t="shared" si="168"/>
        <v/>
      </c>
      <c r="G244" s="7" t="str">
        <f t="shared" si="168"/>
        <v/>
      </c>
      <c r="H244" s="7" t="str">
        <f t="shared" si="168"/>
        <v/>
      </c>
      <c r="I244" s="7" t="str">
        <f t="shared" si="168"/>
        <v/>
      </c>
      <c r="J244" s="7" t="str">
        <f t="shared" si="168"/>
        <v/>
      </c>
      <c r="K244" s="7" t="str">
        <f t="shared" si="168"/>
        <v/>
      </c>
      <c r="L244" s="7" t="str">
        <f t="shared" si="168"/>
        <v/>
      </c>
      <c r="M244" s="7" t="str">
        <f t="shared" si="168"/>
        <v/>
      </c>
      <c r="N244" s="7" t="str">
        <f t="shared" si="168"/>
        <v/>
      </c>
      <c r="O244" s="7" t="str">
        <f t="shared" si="168"/>
        <v/>
      </c>
      <c r="P244" s="66">
        <f t="shared" si="157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69">SUM(E243,E241)</f>
        <v>0</v>
      </c>
      <c r="F245" s="66">
        <f t="shared" si="169"/>
        <v>0</v>
      </c>
      <c r="G245" s="66">
        <f t="shared" si="169"/>
        <v>0</v>
      </c>
      <c r="H245" s="66">
        <f t="shared" si="169"/>
        <v>0</v>
      </c>
      <c r="I245" s="66">
        <f t="shared" si="169"/>
        <v>0</v>
      </c>
      <c r="J245" s="66">
        <f t="shared" si="169"/>
        <v>0</v>
      </c>
      <c r="K245" s="66">
        <f t="shared" si="169"/>
        <v>0</v>
      </c>
      <c r="L245" s="66">
        <f t="shared" si="169"/>
        <v>0</v>
      </c>
      <c r="M245" s="66">
        <f t="shared" si="169"/>
        <v>0</v>
      </c>
      <c r="N245" s="66">
        <f t="shared" si="169"/>
        <v>0</v>
      </c>
      <c r="O245" s="66">
        <f t="shared" si="169"/>
        <v>0</v>
      </c>
      <c r="P245" s="66">
        <f t="shared" si="157"/>
        <v>0</v>
      </c>
    </row>
    <row r="246" spans="1:16" ht="16.05" customHeight="1" x14ac:dyDescent="0.2">
      <c r="A246" s="9"/>
      <c r="B246" s="13"/>
      <c r="C246" s="10" t="s">
        <v>22</v>
      </c>
      <c r="D246" s="7" t="str">
        <f t="shared" ref="D246:O246" si="170">IF(D245&lt;=0,"",D245/$P245%)</f>
        <v/>
      </c>
      <c r="E246" s="7" t="str">
        <f t="shared" si="170"/>
        <v/>
      </c>
      <c r="F246" s="7" t="str">
        <f t="shared" si="170"/>
        <v/>
      </c>
      <c r="G246" s="7" t="str">
        <f t="shared" si="170"/>
        <v/>
      </c>
      <c r="H246" s="7" t="str">
        <f t="shared" si="170"/>
        <v/>
      </c>
      <c r="I246" s="7" t="str">
        <f t="shared" si="170"/>
        <v/>
      </c>
      <c r="J246" s="7" t="str">
        <f t="shared" si="170"/>
        <v/>
      </c>
      <c r="K246" s="7" t="str">
        <f t="shared" si="170"/>
        <v/>
      </c>
      <c r="L246" s="7" t="str">
        <f t="shared" si="170"/>
        <v/>
      </c>
      <c r="M246" s="7" t="str">
        <f t="shared" si="170"/>
        <v/>
      </c>
      <c r="N246" s="7" t="str">
        <f t="shared" si="170"/>
        <v/>
      </c>
      <c r="O246" s="7" t="str">
        <f t="shared" si="170"/>
        <v/>
      </c>
      <c r="P246" s="66">
        <f t="shared" si="157"/>
        <v>0</v>
      </c>
    </row>
    <row r="247" spans="1:16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57"/>
        <v>0</v>
      </c>
    </row>
    <row r="248" spans="1:16" ht="16.05" customHeight="1" x14ac:dyDescent="0.2">
      <c r="A248" s="9"/>
      <c r="B248" s="9"/>
      <c r="C248" s="10" t="s">
        <v>22</v>
      </c>
      <c r="D248" s="7" t="str">
        <f t="shared" ref="D248:O248" si="171">IF(D247&lt;=0,"",D247/$P247%)</f>
        <v/>
      </c>
      <c r="E248" s="7" t="str">
        <f t="shared" si="171"/>
        <v/>
      </c>
      <c r="F248" s="7" t="str">
        <f t="shared" si="171"/>
        <v/>
      </c>
      <c r="G248" s="7" t="str">
        <f t="shared" si="171"/>
        <v/>
      </c>
      <c r="H248" s="7" t="str">
        <f t="shared" si="171"/>
        <v/>
      </c>
      <c r="I248" s="7" t="str">
        <f t="shared" si="171"/>
        <v/>
      </c>
      <c r="J248" s="7" t="str">
        <f t="shared" si="171"/>
        <v/>
      </c>
      <c r="K248" s="7" t="str">
        <f t="shared" si="171"/>
        <v/>
      </c>
      <c r="L248" s="7" t="str">
        <f t="shared" si="171"/>
        <v/>
      </c>
      <c r="M248" s="7" t="str">
        <f t="shared" si="171"/>
        <v/>
      </c>
      <c r="N248" s="7" t="str">
        <f t="shared" si="171"/>
        <v/>
      </c>
      <c r="O248" s="7" t="str">
        <f t="shared" si="171"/>
        <v/>
      </c>
      <c r="P248" s="66">
        <f t="shared" si="157"/>
        <v>0</v>
      </c>
    </row>
    <row r="249" spans="1:16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57"/>
        <v>0</v>
      </c>
    </row>
    <row r="250" spans="1:16" ht="16.05" customHeight="1" x14ac:dyDescent="0.2">
      <c r="A250" s="9"/>
      <c r="B250" s="9"/>
      <c r="C250" s="10" t="s">
        <v>22</v>
      </c>
      <c r="D250" s="7" t="str">
        <f t="shared" ref="D250:O250" si="172">IF(D249&lt;=0,"",D249/$P249%)</f>
        <v/>
      </c>
      <c r="E250" s="7" t="str">
        <f t="shared" si="172"/>
        <v/>
      </c>
      <c r="F250" s="7" t="str">
        <f t="shared" si="172"/>
        <v/>
      </c>
      <c r="G250" s="7" t="str">
        <f t="shared" si="172"/>
        <v/>
      </c>
      <c r="H250" s="7" t="str">
        <f t="shared" si="172"/>
        <v/>
      </c>
      <c r="I250" s="7" t="str">
        <f t="shared" si="172"/>
        <v/>
      </c>
      <c r="J250" s="7" t="str">
        <f t="shared" si="172"/>
        <v/>
      </c>
      <c r="K250" s="7" t="str">
        <f t="shared" si="172"/>
        <v/>
      </c>
      <c r="L250" s="7" t="str">
        <f t="shared" si="172"/>
        <v/>
      </c>
      <c r="M250" s="7" t="str">
        <f t="shared" si="172"/>
        <v/>
      </c>
      <c r="N250" s="7" t="str">
        <f t="shared" si="172"/>
        <v/>
      </c>
      <c r="O250" s="7" t="str">
        <f t="shared" si="172"/>
        <v/>
      </c>
      <c r="P250" s="66">
        <f t="shared" si="157"/>
        <v>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3">SUM(E249,E247)</f>
        <v>0</v>
      </c>
      <c r="F251" s="66">
        <f t="shared" si="173"/>
        <v>0</v>
      </c>
      <c r="G251" s="66">
        <f t="shared" si="173"/>
        <v>0</v>
      </c>
      <c r="H251" s="66">
        <f t="shared" si="173"/>
        <v>0</v>
      </c>
      <c r="I251" s="66">
        <f t="shared" si="173"/>
        <v>0</v>
      </c>
      <c r="J251" s="66">
        <f t="shared" si="173"/>
        <v>0</v>
      </c>
      <c r="K251" s="66">
        <f t="shared" si="173"/>
        <v>0</v>
      </c>
      <c r="L251" s="66">
        <f t="shared" si="173"/>
        <v>0</v>
      </c>
      <c r="M251" s="66">
        <f t="shared" si="173"/>
        <v>0</v>
      </c>
      <c r="N251" s="66">
        <f t="shared" si="173"/>
        <v>0</v>
      </c>
      <c r="O251" s="66">
        <f t="shared" si="173"/>
        <v>0</v>
      </c>
      <c r="P251" s="66">
        <f t="shared" si="157"/>
        <v>0</v>
      </c>
    </row>
    <row r="252" spans="1:16" ht="16.05" customHeight="1" x14ac:dyDescent="0.2">
      <c r="A252" s="9"/>
      <c r="B252" s="13"/>
      <c r="C252" s="10" t="s">
        <v>22</v>
      </c>
      <c r="D252" s="7" t="str">
        <f t="shared" ref="D252:O252" si="174">IF(D251&lt;=0,"",D251/$P251%)</f>
        <v/>
      </c>
      <c r="E252" s="7" t="str">
        <f t="shared" si="174"/>
        <v/>
      </c>
      <c r="F252" s="7" t="str">
        <f t="shared" si="174"/>
        <v/>
      </c>
      <c r="G252" s="7" t="str">
        <f t="shared" si="174"/>
        <v/>
      </c>
      <c r="H252" s="7" t="str">
        <f t="shared" si="174"/>
        <v/>
      </c>
      <c r="I252" s="7" t="str">
        <f t="shared" si="174"/>
        <v/>
      </c>
      <c r="J252" s="7" t="str">
        <f t="shared" si="174"/>
        <v/>
      </c>
      <c r="K252" s="7" t="str">
        <f t="shared" si="174"/>
        <v/>
      </c>
      <c r="L252" s="7" t="str">
        <f t="shared" si="174"/>
        <v/>
      </c>
      <c r="M252" s="7" t="str">
        <f t="shared" si="174"/>
        <v/>
      </c>
      <c r="N252" s="7" t="str">
        <f t="shared" si="174"/>
        <v/>
      </c>
      <c r="O252" s="7" t="str">
        <f t="shared" si="174"/>
        <v/>
      </c>
      <c r="P252" s="66">
        <f t="shared" si="157"/>
        <v>0</v>
      </c>
    </row>
    <row r="253" spans="1:16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57"/>
        <v>0</v>
      </c>
    </row>
    <row r="254" spans="1:16" ht="16.05" customHeight="1" x14ac:dyDescent="0.2">
      <c r="A254" s="9"/>
      <c r="B254" s="9"/>
      <c r="C254" s="10" t="s">
        <v>22</v>
      </c>
      <c r="D254" s="7" t="str">
        <f t="shared" ref="D254:O254" si="175">IF(D253&lt;=0,"",D253/$P253%)</f>
        <v/>
      </c>
      <c r="E254" s="7" t="str">
        <f t="shared" si="175"/>
        <v/>
      </c>
      <c r="F254" s="7" t="str">
        <f t="shared" si="175"/>
        <v/>
      </c>
      <c r="G254" s="7" t="str">
        <f t="shared" si="175"/>
        <v/>
      </c>
      <c r="H254" s="7" t="str">
        <f t="shared" si="175"/>
        <v/>
      </c>
      <c r="I254" s="7" t="str">
        <f t="shared" si="175"/>
        <v/>
      </c>
      <c r="J254" s="7" t="str">
        <f t="shared" si="175"/>
        <v/>
      </c>
      <c r="K254" s="7" t="str">
        <f t="shared" si="175"/>
        <v/>
      </c>
      <c r="L254" s="7" t="str">
        <f t="shared" si="175"/>
        <v/>
      </c>
      <c r="M254" s="7" t="str">
        <f t="shared" si="175"/>
        <v/>
      </c>
      <c r="N254" s="7" t="str">
        <f t="shared" si="175"/>
        <v/>
      </c>
      <c r="O254" s="7" t="str">
        <f t="shared" si="175"/>
        <v/>
      </c>
      <c r="P254" s="66">
        <f t="shared" si="157"/>
        <v>0</v>
      </c>
    </row>
    <row r="255" spans="1:16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57"/>
        <v>0</v>
      </c>
    </row>
    <row r="256" spans="1:16" ht="16.05" customHeight="1" x14ac:dyDescent="0.2">
      <c r="A256" s="9"/>
      <c r="B256" s="9"/>
      <c r="C256" s="10" t="s">
        <v>22</v>
      </c>
      <c r="D256" s="7" t="str">
        <f t="shared" ref="D256:O256" si="176">IF(D255&lt;=0,"",D255/$P255%)</f>
        <v/>
      </c>
      <c r="E256" s="7" t="str">
        <f t="shared" si="176"/>
        <v/>
      </c>
      <c r="F256" s="7" t="str">
        <f t="shared" si="176"/>
        <v/>
      </c>
      <c r="G256" s="7" t="str">
        <f t="shared" si="176"/>
        <v/>
      </c>
      <c r="H256" s="7" t="str">
        <f t="shared" si="176"/>
        <v/>
      </c>
      <c r="I256" s="7" t="str">
        <f t="shared" si="176"/>
        <v/>
      </c>
      <c r="J256" s="7" t="str">
        <f t="shared" si="176"/>
        <v/>
      </c>
      <c r="K256" s="7" t="str">
        <f t="shared" si="176"/>
        <v/>
      </c>
      <c r="L256" s="7" t="str">
        <f t="shared" si="176"/>
        <v/>
      </c>
      <c r="M256" s="7" t="str">
        <f t="shared" si="176"/>
        <v/>
      </c>
      <c r="N256" s="7" t="str">
        <f t="shared" si="176"/>
        <v/>
      </c>
      <c r="O256" s="7" t="str">
        <f t="shared" si="176"/>
        <v/>
      </c>
      <c r="P256" s="66">
        <f t="shared" si="157"/>
        <v>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7">SUM(E255,E253)</f>
        <v>0</v>
      </c>
      <c r="F257" s="66">
        <f t="shared" si="177"/>
        <v>0</v>
      </c>
      <c r="G257" s="66">
        <f t="shared" si="177"/>
        <v>0</v>
      </c>
      <c r="H257" s="66">
        <f t="shared" si="177"/>
        <v>0</v>
      </c>
      <c r="I257" s="66">
        <f t="shared" si="177"/>
        <v>0</v>
      </c>
      <c r="J257" s="66">
        <f t="shared" si="177"/>
        <v>0</v>
      </c>
      <c r="K257" s="66">
        <f t="shared" si="177"/>
        <v>0</v>
      </c>
      <c r="L257" s="66">
        <f t="shared" si="177"/>
        <v>0</v>
      </c>
      <c r="M257" s="66">
        <f t="shared" si="177"/>
        <v>0</v>
      </c>
      <c r="N257" s="66">
        <f t="shared" si="177"/>
        <v>0</v>
      </c>
      <c r="O257" s="66">
        <f t="shared" si="177"/>
        <v>0</v>
      </c>
      <c r="P257" s="66">
        <f t="shared" si="157"/>
        <v>0</v>
      </c>
    </row>
    <row r="258" spans="1:16" ht="16.05" customHeight="1" x14ac:dyDescent="0.2">
      <c r="A258" s="9"/>
      <c r="B258" s="13"/>
      <c r="C258" s="10" t="s">
        <v>22</v>
      </c>
      <c r="D258" s="7" t="str">
        <f t="shared" ref="D258:O258" si="178">IF(D257&lt;=0,"",D257/$P257%)</f>
        <v/>
      </c>
      <c r="E258" s="7" t="str">
        <f t="shared" si="178"/>
        <v/>
      </c>
      <c r="F258" s="7" t="str">
        <f t="shared" si="178"/>
        <v/>
      </c>
      <c r="G258" s="7" t="str">
        <f t="shared" si="178"/>
        <v/>
      </c>
      <c r="H258" s="7" t="str">
        <f t="shared" si="178"/>
        <v/>
      </c>
      <c r="I258" s="7" t="str">
        <f t="shared" si="178"/>
        <v/>
      </c>
      <c r="J258" s="7" t="str">
        <f t="shared" si="178"/>
        <v/>
      </c>
      <c r="K258" s="7" t="str">
        <f t="shared" si="178"/>
        <v/>
      </c>
      <c r="L258" s="7" t="str">
        <f t="shared" si="178"/>
        <v/>
      </c>
      <c r="M258" s="7" t="str">
        <f t="shared" si="178"/>
        <v/>
      </c>
      <c r="N258" s="7" t="str">
        <f t="shared" si="178"/>
        <v/>
      </c>
      <c r="O258" s="7" t="str">
        <f t="shared" si="178"/>
        <v/>
      </c>
      <c r="P258" s="66">
        <f t="shared" si="157"/>
        <v>0</v>
      </c>
    </row>
    <row r="259" spans="1:16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57"/>
        <v>0</v>
      </c>
    </row>
    <row r="260" spans="1:16" ht="16.05" customHeight="1" x14ac:dyDescent="0.2">
      <c r="A260" s="9"/>
      <c r="B260" s="9"/>
      <c r="C260" s="10" t="s">
        <v>22</v>
      </c>
      <c r="D260" s="7" t="str">
        <f t="shared" ref="D260:O260" si="179">IF(D259&lt;=0,"",D259/$P259%)</f>
        <v/>
      </c>
      <c r="E260" s="7" t="str">
        <f t="shared" si="179"/>
        <v/>
      </c>
      <c r="F260" s="7" t="str">
        <f t="shared" si="179"/>
        <v/>
      </c>
      <c r="G260" s="7" t="str">
        <f t="shared" si="179"/>
        <v/>
      </c>
      <c r="H260" s="7" t="str">
        <f t="shared" si="179"/>
        <v/>
      </c>
      <c r="I260" s="7" t="str">
        <f t="shared" si="179"/>
        <v/>
      </c>
      <c r="J260" s="7" t="str">
        <f t="shared" si="179"/>
        <v/>
      </c>
      <c r="K260" s="7" t="str">
        <f t="shared" si="179"/>
        <v/>
      </c>
      <c r="L260" s="7" t="str">
        <f t="shared" si="179"/>
        <v/>
      </c>
      <c r="M260" s="7" t="str">
        <f t="shared" si="179"/>
        <v/>
      </c>
      <c r="N260" s="7" t="str">
        <f t="shared" si="179"/>
        <v/>
      </c>
      <c r="O260" s="7" t="str">
        <f t="shared" si="179"/>
        <v/>
      </c>
      <c r="P260" s="66">
        <f t="shared" si="157"/>
        <v>0</v>
      </c>
    </row>
    <row r="261" spans="1:16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57"/>
        <v>0</v>
      </c>
    </row>
    <row r="262" spans="1:16" ht="16.05" customHeight="1" x14ac:dyDescent="0.2">
      <c r="A262" s="9"/>
      <c r="B262" s="9"/>
      <c r="C262" s="10" t="s">
        <v>22</v>
      </c>
      <c r="D262" s="7" t="str">
        <f t="shared" ref="D262:O262" si="180">IF(D261&lt;=0,"",D261/$P261%)</f>
        <v/>
      </c>
      <c r="E262" s="7" t="str">
        <f t="shared" si="180"/>
        <v/>
      </c>
      <c r="F262" s="7" t="str">
        <f t="shared" si="180"/>
        <v/>
      </c>
      <c r="G262" s="7" t="str">
        <f t="shared" si="180"/>
        <v/>
      </c>
      <c r="H262" s="7" t="str">
        <f t="shared" si="180"/>
        <v/>
      </c>
      <c r="I262" s="7" t="str">
        <f t="shared" si="180"/>
        <v/>
      </c>
      <c r="J262" s="7" t="str">
        <f t="shared" si="180"/>
        <v/>
      </c>
      <c r="K262" s="7" t="str">
        <f t="shared" si="180"/>
        <v/>
      </c>
      <c r="L262" s="7" t="str">
        <f t="shared" si="180"/>
        <v/>
      </c>
      <c r="M262" s="7" t="str">
        <f t="shared" si="180"/>
        <v/>
      </c>
      <c r="N262" s="7" t="str">
        <f t="shared" si="180"/>
        <v/>
      </c>
      <c r="O262" s="7" t="str">
        <f t="shared" si="180"/>
        <v/>
      </c>
      <c r="P262" s="66">
        <f t="shared" si="157"/>
        <v>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1">SUM(E261,E259)</f>
        <v>0</v>
      </c>
      <c r="F263" s="66">
        <f t="shared" si="181"/>
        <v>0</v>
      </c>
      <c r="G263" s="66">
        <f t="shared" si="181"/>
        <v>0</v>
      </c>
      <c r="H263" s="66">
        <f t="shared" si="181"/>
        <v>0</v>
      </c>
      <c r="I263" s="66">
        <f t="shared" si="181"/>
        <v>0</v>
      </c>
      <c r="J263" s="66">
        <f t="shared" si="181"/>
        <v>0</v>
      </c>
      <c r="K263" s="66">
        <f t="shared" si="181"/>
        <v>0</v>
      </c>
      <c r="L263" s="66">
        <f t="shared" si="181"/>
        <v>0</v>
      </c>
      <c r="M263" s="66">
        <f t="shared" si="181"/>
        <v>0</v>
      </c>
      <c r="N263" s="66">
        <f t="shared" si="181"/>
        <v>0</v>
      </c>
      <c r="O263" s="66">
        <f t="shared" si="181"/>
        <v>0</v>
      </c>
      <c r="P263" s="66">
        <f t="shared" si="157"/>
        <v>0</v>
      </c>
    </row>
    <row r="264" spans="1:16" ht="16.05" customHeight="1" x14ac:dyDescent="0.2">
      <c r="A264" s="9"/>
      <c r="B264" s="13"/>
      <c r="C264" s="10" t="s">
        <v>22</v>
      </c>
      <c r="D264" s="7" t="str">
        <f t="shared" ref="D264:O264" si="182">IF(D263&lt;=0,"",D263/$P263%)</f>
        <v/>
      </c>
      <c r="E264" s="7" t="str">
        <f t="shared" si="182"/>
        <v/>
      </c>
      <c r="F264" s="7" t="str">
        <f t="shared" si="182"/>
        <v/>
      </c>
      <c r="G264" s="7" t="str">
        <f t="shared" si="182"/>
        <v/>
      </c>
      <c r="H264" s="7" t="str">
        <f t="shared" si="182"/>
        <v/>
      </c>
      <c r="I264" s="7" t="str">
        <f t="shared" si="182"/>
        <v/>
      </c>
      <c r="J264" s="7" t="str">
        <f t="shared" si="182"/>
        <v/>
      </c>
      <c r="K264" s="7" t="str">
        <f t="shared" si="182"/>
        <v/>
      </c>
      <c r="L264" s="7" t="str">
        <f t="shared" si="182"/>
        <v/>
      </c>
      <c r="M264" s="7" t="str">
        <f t="shared" si="182"/>
        <v/>
      </c>
      <c r="N264" s="7" t="str">
        <f t="shared" si="182"/>
        <v/>
      </c>
      <c r="O264" s="7" t="str">
        <f t="shared" si="182"/>
        <v/>
      </c>
      <c r="P264" s="66">
        <f t="shared" si="157"/>
        <v>0</v>
      </c>
    </row>
    <row r="265" spans="1:16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57"/>
        <v>0</v>
      </c>
    </row>
    <row r="266" spans="1:16" ht="16.05" customHeight="1" x14ac:dyDescent="0.2">
      <c r="A266" s="9"/>
      <c r="B266" s="9"/>
      <c r="C266" s="10" t="s">
        <v>22</v>
      </c>
      <c r="D266" s="7" t="str">
        <f t="shared" ref="D266:O266" si="183">IF(D265&lt;=0,"",D265/$P265%)</f>
        <v/>
      </c>
      <c r="E266" s="7" t="str">
        <f t="shared" si="183"/>
        <v/>
      </c>
      <c r="F266" s="7" t="str">
        <f t="shared" si="183"/>
        <v/>
      </c>
      <c r="G266" s="7" t="str">
        <f t="shared" si="183"/>
        <v/>
      </c>
      <c r="H266" s="7" t="str">
        <f t="shared" si="183"/>
        <v/>
      </c>
      <c r="I266" s="7" t="str">
        <f t="shared" si="183"/>
        <v/>
      </c>
      <c r="J266" s="7" t="str">
        <f t="shared" si="183"/>
        <v/>
      </c>
      <c r="K266" s="7" t="str">
        <f t="shared" si="183"/>
        <v/>
      </c>
      <c r="L266" s="7" t="str">
        <f t="shared" si="183"/>
        <v/>
      </c>
      <c r="M266" s="7" t="str">
        <f t="shared" si="183"/>
        <v/>
      </c>
      <c r="N266" s="7" t="str">
        <f t="shared" si="183"/>
        <v/>
      </c>
      <c r="O266" s="7" t="str">
        <f t="shared" si="183"/>
        <v/>
      </c>
      <c r="P266" s="66">
        <f t="shared" si="157"/>
        <v>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7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 t="shared" ref="D268:O268" si="184">IF(D267&lt;=0,"",D267/$P267%)</f>
        <v/>
      </c>
      <c r="E268" s="7" t="str">
        <f t="shared" si="184"/>
        <v/>
      </c>
      <c r="F268" s="7" t="str">
        <f t="shared" si="184"/>
        <v/>
      </c>
      <c r="G268" s="7" t="str">
        <f t="shared" si="184"/>
        <v/>
      </c>
      <c r="H268" s="7" t="str">
        <f t="shared" si="184"/>
        <v/>
      </c>
      <c r="I268" s="7" t="str">
        <f t="shared" si="184"/>
        <v/>
      </c>
      <c r="J268" s="7" t="str">
        <f t="shared" si="184"/>
        <v/>
      </c>
      <c r="K268" s="7" t="str">
        <f t="shared" si="184"/>
        <v/>
      </c>
      <c r="L268" s="7" t="str">
        <f t="shared" si="184"/>
        <v/>
      </c>
      <c r="M268" s="7" t="str">
        <f t="shared" si="184"/>
        <v/>
      </c>
      <c r="N268" s="7" t="str">
        <f t="shared" si="184"/>
        <v/>
      </c>
      <c r="O268" s="7" t="str">
        <f t="shared" si="184"/>
        <v/>
      </c>
      <c r="P268" s="66">
        <f t="shared" si="157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5">SUM(E267,E265)</f>
        <v>0</v>
      </c>
      <c r="F269" s="66">
        <f t="shared" si="185"/>
        <v>0</v>
      </c>
      <c r="G269" s="66">
        <f t="shared" si="185"/>
        <v>0</v>
      </c>
      <c r="H269" s="66">
        <f t="shared" si="185"/>
        <v>0</v>
      </c>
      <c r="I269" s="66">
        <f t="shared" si="185"/>
        <v>0</v>
      </c>
      <c r="J269" s="66">
        <f t="shared" si="185"/>
        <v>0</v>
      </c>
      <c r="K269" s="66">
        <f t="shared" si="185"/>
        <v>0</v>
      </c>
      <c r="L269" s="66">
        <f t="shared" si="185"/>
        <v>0</v>
      </c>
      <c r="M269" s="66">
        <f t="shared" si="185"/>
        <v>0</v>
      </c>
      <c r="N269" s="66">
        <f t="shared" si="185"/>
        <v>0</v>
      </c>
      <c r="O269" s="66">
        <f t="shared" si="185"/>
        <v>0</v>
      </c>
      <c r="P269" s="66">
        <f t="shared" si="157"/>
        <v>0</v>
      </c>
    </row>
    <row r="270" spans="1:16" ht="16.05" customHeight="1" x14ac:dyDescent="0.2">
      <c r="A270" s="9"/>
      <c r="B270" s="13"/>
      <c r="C270" s="10" t="s">
        <v>22</v>
      </c>
      <c r="D270" s="7" t="str">
        <f t="shared" ref="D270:O270" si="186">IF(D269&lt;=0,"",D269/$P269%)</f>
        <v/>
      </c>
      <c r="E270" s="7" t="str">
        <f t="shared" si="186"/>
        <v/>
      </c>
      <c r="F270" s="7" t="str">
        <f t="shared" si="186"/>
        <v/>
      </c>
      <c r="G270" s="7" t="str">
        <f t="shared" si="186"/>
        <v/>
      </c>
      <c r="H270" s="7" t="str">
        <f t="shared" si="186"/>
        <v/>
      </c>
      <c r="I270" s="7" t="str">
        <f t="shared" si="186"/>
        <v/>
      </c>
      <c r="J270" s="7" t="str">
        <f t="shared" si="186"/>
        <v/>
      </c>
      <c r="K270" s="7" t="str">
        <f t="shared" si="186"/>
        <v/>
      </c>
      <c r="L270" s="7" t="str">
        <f t="shared" si="186"/>
        <v/>
      </c>
      <c r="M270" s="7" t="str">
        <f t="shared" si="186"/>
        <v/>
      </c>
      <c r="N270" s="7" t="str">
        <f t="shared" si="186"/>
        <v/>
      </c>
      <c r="O270" s="7" t="str">
        <f t="shared" si="186"/>
        <v/>
      </c>
      <c r="P270" s="66">
        <f t="shared" si="157"/>
        <v>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57"/>
        <v>0</v>
      </c>
    </row>
    <row r="272" spans="1:16" ht="16.05" customHeight="1" x14ac:dyDescent="0.2">
      <c r="A272" s="9"/>
      <c r="B272" s="9"/>
      <c r="C272" s="10" t="s">
        <v>22</v>
      </c>
      <c r="D272" s="7" t="str">
        <f t="shared" ref="D272:O272" si="187">IF(D271&lt;=0,"",D271/$P271%)</f>
        <v/>
      </c>
      <c r="E272" s="7" t="str">
        <f t="shared" si="187"/>
        <v/>
      </c>
      <c r="F272" s="7" t="str">
        <f t="shared" si="187"/>
        <v/>
      </c>
      <c r="G272" s="7" t="str">
        <f t="shared" si="187"/>
        <v/>
      </c>
      <c r="H272" s="7" t="str">
        <f t="shared" si="187"/>
        <v/>
      </c>
      <c r="I272" s="7" t="str">
        <f t="shared" si="187"/>
        <v/>
      </c>
      <c r="J272" s="7" t="str">
        <f t="shared" si="187"/>
        <v/>
      </c>
      <c r="K272" s="7" t="str">
        <f t="shared" si="187"/>
        <v/>
      </c>
      <c r="L272" s="7" t="str">
        <f t="shared" si="187"/>
        <v/>
      </c>
      <c r="M272" s="7" t="str">
        <f t="shared" si="187"/>
        <v/>
      </c>
      <c r="N272" s="7" t="str">
        <f t="shared" si="187"/>
        <v/>
      </c>
      <c r="O272" s="7" t="str">
        <f t="shared" si="187"/>
        <v/>
      </c>
      <c r="P272" s="66">
        <f t="shared" si="157"/>
        <v>0</v>
      </c>
    </row>
    <row r="273" spans="1:16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57"/>
        <v>0</v>
      </c>
    </row>
    <row r="274" spans="1:16" ht="16.05" customHeight="1" x14ac:dyDescent="0.2">
      <c r="A274" s="9"/>
      <c r="B274" s="9"/>
      <c r="C274" s="10" t="s">
        <v>22</v>
      </c>
      <c r="D274" s="7" t="str">
        <f t="shared" ref="D274:O274" si="188">IF(D273&lt;=0,"",D273/$P273%)</f>
        <v/>
      </c>
      <c r="E274" s="7" t="str">
        <f t="shared" si="188"/>
        <v/>
      </c>
      <c r="F274" s="7" t="str">
        <f t="shared" si="188"/>
        <v/>
      </c>
      <c r="G274" s="7" t="str">
        <f t="shared" si="188"/>
        <v/>
      </c>
      <c r="H274" s="7" t="str">
        <f t="shared" si="188"/>
        <v/>
      </c>
      <c r="I274" s="7" t="str">
        <f t="shared" si="188"/>
        <v/>
      </c>
      <c r="J274" s="7" t="str">
        <f t="shared" si="188"/>
        <v/>
      </c>
      <c r="K274" s="7" t="str">
        <f t="shared" si="188"/>
        <v/>
      </c>
      <c r="L274" s="7" t="str">
        <f t="shared" si="188"/>
        <v/>
      </c>
      <c r="M274" s="7" t="str">
        <f t="shared" si="188"/>
        <v/>
      </c>
      <c r="N274" s="7" t="str">
        <f t="shared" si="188"/>
        <v/>
      </c>
      <c r="O274" s="7" t="str">
        <f t="shared" si="188"/>
        <v/>
      </c>
      <c r="P274" s="66">
        <f t="shared" si="157"/>
        <v>0</v>
      </c>
    </row>
    <row r="275" spans="1:16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89">SUM(E273,E271)</f>
        <v>0</v>
      </c>
      <c r="F275" s="66">
        <f t="shared" si="189"/>
        <v>0</v>
      </c>
      <c r="G275" s="66">
        <f t="shared" si="189"/>
        <v>0</v>
      </c>
      <c r="H275" s="66">
        <f t="shared" si="189"/>
        <v>0</v>
      </c>
      <c r="I275" s="66">
        <f t="shared" si="189"/>
        <v>0</v>
      </c>
      <c r="J275" s="66">
        <f t="shared" si="189"/>
        <v>0</v>
      </c>
      <c r="K275" s="66">
        <f t="shared" si="189"/>
        <v>0</v>
      </c>
      <c r="L275" s="66">
        <f t="shared" si="189"/>
        <v>0</v>
      </c>
      <c r="M275" s="66">
        <f t="shared" si="189"/>
        <v>0</v>
      </c>
      <c r="N275" s="66">
        <f t="shared" si="189"/>
        <v>0</v>
      </c>
      <c r="O275" s="66">
        <f t="shared" si="189"/>
        <v>0</v>
      </c>
      <c r="P275" s="66">
        <f t="shared" si="157"/>
        <v>0</v>
      </c>
    </row>
    <row r="276" spans="1:16" ht="16.05" customHeight="1" x14ac:dyDescent="0.2">
      <c r="A276" s="9"/>
      <c r="B276" s="13"/>
      <c r="C276" s="10" t="s">
        <v>22</v>
      </c>
      <c r="D276" s="7" t="str">
        <f t="shared" ref="D276:O276" si="190">IF(D275&lt;=0,"",D275/$P275%)</f>
        <v/>
      </c>
      <c r="E276" s="7" t="str">
        <f t="shared" si="190"/>
        <v/>
      </c>
      <c r="F276" s="7" t="str">
        <f t="shared" si="190"/>
        <v/>
      </c>
      <c r="G276" s="7" t="str">
        <f t="shared" si="190"/>
        <v/>
      </c>
      <c r="H276" s="7" t="str">
        <f t="shared" si="190"/>
        <v/>
      </c>
      <c r="I276" s="7" t="str">
        <f t="shared" si="190"/>
        <v/>
      </c>
      <c r="J276" s="7" t="str">
        <f t="shared" si="190"/>
        <v/>
      </c>
      <c r="K276" s="7" t="str">
        <f t="shared" si="190"/>
        <v/>
      </c>
      <c r="L276" s="7" t="str">
        <f t="shared" si="190"/>
        <v/>
      </c>
      <c r="M276" s="7" t="str">
        <f t="shared" si="190"/>
        <v/>
      </c>
      <c r="N276" s="7" t="str">
        <f t="shared" si="190"/>
        <v/>
      </c>
      <c r="O276" s="7" t="str">
        <f t="shared" si="190"/>
        <v/>
      </c>
      <c r="P276" s="66">
        <f t="shared" si="157"/>
        <v>0</v>
      </c>
    </row>
    <row r="277" spans="1:16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57"/>
        <v>0</v>
      </c>
    </row>
    <row r="278" spans="1:16" ht="16.05" customHeight="1" x14ac:dyDescent="0.2">
      <c r="A278" s="9"/>
      <c r="B278" s="9"/>
      <c r="C278" s="10" t="s">
        <v>22</v>
      </c>
      <c r="D278" s="7" t="str">
        <f t="shared" ref="D278:O278" si="191">IF(D277&lt;=0,"",D277/$P277%)</f>
        <v/>
      </c>
      <c r="E278" s="7" t="str">
        <f t="shared" si="191"/>
        <v/>
      </c>
      <c r="F278" s="7" t="str">
        <f t="shared" si="191"/>
        <v/>
      </c>
      <c r="G278" s="7" t="str">
        <f t="shared" si="191"/>
        <v/>
      </c>
      <c r="H278" s="7" t="str">
        <f t="shared" si="191"/>
        <v/>
      </c>
      <c r="I278" s="7" t="str">
        <f t="shared" si="191"/>
        <v/>
      </c>
      <c r="J278" s="7" t="str">
        <f t="shared" si="191"/>
        <v/>
      </c>
      <c r="K278" s="7" t="str">
        <f t="shared" si="191"/>
        <v/>
      </c>
      <c r="L278" s="7" t="str">
        <f t="shared" si="191"/>
        <v/>
      </c>
      <c r="M278" s="7" t="str">
        <f t="shared" si="191"/>
        <v/>
      </c>
      <c r="N278" s="7" t="str">
        <f t="shared" si="191"/>
        <v/>
      </c>
      <c r="O278" s="7" t="str">
        <f t="shared" si="191"/>
        <v/>
      </c>
      <c r="P278" s="66">
        <f t="shared" si="157"/>
        <v>0</v>
      </c>
    </row>
    <row r="279" spans="1:16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57"/>
        <v>0</v>
      </c>
    </row>
    <row r="280" spans="1:16" ht="16.05" customHeight="1" x14ac:dyDescent="0.2">
      <c r="A280" s="9"/>
      <c r="B280" s="9"/>
      <c r="C280" s="10" t="s">
        <v>22</v>
      </c>
      <c r="D280" s="7" t="str">
        <f t="shared" ref="D280:O280" si="192">IF(D279&lt;=0,"",D279/$P279%)</f>
        <v/>
      </c>
      <c r="E280" s="7" t="str">
        <f t="shared" si="192"/>
        <v/>
      </c>
      <c r="F280" s="7" t="str">
        <f t="shared" si="192"/>
        <v/>
      </c>
      <c r="G280" s="7" t="str">
        <f t="shared" si="192"/>
        <v/>
      </c>
      <c r="H280" s="7" t="str">
        <f t="shared" si="192"/>
        <v/>
      </c>
      <c r="I280" s="7" t="str">
        <f t="shared" si="192"/>
        <v/>
      </c>
      <c r="J280" s="7" t="str">
        <f t="shared" si="192"/>
        <v/>
      </c>
      <c r="K280" s="7" t="str">
        <f t="shared" si="192"/>
        <v/>
      </c>
      <c r="L280" s="7" t="str">
        <f t="shared" si="192"/>
        <v/>
      </c>
      <c r="M280" s="7" t="str">
        <f t="shared" si="192"/>
        <v/>
      </c>
      <c r="N280" s="7" t="str">
        <f t="shared" si="192"/>
        <v/>
      </c>
      <c r="O280" s="7" t="str">
        <f t="shared" si="192"/>
        <v/>
      </c>
      <c r="P280" s="66">
        <f t="shared" si="157"/>
        <v>0</v>
      </c>
    </row>
    <row r="281" spans="1:16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3">SUM(E279,E277)</f>
        <v>0</v>
      </c>
      <c r="F281" s="66">
        <f t="shared" si="193"/>
        <v>0</v>
      </c>
      <c r="G281" s="66">
        <f t="shared" si="193"/>
        <v>0</v>
      </c>
      <c r="H281" s="66">
        <f t="shared" si="193"/>
        <v>0</v>
      </c>
      <c r="I281" s="66">
        <f t="shared" si="193"/>
        <v>0</v>
      </c>
      <c r="J281" s="66">
        <f t="shared" si="193"/>
        <v>0</v>
      </c>
      <c r="K281" s="66">
        <f t="shared" si="193"/>
        <v>0</v>
      </c>
      <c r="L281" s="66">
        <f t="shared" si="193"/>
        <v>0</v>
      </c>
      <c r="M281" s="66">
        <f t="shared" si="193"/>
        <v>0</v>
      </c>
      <c r="N281" s="66">
        <f t="shared" si="193"/>
        <v>0</v>
      </c>
      <c r="O281" s="66">
        <f t="shared" si="193"/>
        <v>0</v>
      </c>
      <c r="P281" s="66">
        <f t="shared" si="157"/>
        <v>0</v>
      </c>
    </row>
    <row r="282" spans="1:16" ht="16.05" customHeight="1" x14ac:dyDescent="0.2">
      <c r="A282" s="9"/>
      <c r="B282" s="13"/>
      <c r="C282" s="10" t="s">
        <v>22</v>
      </c>
      <c r="D282" s="7" t="str">
        <f t="shared" ref="D282:O282" si="194">IF(D281&lt;=0,"",D281/$P281%)</f>
        <v/>
      </c>
      <c r="E282" s="7" t="str">
        <f t="shared" si="194"/>
        <v/>
      </c>
      <c r="F282" s="7" t="str">
        <f t="shared" si="194"/>
        <v/>
      </c>
      <c r="G282" s="7" t="str">
        <f t="shared" si="194"/>
        <v/>
      </c>
      <c r="H282" s="7" t="str">
        <f t="shared" si="194"/>
        <v/>
      </c>
      <c r="I282" s="7" t="str">
        <f t="shared" si="194"/>
        <v/>
      </c>
      <c r="J282" s="7" t="str">
        <f t="shared" si="194"/>
        <v/>
      </c>
      <c r="K282" s="7" t="str">
        <f t="shared" si="194"/>
        <v/>
      </c>
      <c r="L282" s="7" t="str">
        <f t="shared" si="194"/>
        <v/>
      </c>
      <c r="M282" s="7" t="str">
        <f t="shared" si="194"/>
        <v/>
      </c>
      <c r="N282" s="7" t="str">
        <f t="shared" si="194"/>
        <v/>
      </c>
      <c r="O282" s="7" t="str">
        <f t="shared" si="194"/>
        <v/>
      </c>
      <c r="P282" s="66">
        <f t="shared" si="157"/>
        <v>0</v>
      </c>
    </row>
    <row r="283" spans="1:16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57"/>
        <v>0</v>
      </c>
    </row>
    <row r="284" spans="1:16" ht="16.05" customHeight="1" x14ac:dyDescent="0.2">
      <c r="A284" s="9"/>
      <c r="B284" s="9"/>
      <c r="C284" s="10" t="s">
        <v>22</v>
      </c>
      <c r="D284" s="7" t="str">
        <f t="shared" ref="D284:O284" si="195">IF(D283&lt;=0,"",D283/$P283%)</f>
        <v/>
      </c>
      <c r="E284" s="7" t="str">
        <f t="shared" si="195"/>
        <v/>
      </c>
      <c r="F284" s="7" t="str">
        <f t="shared" si="195"/>
        <v/>
      </c>
      <c r="G284" s="7" t="str">
        <f t="shared" si="195"/>
        <v/>
      </c>
      <c r="H284" s="7" t="str">
        <f t="shared" si="195"/>
        <v/>
      </c>
      <c r="I284" s="7" t="str">
        <f t="shared" si="195"/>
        <v/>
      </c>
      <c r="J284" s="7" t="str">
        <f t="shared" si="195"/>
        <v/>
      </c>
      <c r="K284" s="7" t="str">
        <f t="shared" si="195"/>
        <v/>
      </c>
      <c r="L284" s="7" t="str">
        <f t="shared" si="195"/>
        <v/>
      </c>
      <c r="M284" s="7" t="str">
        <f t="shared" si="195"/>
        <v/>
      </c>
      <c r="N284" s="7" t="str">
        <f t="shared" si="195"/>
        <v/>
      </c>
      <c r="O284" s="7" t="str">
        <f t="shared" si="195"/>
        <v/>
      </c>
      <c r="P284" s="66">
        <f t="shared" si="157"/>
        <v>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7"/>
        <v>0</v>
      </c>
    </row>
    <row r="286" spans="1:16" ht="16.05" customHeight="1" x14ac:dyDescent="0.2">
      <c r="A286" s="9"/>
      <c r="B286" s="9"/>
      <c r="C286" s="10" t="s">
        <v>22</v>
      </c>
      <c r="D286" s="7" t="str">
        <f t="shared" ref="D286:O286" si="196">IF(D285&lt;=0,"",D285/$P285%)</f>
        <v/>
      </c>
      <c r="E286" s="7" t="str">
        <f t="shared" si="196"/>
        <v/>
      </c>
      <c r="F286" s="7" t="str">
        <f t="shared" si="196"/>
        <v/>
      </c>
      <c r="G286" s="7" t="str">
        <f t="shared" si="196"/>
        <v/>
      </c>
      <c r="H286" s="7" t="str">
        <f t="shared" si="196"/>
        <v/>
      </c>
      <c r="I286" s="7" t="str">
        <f t="shared" si="196"/>
        <v/>
      </c>
      <c r="J286" s="7" t="str">
        <f t="shared" si="196"/>
        <v/>
      </c>
      <c r="K286" s="7" t="str">
        <f t="shared" si="196"/>
        <v/>
      </c>
      <c r="L286" s="7" t="str">
        <f t="shared" si="196"/>
        <v/>
      </c>
      <c r="M286" s="7" t="str">
        <f t="shared" si="196"/>
        <v/>
      </c>
      <c r="N286" s="7" t="str">
        <f t="shared" si="196"/>
        <v/>
      </c>
      <c r="O286" s="7" t="str">
        <f t="shared" si="196"/>
        <v/>
      </c>
      <c r="P286" s="66">
        <f t="shared" si="157"/>
        <v>0</v>
      </c>
    </row>
    <row r="287" spans="1:16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7">SUM(E285,E283)</f>
        <v>0</v>
      </c>
      <c r="F287" s="66">
        <f t="shared" si="197"/>
        <v>0</v>
      </c>
      <c r="G287" s="66">
        <f t="shared" si="197"/>
        <v>0</v>
      </c>
      <c r="H287" s="66">
        <f t="shared" si="197"/>
        <v>0</v>
      </c>
      <c r="I287" s="66">
        <f t="shared" si="197"/>
        <v>0</v>
      </c>
      <c r="J287" s="66">
        <f t="shared" si="197"/>
        <v>0</v>
      </c>
      <c r="K287" s="66">
        <f t="shared" si="197"/>
        <v>0</v>
      </c>
      <c r="L287" s="66">
        <f t="shared" si="197"/>
        <v>0</v>
      </c>
      <c r="M287" s="66">
        <f t="shared" si="197"/>
        <v>0</v>
      </c>
      <c r="N287" s="66">
        <f t="shared" si="197"/>
        <v>0</v>
      </c>
      <c r="O287" s="66">
        <f t="shared" si="197"/>
        <v>0</v>
      </c>
      <c r="P287" s="66">
        <f t="shared" si="157"/>
        <v>0</v>
      </c>
    </row>
    <row r="288" spans="1:16" ht="16.05" customHeight="1" x14ac:dyDescent="0.2">
      <c r="A288" s="9"/>
      <c r="B288" s="13"/>
      <c r="C288" s="10" t="s">
        <v>22</v>
      </c>
      <c r="D288" s="7" t="str">
        <f t="shared" ref="D288:O288" si="198">IF(D287&lt;=0,"",D287/$P287%)</f>
        <v/>
      </c>
      <c r="E288" s="7" t="str">
        <f t="shared" si="198"/>
        <v/>
      </c>
      <c r="F288" s="7" t="str">
        <f t="shared" si="198"/>
        <v/>
      </c>
      <c r="G288" s="7" t="str">
        <f t="shared" si="198"/>
        <v/>
      </c>
      <c r="H288" s="7" t="str">
        <f t="shared" si="198"/>
        <v/>
      </c>
      <c r="I288" s="7" t="str">
        <f t="shared" si="198"/>
        <v/>
      </c>
      <c r="J288" s="7" t="str">
        <f t="shared" si="198"/>
        <v/>
      </c>
      <c r="K288" s="7" t="str">
        <f t="shared" si="198"/>
        <v/>
      </c>
      <c r="L288" s="7" t="str">
        <f t="shared" si="198"/>
        <v/>
      </c>
      <c r="M288" s="7" t="str">
        <f t="shared" si="198"/>
        <v/>
      </c>
      <c r="N288" s="7" t="str">
        <f t="shared" si="198"/>
        <v/>
      </c>
      <c r="O288" s="7" t="str">
        <f t="shared" si="198"/>
        <v/>
      </c>
      <c r="P288" s="66">
        <f t="shared" si="157"/>
        <v>0</v>
      </c>
    </row>
    <row r="289" spans="1:18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57"/>
        <v>0</v>
      </c>
    </row>
    <row r="290" spans="1:18" ht="16.05" customHeight="1" x14ac:dyDescent="0.2">
      <c r="A290" s="9"/>
      <c r="B290" s="9"/>
      <c r="C290" s="10" t="s">
        <v>22</v>
      </c>
      <c r="D290" s="7" t="str">
        <f t="shared" ref="D290:O290" si="199">IF(D289&lt;=0,"",D289/$P289%)</f>
        <v/>
      </c>
      <c r="E290" s="7" t="str">
        <f t="shared" si="199"/>
        <v/>
      </c>
      <c r="F290" s="7" t="str">
        <f t="shared" si="199"/>
        <v/>
      </c>
      <c r="G290" s="7" t="str">
        <f t="shared" si="199"/>
        <v/>
      </c>
      <c r="H290" s="7" t="str">
        <f t="shared" si="199"/>
        <v/>
      </c>
      <c r="I290" s="7" t="str">
        <f t="shared" si="199"/>
        <v/>
      </c>
      <c r="J290" s="7" t="str">
        <f t="shared" si="199"/>
        <v/>
      </c>
      <c r="K290" s="7" t="str">
        <f t="shared" si="199"/>
        <v/>
      </c>
      <c r="L290" s="7" t="str">
        <f t="shared" si="199"/>
        <v/>
      </c>
      <c r="M290" s="7" t="str">
        <f t="shared" si="199"/>
        <v/>
      </c>
      <c r="N290" s="7" t="str">
        <f t="shared" si="199"/>
        <v/>
      </c>
      <c r="O290" s="7" t="str">
        <f t="shared" si="199"/>
        <v/>
      </c>
      <c r="P290" s="66">
        <f t="shared" si="157"/>
        <v>0</v>
      </c>
    </row>
    <row r="291" spans="1:18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57"/>
        <v>0</v>
      </c>
    </row>
    <row r="292" spans="1:18" ht="16.05" customHeight="1" x14ac:dyDescent="0.2">
      <c r="A292" s="9"/>
      <c r="B292" s="9"/>
      <c r="C292" s="10" t="s">
        <v>22</v>
      </c>
      <c r="D292" s="7" t="str">
        <f t="shared" ref="D292:O292" si="200">IF(D291&lt;=0,"",D291/$P291%)</f>
        <v/>
      </c>
      <c r="E292" s="7" t="str">
        <f t="shared" si="200"/>
        <v/>
      </c>
      <c r="F292" s="7" t="str">
        <f t="shared" si="200"/>
        <v/>
      </c>
      <c r="G292" s="7" t="str">
        <f t="shared" si="200"/>
        <v/>
      </c>
      <c r="H292" s="7" t="str">
        <f t="shared" si="200"/>
        <v/>
      </c>
      <c r="I292" s="7" t="str">
        <f t="shared" si="200"/>
        <v/>
      </c>
      <c r="J292" s="7" t="str">
        <f t="shared" si="200"/>
        <v/>
      </c>
      <c r="K292" s="7" t="str">
        <f t="shared" si="200"/>
        <v/>
      </c>
      <c r="L292" s="7" t="str">
        <f t="shared" si="200"/>
        <v/>
      </c>
      <c r="M292" s="7" t="str">
        <f t="shared" si="200"/>
        <v/>
      </c>
      <c r="N292" s="7" t="str">
        <f t="shared" si="200"/>
        <v/>
      </c>
      <c r="O292" s="7" t="str">
        <f t="shared" si="200"/>
        <v/>
      </c>
      <c r="P292" s="66">
        <f t="shared" si="157"/>
        <v>0</v>
      </c>
    </row>
    <row r="293" spans="1:18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1">SUM(E291,E289)</f>
        <v>0</v>
      </c>
      <c r="F293" s="66">
        <f t="shared" si="201"/>
        <v>0</v>
      </c>
      <c r="G293" s="66">
        <f t="shared" si="201"/>
        <v>0</v>
      </c>
      <c r="H293" s="66">
        <f t="shared" si="201"/>
        <v>0</v>
      </c>
      <c r="I293" s="66">
        <f t="shared" si="201"/>
        <v>0</v>
      </c>
      <c r="J293" s="66">
        <f t="shared" si="201"/>
        <v>0</v>
      </c>
      <c r="K293" s="66">
        <f t="shared" si="201"/>
        <v>0</v>
      </c>
      <c r="L293" s="66">
        <f t="shared" si="201"/>
        <v>0</v>
      </c>
      <c r="M293" s="66">
        <f t="shared" si="201"/>
        <v>0</v>
      </c>
      <c r="N293" s="66">
        <f t="shared" si="201"/>
        <v>0</v>
      </c>
      <c r="O293" s="66">
        <f t="shared" si="201"/>
        <v>0</v>
      </c>
      <c r="P293" s="66">
        <f t="shared" ref="P293:P312" si="202">SUM(D293:O293)</f>
        <v>0</v>
      </c>
    </row>
    <row r="294" spans="1:18" ht="16.05" customHeight="1" x14ac:dyDescent="0.2">
      <c r="A294" s="9"/>
      <c r="B294" s="13"/>
      <c r="C294" s="10" t="s">
        <v>22</v>
      </c>
      <c r="D294" s="7" t="str">
        <f t="shared" ref="D294:O294" si="203">IF(D293&lt;=0,"",D293/$P293%)</f>
        <v/>
      </c>
      <c r="E294" s="7" t="str">
        <f t="shared" si="203"/>
        <v/>
      </c>
      <c r="F294" s="7" t="str">
        <f t="shared" si="203"/>
        <v/>
      </c>
      <c r="G294" s="7" t="str">
        <f t="shared" si="203"/>
        <v/>
      </c>
      <c r="H294" s="7" t="str">
        <f t="shared" si="203"/>
        <v/>
      </c>
      <c r="I294" s="7" t="str">
        <f t="shared" si="203"/>
        <v/>
      </c>
      <c r="J294" s="7" t="str">
        <f t="shared" si="203"/>
        <v/>
      </c>
      <c r="K294" s="7" t="str">
        <f t="shared" si="203"/>
        <v/>
      </c>
      <c r="L294" s="7" t="str">
        <f t="shared" si="203"/>
        <v/>
      </c>
      <c r="M294" s="7" t="str">
        <f t="shared" si="203"/>
        <v/>
      </c>
      <c r="N294" s="7" t="str">
        <f t="shared" si="203"/>
        <v/>
      </c>
      <c r="O294" s="7" t="str">
        <f t="shared" si="203"/>
        <v/>
      </c>
      <c r="P294" s="66">
        <f t="shared" si="202"/>
        <v>0</v>
      </c>
    </row>
    <row r="295" spans="1:18" ht="16.05" customHeight="1" x14ac:dyDescent="0.2">
      <c r="A295" s="103" t="s">
        <v>72</v>
      </c>
      <c r="B295" s="104"/>
      <c r="C295" s="7" t="s">
        <v>21</v>
      </c>
      <c r="D295" s="67">
        <v>206</v>
      </c>
      <c r="E295" s="67">
        <v>187</v>
      </c>
      <c r="F295" s="67">
        <v>211</v>
      </c>
      <c r="G295" s="67">
        <v>202</v>
      </c>
      <c r="H295" s="67">
        <v>203</v>
      </c>
      <c r="I295" s="67">
        <v>196</v>
      </c>
      <c r="J295" s="67">
        <v>203</v>
      </c>
      <c r="K295" s="67">
        <v>184</v>
      </c>
      <c r="L295" s="67">
        <v>185</v>
      </c>
      <c r="M295" s="67">
        <v>197</v>
      </c>
      <c r="N295" s="67">
        <v>183</v>
      </c>
      <c r="O295" s="67">
        <v>187</v>
      </c>
      <c r="P295" s="66">
        <f t="shared" si="202"/>
        <v>2344</v>
      </c>
    </row>
    <row r="296" spans="1:18" ht="16.05" customHeight="1" x14ac:dyDescent="0.2">
      <c r="A296" s="9"/>
      <c r="C296" s="10" t="s">
        <v>22</v>
      </c>
      <c r="D296" s="7">
        <f t="shared" ref="D296:O296" si="204">IF(D295&lt;=0,"",D295/$P295%)</f>
        <v>8.7883959044368591</v>
      </c>
      <c r="E296" s="7">
        <f t="shared" si="204"/>
        <v>7.9778156996587031</v>
      </c>
      <c r="F296" s="7">
        <f t="shared" si="204"/>
        <v>9.0017064846416375</v>
      </c>
      <c r="G296" s="7">
        <f t="shared" si="204"/>
        <v>8.6177474402730372</v>
      </c>
      <c r="H296" s="7">
        <f t="shared" si="204"/>
        <v>8.6604095563139936</v>
      </c>
      <c r="I296" s="7">
        <f t="shared" si="204"/>
        <v>8.3617747440273025</v>
      </c>
      <c r="J296" s="7">
        <f t="shared" si="204"/>
        <v>8.6604095563139936</v>
      </c>
      <c r="K296" s="7">
        <f t="shared" si="204"/>
        <v>7.8498293515358357</v>
      </c>
      <c r="L296" s="7">
        <f t="shared" si="204"/>
        <v>7.8924914675767912</v>
      </c>
      <c r="M296" s="7">
        <f t="shared" si="204"/>
        <v>8.4044368600682589</v>
      </c>
      <c r="N296" s="7">
        <f t="shared" si="204"/>
        <v>7.8071672354948802</v>
      </c>
      <c r="O296" s="7">
        <f t="shared" si="204"/>
        <v>7.9778156996587031</v>
      </c>
      <c r="P296" s="66">
        <f t="shared" si="202"/>
        <v>99.999999999999986</v>
      </c>
    </row>
    <row r="297" spans="1:18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2"/>
        <v>0</v>
      </c>
    </row>
    <row r="298" spans="1:18" ht="16.05" customHeight="1" x14ac:dyDescent="0.2">
      <c r="A298" s="9"/>
      <c r="C298" s="10" t="s">
        <v>22</v>
      </c>
      <c r="D298" s="7" t="str">
        <f t="shared" ref="D298:O298" si="205">IF(D297&lt;=0,"",D297/$P297%)</f>
        <v/>
      </c>
      <c r="E298" s="7" t="str">
        <f t="shared" si="205"/>
        <v/>
      </c>
      <c r="F298" s="7" t="str">
        <f t="shared" si="205"/>
        <v/>
      </c>
      <c r="G298" s="7" t="str">
        <f t="shared" si="205"/>
        <v/>
      </c>
      <c r="H298" s="7" t="str">
        <f t="shared" si="205"/>
        <v/>
      </c>
      <c r="I298" s="7" t="str">
        <f t="shared" si="205"/>
        <v/>
      </c>
      <c r="J298" s="7" t="str">
        <f t="shared" si="205"/>
        <v/>
      </c>
      <c r="K298" s="7" t="str">
        <f t="shared" si="205"/>
        <v/>
      </c>
      <c r="L298" s="7" t="str">
        <f t="shared" si="205"/>
        <v/>
      </c>
      <c r="M298" s="7" t="str">
        <f t="shared" si="205"/>
        <v/>
      </c>
      <c r="N298" s="7" t="str">
        <f t="shared" si="205"/>
        <v/>
      </c>
      <c r="O298" s="7" t="str">
        <f t="shared" si="205"/>
        <v/>
      </c>
      <c r="P298" s="66">
        <f t="shared" si="202"/>
        <v>0</v>
      </c>
    </row>
    <row r="299" spans="1:18" ht="16.05" customHeight="1" x14ac:dyDescent="0.2">
      <c r="A299" s="9"/>
      <c r="B299" s="11"/>
      <c r="C299" s="7" t="s">
        <v>24</v>
      </c>
      <c r="D299" s="66">
        <f>SUM(D297,D295)</f>
        <v>206</v>
      </c>
      <c r="E299" s="66">
        <f t="shared" ref="E299:O299" si="206">SUM(E297,E295)</f>
        <v>187</v>
      </c>
      <c r="F299" s="66">
        <f t="shared" si="206"/>
        <v>211</v>
      </c>
      <c r="G299" s="66">
        <f t="shared" si="206"/>
        <v>202</v>
      </c>
      <c r="H299" s="66">
        <f t="shared" si="206"/>
        <v>203</v>
      </c>
      <c r="I299" s="66">
        <f t="shared" si="206"/>
        <v>196</v>
      </c>
      <c r="J299" s="66">
        <f t="shared" si="206"/>
        <v>203</v>
      </c>
      <c r="K299" s="66">
        <f t="shared" si="206"/>
        <v>184</v>
      </c>
      <c r="L299" s="66">
        <f t="shared" si="206"/>
        <v>185</v>
      </c>
      <c r="M299" s="66">
        <f t="shared" si="206"/>
        <v>197</v>
      </c>
      <c r="N299" s="66">
        <f t="shared" si="206"/>
        <v>183</v>
      </c>
      <c r="O299" s="66">
        <f t="shared" si="206"/>
        <v>187</v>
      </c>
      <c r="P299" s="66">
        <f t="shared" si="202"/>
        <v>2344</v>
      </c>
    </row>
    <row r="300" spans="1:18" ht="16.05" customHeight="1" x14ac:dyDescent="0.2">
      <c r="A300" s="13"/>
      <c r="B300" s="12"/>
      <c r="C300" s="10" t="s">
        <v>22</v>
      </c>
      <c r="D300" s="7">
        <f t="shared" ref="D300:O300" si="207">IF(D299&lt;=0,"",D299/$P299%)</f>
        <v>8.7883959044368591</v>
      </c>
      <c r="E300" s="7">
        <f t="shared" si="207"/>
        <v>7.9778156996587031</v>
      </c>
      <c r="F300" s="7">
        <f t="shared" si="207"/>
        <v>9.0017064846416375</v>
      </c>
      <c r="G300" s="7">
        <f t="shared" si="207"/>
        <v>8.6177474402730372</v>
      </c>
      <c r="H300" s="7">
        <f t="shared" si="207"/>
        <v>8.6604095563139936</v>
      </c>
      <c r="I300" s="7">
        <f t="shared" si="207"/>
        <v>8.3617747440273025</v>
      </c>
      <c r="J300" s="7">
        <f t="shared" si="207"/>
        <v>8.6604095563139936</v>
      </c>
      <c r="K300" s="7">
        <f t="shared" si="207"/>
        <v>7.8498293515358357</v>
      </c>
      <c r="L300" s="7">
        <f t="shared" si="207"/>
        <v>7.8924914675767912</v>
      </c>
      <c r="M300" s="7">
        <f t="shared" si="207"/>
        <v>8.4044368600682589</v>
      </c>
      <c r="N300" s="7">
        <f t="shared" si="207"/>
        <v>7.8071672354948802</v>
      </c>
      <c r="O300" s="7">
        <f t="shared" si="207"/>
        <v>7.9778156996587031</v>
      </c>
      <c r="P300" s="66">
        <f t="shared" si="202"/>
        <v>99.999999999999986</v>
      </c>
    </row>
    <row r="301" spans="1:18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64</v>
      </c>
      <c r="E301" s="7">
        <f t="shared" ref="E301:O301" si="208">SUM(E307,E313,E319,E325,E331,E337,E343,E349,E355)</f>
        <v>65.400000000000006</v>
      </c>
      <c r="F301" s="7">
        <f t="shared" si="208"/>
        <v>76.199999999999989</v>
      </c>
      <c r="G301" s="7">
        <f t="shared" si="208"/>
        <v>75.600000000000009</v>
      </c>
      <c r="H301" s="7">
        <f t="shared" si="208"/>
        <v>64.599999999999994</v>
      </c>
      <c r="I301" s="7">
        <f t="shared" si="208"/>
        <v>72</v>
      </c>
      <c r="J301" s="7">
        <f t="shared" si="208"/>
        <v>77.400000000000006</v>
      </c>
      <c r="K301" s="7">
        <f t="shared" si="208"/>
        <v>74.399999999999991</v>
      </c>
      <c r="L301" s="7">
        <f t="shared" si="208"/>
        <v>61.79999999999999</v>
      </c>
      <c r="M301" s="7">
        <f t="shared" si="208"/>
        <v>68.099999999999994</v>
      </c>
      <c r="N301" s="7">
        <f t="shared" si="208"/>
        <v>72.100000000000009</v>
      </c>
      <c r="O301" s="7">
        <f t="shared" si="208"/>
        <v>75.900000000000006</v>
      </c>
      <c r="P301" s="66">
        <f t="shared" si="202"/>
        <v>847.49999999999989</v>
      </c>
      <c r="R301" s="2"/>
    </row>
    <row r="302" spans="1:18" s="17" customFormat="1" ht="16.05" customHeight="1" x14ac:dyDescent="0.2">
      <c r="A302" s="9"/>
      <c r="B302" s="11"/>
      <c r="C302" s="10" t="s">
        <v>22</v>
      </c>
      <c r="D302" s="7">
        <f t="shared" ref="D302:O302" si="209">IF(D301&lt;=0,"",D301/$P301%)</f>
        <v>7.5516224188790559</v>
      </c>
      <c r="E302" s="7">
        <f t="shared" si="209"/>
        <v>7.7168141592920367</v>
      </c>
      <c r="F302" s="7">
        <f t="shared" si="209"/>
        <v>8.9911504424778759</v>
      </c>
      <c r="G302" s="7">
        <f t="shared" si="209"/>
        <v>8.9203539823008864</v>
      </c>
      <c r="H302" s="7">
        <f t="shared" si="209"/>
        <v>7.6224188790560472</v>
      </c>
      <c r="I302" s="7">
        <f t="shared" si="209"/>
        <v>8.4955752212389388</v>
      </c>
      <c r="J302" s="7">
        <f t="shared" si="209"/>
        <v>9.1327433628318602</v>
      </c>
      <c r="K302" s="7">
        <f t="shared" si="209"/>
        <v>8.7787610619469021</v>
      </c>
      <c r="L302" s="7">
        <f t="shared" si="209"/>
        <v>7.2920353982300874</v>
      </c>
      <c r="M302" s="7">
        <f t="shared" si="209"/>
        <v>8.0353982300884947</v>
      </c>
      <c r="N302" s="7">
        <f t="shared" si="209"/>
        <v>8.5073746312684371</v>
      </c>
      <c r="O302" s="7">
        <f t="shared" si="209"/>
        <v>8.9557522123893811</v>
      </c>
      <c r="P302" s="66">
        <f t="shared" si="202"/>
        <v>100</v>
      </c>
      <c r="R302" s="2"/>
    </row>
    <row r="303" spans="1:18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622.30000000000007</v>
      </c>
      <c r="E303" s="7">
        <f t="shared" ref="E303:O303" si="210">SUM(E309,E315,E321,E327,E333,E339,E345,E351,E357)</f>
        <v>730.90000000000009</v>
      </c>
      <c r="F303" s="7">
        <f t="shared" si="210"/>
        <v>893.2</v>
      </c>
      <c r="G303" s="7">
        <f t="shared" si="210"/>
        <v>680.99999999999989</v>
      </c>
      <c r="H303" s="7">
        <f t="shared" si="210"/>
        <v>664</v>
      </c>
      <c r="I303" s="7">
        <f t="shared" si="210"/>
        <v>628.90000000000009</v>
      </c>
      <c r="J303" s="7">
        <f t="shared" si="210"/>
        <v>697</v>
      </c>
      <c r="K303" s="7">
        <f t="shared" si="210"/>
        <v>618.80000000000007</v>
      </c>
      <c r="L303" s="7">
        <f t="shared" si="210"/>
        <v>613.19999999999993</v>
      </c>
      <c r="M303" s="7">
        <f t="shared" si="210"/>
        <v>725.89999999999986</v>
      </c>
      <c r="N303" s="7">
        <f t="shared" si="210"/>
        <v>739.7</v>
      </c>
      <c r="O303" s="7">
        <f t="shared" si="210"/>
        <v>583.79999999999995</v>
      </c>
      <c r="P303" s="66">
        <f t="shared" si="202"/>
        <v>8198.7000000000007</v>
      </c>
      <c r="R303" s="2"/>
    </row>
    <row r="304" spans="1:18" s="17" customFormat="1" ht="16.05" customHeight="1" x14ac:dyDescent="0.2">
      <c r="A304" s="9"/>
      <c r="B304" s="11"/>
      <c r="C304" s="10" t="s">
        <v>22</v>
      </c>
      <c r="D304" s="7">
        <f t="shared" ref="D304:O304" si="211">IF(D303&lt;=0,"",D303/$P303%)</f>
        <v>7.5902277190286265</v>
      </c>
      <c r="E304" s="7">
        <f t="shared" si="211"/>
        <v>8.914827960530328</v>
      </c>
      <c r="F304" s="7">
        <f t="shared" si="211"/>
        <v>10.894410089404417</v>
      </c>
      <c r="G304" s="7">
        <f t="shared" si="211"/>
        <v>8.3061948845548663</v>
      </c>
      <c r="H304" s="7">
        <f t="shared" si="211"/>
        <v>8.0988449388317658</v>
      </c>
      <c r="I304" s="7">
        <f t="shared" si="211"/>
        <v>7.6707282861917134</v>
      </c>
      <c r="J304" s="7">
        <f t="shared" si="211"/>
        <v>8.5013477746471988</v>
      </c>
      <c r="K304" s="7">
        <f t="shared" si="211"/>
        <v>7.5475380243209287</v>
      </c>
      <c r="L304" s="7">
        <f t="shared" si="211"/>
        <v>7.4792345127886115</v>
      </c>
      <c r="M304" s="7">
        <f t="shared" si="211"/>
        <v>8.853842682376472</v>
      </c>
      <c r="N304" s="7">
        <f t="shared" si="211"/>
        <v>9.0221620500811106</v>
      </c>
      <c r="O304" s="7">
        <f t="shared" si="211"/>
        <v>7.1206410772439517</v>
      </c>
      <c r="P304" s="66">
        <f t="shared" si="202"/>
        <v>99.999999999999972</v>
      </c>
      <c r="R304" s="2"/>
    </row>
    <row r="305" spans="1:18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686.3</v>
      </c>
      <c r="E305" s="7">
        <f t="shared" ref="E305:O305" si="212">SUM(E311,E317,E323,E329,E335,E341,E347,E353,E359)</f>
        <v>796.29999999999984</v>
      </c>
      <c r="F305" s="7">
        <f t="shared" si="212"/>
        <v>969.40000000000009</v>
      </c>
      <c r="G305" s="7">
        <f t="shared" si="212"/>
        <v>756.59999999999991</v>
      </c>
      <c r="H305" s="7">
        <f t="shared" si="212"/>
        <v>728.6</v>
      </c>
      <c r="I305" s="7">
        <f t="shared" si="212"/>
        <v>700.9</v>
      </c>
      <c r="J305" s="7">
        <f t="shared" si="212"/>
        <v>774.39999999999986</v>
      </c>
      <c r="K305" s="7">
        <f t="shared" si="212"/>
        <v>693.19999999999993</v>
      </c>
      <c r="L305" s="7">
        <f t="shared" si="212"/>
        <v>675.00000000000011</v>
      </c>
      <c r="M305" s="7">
        <f t="shared" si="212"/>
        <v>793.99999999999989</v>
      </c>
      <c r="N305" s="7">
        <f t="shared" si="212"/>
        <v>811.8</v>
      </c>
      <c r="O305" s="7">
        <f t="shared" si="212"/>
        <v>659.7</v>
      </c>
      <c r="P305" s="66">
        <f t="shared" si="202"/>
        <v>9046.1999999999989</v>
      </c>
      <c r="R305" s="2"/>
    </row>
    <row r="306" spans="1:18" s="17" customFormat="1" ht="16.05" customHeight="1" x14ac:dyDescent="0.2">
      <c r="A306" s="9"/>
      <c r="B306" s="12"/>
      <c r="C306" s="10" t="s">
        <v>22</v>
      </c>
      <c r="D306" s="7">
        <f t="shared" ref="D306:O306" si="213">IF(D305&lt;=0,"",D305/$P305%)</f>
        <v>7.5866109526652075</v>
      </c>
      <c r="E306" s="7">
        <f t="shared" si="213"/>
        <v>8.8025911432424664</v>
      </c>
      <c r="F306" s="7">
        <f t="shared" si="213"/>
        <v>10.716101788596319</v>
      </c>
      <c r="G306" s="7">
        <f t="shared" si="213"/>
        <v>8.3637328380977642</v>
      </c>
      <c r="H306" s="7">
        <f t="shared" si="213"/>
        <v>8.0542106077690097</v>
      </c>
      <c r="I306" s="7">
        <f t="shared" si="213"/>
        <v>7.7480046870509174</v>
      </c>
      <c r="J306" s="7">
        <f t="shared" si="213"/>
        <v>8.5605005416639024</v>
      </c>
      <c r="K306" s="7">
        <f t="shared" si="213"/>
        <v>7.6628860737105082</v>
      </c>
      <c r="L306" s="7">
        <f t="shared" si="213"/>
        <v>7.4616966239968185</v>
      </c>
      <c r="M306" s="7">
        <f t="shared" si="213"/>
        <v>8.7771661028940322</v>
      </c>
      <c r="N306" s="7">
        <f t="shared" si="213"/>
        <v>8.9739338064601721</v>
      </c>
      <c r="O306" s="7">
        <f t="shared" si="213"/>
        <v>7.2925648338528894</v>
      </c>
      <c r="P306" s="66">
        <f t="shared" si="202"/>
        <v>100</v>
      </c>
      <c r="R306" s="2"/>
    </row>
    <row r="307" spans="1:18" s="17" customFormat="1" ht="16.05" customHeight="1" x14ac:dyDescent="0.2">
      <c r="A307" s="9"/>
      <c r="B307" s="9" t="s">
        <v>74</v>
      </c>
      <c r="C307" s="7" t="s">
        <v>21</v>
      </c>
      <c r="D307" s="67">
        <v>0</v>
      </c>
      <c r="E307" s="67">
        <v>0</v>
      </c>
      <c r="F307" s="67">
        <v>0</v>
      </c>
      <c r="G307" s="67">
        <v>0</v>
      </c>
      <c r="H307" s="67">
        <v>0.8</v>
      </c>
      <c r="I307" s="67">
        <v>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6">
        <f t="shared" si="202"/>
        <v>0.8</v>
      </c>
      <c r="R307" s="2"/>
    </row>
    <row r="308" spans="1:18" s="17" customFormat="1" ht="16.05" customHeight="1" x14ac:dyDescent="0.2">
      <c r="A308" s="9"/>
      <c r="B308" s="9"/>
      <c r="C308" s="10" t="s">
        <v>22</v>
      </c>
      <c r="D308" s="7" t="str">
        <f t="shared" ref="D308:O308" si="214">IF(D307&lt;=0,"",D307/$P307%)</f>
        <v/>
      </c>
      <c r="E308" s="7" t="str">
        <f t="shared" si="214"/>
        <v/>
      </c>
      <c r="F308" s="7" t="str">
        <f t="shared" si="214"/>
        <v/>
      </c>
      <c r="G308" s="7" t="str">
        <f t="shared" si="214"/>
        <v/>
      </c>
      <c r="H308" s="7">
        <f t="shared" si="214"/>
        <v>100</v>
      </c>
      <c r="I308" s="7" t="str">
        <f t="shared" si="214"/>
        <v/>
      </c>
      <c r="J308" s="7" t="str">
        <f t="shared" si="214"/>
        <v/>
      </c>
      <c r="K308" s="7" t="str">
        <f t="shared" si="214"/>
        <v/>
      </c>
      <c r="L308" s="7" t="str">
        <f t="shared" si="214"/>
        <v/>
      </c>
      <c r="M308" s="7" t="str">
        <f t="shared" si="214"/>
        <v/>
      </c>
      <c r="N308" s="7" t="str">
        <f t="shared" si="214"/>
        <v/>
      </c>
      <c r="O308" s="7" t="str">
        <f t="shared" si="214"/>
        <v/>
      </c>
      <c r="P308" s="66">
        <f t="shared" si="202"/>
        <v>100</v>
      </c>
      <c r="R308" s="2"/>
    </row>
    <row r="309" spans="1:18" s="17" customFormat="1" ht="16.05" customHeight="1" x14ac:dyDescent="0.2">
      <c r="A309" s="9"/>
      <c r="B309" s="9"/>
      <c r="C309" s="7" t="s">
        <v>23</v>
      </c>
      <c r="D309" s="67">
        <v>8</v>
      </c>
      <c r="E309" s="67">
        <v>7</v>
      </c>
      <c r="F309" s="67">
        <v>5</v>
      </c>
      <c r="G309" s="67">
        <v>7</v>
      </c>
      <c r="H309" s="67">
        <v>6.1</v>
      </c>
      <c r="I309" s="67">
        <v>4.4000000000000004</v>
      </c>
      <c r="J309" s="67">
        <v>0.5</v>
      </c>
      <c r="K309" s="67">
        <v>0.4</v>
      </c>
      <c r="L309" s="67">
        <v>2.4</v>
      </c>
      <c r="M309" s="67">
        <v>4.5999999999999996</v>
      </c>
      <c r="N309" s="67">
        <v>2</v>
      </c>
      <c r="O309" s="67">
        <v>0</v>
      </c>
      <c r="P309" s="66">
        <f t="shared" si="202"/>
        <v>47.4</v>
      </c>
      <c r="R309" s="2"/>
    </row>
    <row r="310" spans="1:18" s="17" customFormat="1" ht="16.05" customHeight="1" x14ac:dyDescent="0.2">
      <c r="A310" s="9"/>
      <c r="B310" s="9"/>
      <c r="C310" s="10" t="s">
        <v>22</v>
      </c>
      <c r="D310" s="7">
        <f t="shared" ref="D310:O310" si="215">IF(D309&lt;=0,"",D309/$P309%)</f>
        <v>16.877637130801688</v>
      </c>
      <c r="E310" s="7">
        <f t="shared" si="215"/>
        <v>14.767932489451477</v>
      </c>
      <c r="F310" s="7">
        <f t="shared" si="215"/>
        <v>10.548523206751055</v>
      </c>
      <c r="G310" s="7">
        <f t="shared" si="215"/>
        <v>14.767932489451477</v>
      </c>
      <c r="H310" s="7">
        <f t="shared" si="215"/>
        <v>12.869198312236287</v>
      </c>
      <c r="I310" s="7">
        <f t="shared" si="215"/>
        <v>9.2827004219409286</v>
      </c>
      <c r="J310" s="7">
        <f t="shared" si="215"/>
        <v>1.0548523206751055</v>
      </c>
      <c r="K310" s="7">
        <f t="shared" si="215"/>
        <v>0.84388185654008452</v>
      </c>
      <c r="L310" s="7">
        <f t="shared" si="215"/>
        <v>5.0632911392405067</v>
      </c>
      <c r="M310" s="7">
        <f t="shared" si="215"/>
        <v>9.7046413502109701</v>
      </c>
      <c r="N310" s="7">
        <f t="shared" si="215"/>
        <v>4.2194092827004219</v>
      </c>
      <c r="O310" s="7" t="str">
        <f t="shared" si="215"/>
        <v/>
      </c>
      <c r="P310" s="66">
        <f t="shared" si="202"/>
        <v>100.00000000000001</v>
      </c>
      <c r="R310" s="2"/>
    </row>
    <row r="311" spans="1:18" s="17" customFormat="1" ht="16.05" customHeight="1" x14ac:dyDescent="0.2">
      <c r="A311" s="9"/>
      <c r="B311" s="9"/>
      <c r="C311" s="7" t="s">
        <v>24</v>
      </c>
      <c r="D311" s="66">
        <f>SUM(D309,D307)</f>
        <v>8</v>
      </c>
      <c r="E311" s="66">
        <f t="shared" ref="E311:O311" si="216">SUM(E309,E307)</f>
        <v>7</v>
      </c>
      <c r="F311" s="66">
        <f t="shared" si="216"/>
        <v>5</v>
      </c>
      <c r="G311" s="66">
        <f t="shared" si="216"/>
        <v>7</v>
      </c>
      <c r="H311" s="66">
        <f t="shared" si="216"/>
        <v>6.8999999999999995</v>
      </c>
      <c r="I311" s="66">
        <f t="shared" si="216"/>
        <v>4.4000000000000004</v>
      </c>
      <c r="J311" s="66">
        <f t="shared" si="216"/>
        <v>0.5</v>
      </c>
      <c r="K311" s="66">
        <f t="shared" si="216"/>
        <v>0.4</v>
      </c>
      <c r="L311" s="66">
        <f t="shared" si="216"/>
        <v>2.4</v>
      </c>
      <c r="M311" s="66">
        <f t="shared" si="216"/>
        <v>4.5999999999999996</v>
      </c>
      <c r="N311" s="66">
        <f t="shared" si="216"/>
        <v>2</v>
      </c>
      <c r="O311" s="66">
        <f t="shared" si="216"/>
        <v>0</v>
      </c>
      <c r="P311" s="66">
        <f t="shared" si="202"/>
        <v>48.199999999999996</v>
      </c>
      <c r="R311" s="2"/>
    </row>
    <row r="312" spans="1:18" s="17" customFormat="1" ht="16.05" customHeight="1" x14ac:dyDescent="0.2">
      <c r="A312" s="9"/>
      <c r="B312" s="13"/>
      <c r="C312" s="10" t="s">
        <v>22</v>
      </c>
      <c r="D312" s="7">
        <f t="shared" ref="D312:O312" si="217">IF(D311&lt;=0,"",D311/$P311%)</f>
        <v>16.597510373443985</v>
      </c>
      <c r="E312" s="7">
        <f t="shared" si="217"/>
        <v>14.522821576763485</v>
      </c>
      <c r="F312" s="7">
        <f t="shared" si="217"/>
        <v>10.37344398340249</v>
      </c>
      <c r="G312" s="7">
        <f t="shared" si="217"/>
        <v>14.522821576763485</v>
      </c>
      <c r="H312" s="7">
        <f t="shared" si="217"/>
        <v>14.315352697095435</v>
      </c>
      <c r="I312" s="7">
        <f t="shared" si="217"/>
        <v>9.1286307053941922</v>
      </c>
      <c r="J312" s="7">
        <f t="shared" si="217"/>
        <v>1.0373443983402491</v>
      </c>
      <c r="K312" s="7">
        <f t="shared" si="217"/>
        <v>0.82987551867219922</v>
      </c>
      <c r="L312" s="7">
        <f t="shared" si="217"/>
        <v>4.9792531120331951</v>
      </c>
      <c r="M312" s="7">
        <f t="shared" si="217"/>
        <v>9.5435684647302903</v>
      </c>
      <c r="N312" s="7">
        <f t="shared" si="217"/>
        <v>4.1493775933609962</v>
      </c>
      <c r="O312" s="7" t="str">
        <f t="shared" si="217"/>
        <v/>
      </c>
      <c r="P312" s="66">
        <f t="shared" si="202"/>
        <v>99.999999999999986</v>
      </c>
      <c r="R312" s="2"/>
    </row>
    <row r="313" spans="1:18" s="17" customFormat="1" ht="16.05" customHeight="1" x14ac:dyDescent="0.2">
      <c r="A313" s="9"/>
      <c r="B313" s="9" t="s">
        <v>75</v>
      </c>
      <c r="C313" s="7" t="s">
        <v>21</v>
      </c>
      <c r="D313" s="67">
        <v>25.7</v>
      </c>
      <c r="E313" s="67">
        <v>31.9</v>
      </c>
      <c r="F313" s="67">
        <v>33.4</v>
      </c>
      <c r="G313" s="67">
        <v>32.700000000000003</v>
      </c>
      <c r="H313" s="67">
        <v>31.4</v>
      </c>
      <c r="I313" s="67">
        <v>33.799999999999997</v>
      </c>
      <c r="J313" s="67">
        <v>37.6</v>
      </c>
      <c r="K313" s="67">
        <v>39.200000000000003</v>
      </c>
      <c r="L313" s="67">
        <v>29.9</v>
      </c>
      <c r="M313" s="67">
        <v>34.299999999999997</v>
      </c>
      <c r="N313" s="67">
        <v>29.1</v>
      </c>
      <c r="O313" s="67">
        <v>42.8</v>
      </c>
      <c r="P313" s="66">
        <f t="shared" ref="P313:P360" si="218">SUM(D313:O313)</f>
        <v>401.8</v>
      </c>
      <c r="R313" s="2"/>
    </row>
    <row r="314" spans="1:18" s="17" customFormat="1" ht="16.05" customHeight="1" x14ac:dyDescent="0.2">
      <c r="A314" s="9"/>
      <c r="B314" s="9"/>
      <c r="C314" s="10" t="s">
        <v>22</v>
      </c>
      <c r="D314" s="7">
        <f t="shared" ref="D314:O314" si="219">IF(D313&lt;=0,"",D313/$P313%)</f>
        <v>6.3962170233947235</v>
      </c>
      <c r="E314" s="7">
        <f t="shared" si="219"/>
        <v>7.9392732702837234</v>
      </c>
      <c r="F314" s="7">
        <f t="shared" si="219"/>
        <v>8.3125933300149324</v>
      </c>
      <c r="G314" s="7">
        <f t="shared" si="219"/>
        <v>8.1383773021403698</v>
      </c>
      <c r="H314" s="7">
        <f t="shared" si="219"/>
        <v>7.8148332503733204</v>
      </c>
      <c r="I314" s="7">
        <f t="shared" si="219"/>
        <v>8.4121453459432551</v>
      </c>
      <c r="J314" s="7">
        <f t="shared" si="219"/>
        <v>9.3578894972623203</v>
      </c>
      <c r="K314" s="7">
        <f t="shared" si="219"/>
        <v>9.7560975609756113</v>
      </c>
      <c r="L314" s="7">
        <f t="shared" si="219"/>
        <v>7.4415131906421106</v>
      </c>
      <c r="M314" s="7">
        <f t="shared" si="219"/>
        <v>8.536585365853659</v>
      </c>
      <c r="N314" s="7">
        <f t="shared" si="219"/>
        <v>7.242409158785466</v>
      </c>
      <c r="O314" s="7">
        <f t="shared" si="219"/>
        <v>10.652065704330512</v>
      </c>
      <c r="P314" s="66">
        <f t="shared" si="218"/>
        <v>100</v>
      </c>
      <c r="R314" s="2"/>
    </row>
    <row r="315" spans="1:18" s="17" customFormat="1" ht="16.05" customHeight="1" x14ac:dyDescent="0.2">
      <c r="A315" s="9"/>
      <c r="B315" s="9"/>
      <c r="C315" s="7" t="s">
        <v>23</v>
      </c>
      <c r="D315" s="67">
        <v>142.5</v>
      </c>
      <c r="E315" s="67">
        <v>193.7</v>
      </c>
      <c r="F315" s="67">
        <v>197.7</v>
      </c>
      <c r="G315" s="67">
        <v>249.7</v>
      </c>
      <c r="H315" s="67">
        <v>203.2</v>
      </c>
      <c r="I315" s="67">
        <v>176</v>
      </c>
      <c r="J315" s="67">
        <v>204.5</v>
      </c>
      <c r="K315" s="67">
        <v>214</v>
      </c>
      <c r="L315" s="67">
        <v>178.4</v>
      </c>
      <c r="M315" s="67">
        <v>213.1</v>
      </c>
      <c r="N315" s="67">
        <v>201</v>
      </c>
      <c r="O315" s="67">
        <v>232.4</v>
      </c>
      <c r="P315" s="66">
        <f t="shared" si="218"/>
        <v>2406.2000000000003</v>
      </c>
      <c r="R315" s="2"/>
    </row>
    <row r="316" spans="1:18" s="17" customFormat="1" ht="16.05" customHeight="1" x14ac:dyDescent="0.2">
      <c r="A316" s="9"/>
      <c r="B316" s="9"/>
      <c r="C316" s="10" t="s">
        <v>22</v>
      </c>
      <c r="D316" s="7">
        <f t="shared" ref="D316:O316" si="220">IF(D315&lt;=0,"",D315/$P315%)</f>
        <v>5.9222009807996008</v>
      </c>
      <c r="E316" s="7">
        <f t="shared" si="220"/>
        <v>8.0500374033746152</v>
      </c>
      <c r="F316" s="7">
        <f t="shared" si="220"/>
        <v>8.2162746238882871</v>
      </c>
      <c r="G316" s="7">
        <f t="shared" si="220"/>
        <v>10.377358490566037</v>
      </c>
      <c r="H316" s="7">
        <f t="shared" si="220"/>
        <v>8.4448508020945887</v>
      </c>
      <c r="I316" s="7">
        <f t="shared" si="220"/>
        <v>7.3144377026016123</v>
      </c>
      <c r="J316" s="7">
        <f t="shared" si="220"/>
        <v>8.498877898761533</v>
      </c>
      <c r="K316" s="7">
        <f t="shared" si="220"/>
        <v>8.8936912974815066</v>
      </c>
      <c r="L316" s="7">
        <f t="shared" si="220"/>
        <v>7.4141800349098164</v>
      </c>
      <c r="M316" s="7">
        <f t="shared" si="220"/>
        <v>8.8562879228659295</v>
      </c>
      <c r="N316" s="7">
        <f t="shared" si="220"/>
        <v>8.3534203308120691</v>
      </c>
      <c r="O316" s="7">
        <f t="shared" si="220"/>
        <v>9.6583825118444011</v>
      </c>
      <c r="P316" s="66">
        <f t="shared" si="218"/>
        <v>100</v>
      </c>
      <c r="R316" s="2"/>
    </row>
    <row r="317" spans="1:18" s="17" customFormat="1" ht="16.05" customHeight="1" x14ac:dyDescent="0.2">
      <c r="A317" s="9"/>
      <c r="B317" s="9"/>
      <c r="C317" s="7" t="s">
        <v>24</v>
      </c>
      <c r="D317" s="66">
        <f t="shared" ref="D317:O317" si="221">SUM(D315,D313)</f>
        <v>168.2</v>
      </c>
      <c r="E317" s="66">
        <f t="shared" si="221"/>
        <v>225.6</v>
      </c>
      <c r="F317" s="66">
        <f t="shared" si="221"/>
        <v>231.1</v>
      </c>
      <c r="G317" s="66">
        <f t="shared" si="221"/>
        <v>282.39999999999998</v>
      </c>
      <c r="H317" s="66">
        <f t="shared" si="221"/>
        <v>234.6</v>
      </c>
      <c r="I317" s="66">
        <f t="shared" si="221"/>
        <v>209.8</v>
      </c>
      <c r="J317" s="66">
        <f t="shared" si="221"/>
        <v>242.1</v>
      </c>
      <c r="K317" s="66">
        <f t="shared" si="221"/>
        <v>253.2</v>
      </c>
      <c r="L317" s="66">
        <f t="shared" si="221"/>
        <v>208.3</v>
      </c>
      <c r="M317" s="66">
        <f t="shared" si="221"/>
        <v>247.39999999999998</v>
      </c>
      <c r="N317" s="66">
        <f t="shared" si="221"/>
        <v>230.1</v>
      </c>
      <c r="O317" s="66">
        <f t="shared" si="221"/>
        <v>275.2</v>
      </c>
      <c r="P317" s="66">
        <f t="shared" si="218"/>
        <v>2807.9999999999995</v>
      </c>
      <c r="R317" s="2"/>
    </row>
    <row r="318" spans="1:18" s="17" customFormat="1" ht="16.05" customHeight="1" x14ac:dyDescent="0.2">
      <c r="A318" s="9"/>
      <c r="B318" s="13"/>
      <c r="C318" s="10" t="s">
        <v>22</v>
      </c>
      <c r="D318" s="7">
        <f t="shared" ref="D318:O318" si="222">IF(D317&lt;=0,"",D317/$P317%)</f>
        <v>5.9900284900284904</v>
      </c>
      <c r="E318" s="7">
        <f t="shared" si="222"/>
        <v>8.0341880341880358</v>
      </c>
      <c r="F318" s="7">
        <f t="shared" si="222"/>
        <v>8.2300569800569807</v>
      </c>
      <c r="G318" s="7">
        <f t="shared" si="222"/>
        <v>10.056980056980057</v>
      </c>
      <c r="H318" s="7">
        <f t="shared" si="222"/>
        <v>8.3547008547008552</v>
      </c>
      <c r="I318" s="7">
        <f t="shared" si="222"/>
        <v>7.4715099715099731</v>
      </c>
      <c r="J318" s="7">
        <f t="shared" si="222"/>
        <v>8.621794871794874</v>
      </c>
      <c r="K318" s="7">
        <f t="shared" si="222"/>
        <v>9.0170940170940188</v>
      </c>
      <c r="L318" s="7">
        <f t="shared" si="222"/>
        <v>7.4180911680911699</v>
      </c>
      <c r="M318" s="7">
        <f t="shared" si="222"/>
        <v>8.8105413105413106</v>
      </c>
      <c r="N318" s="7">
        <f t="shared" si="222"/>
        <v>8.1944444444444464</v>
      </c>
      <c r="O318" s="7">
        <f t="shared" si="222"/>
        <v>9.8005698005698019</v>
      </c>
      <c r="P318" s="66">
        <f t="shared" si="218"/>
        <v>100.00000000000001</v>
      </c>
      <c r="R318" s="2"/>
    </row>
    <row r="319" spans="1:18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18"/>
        <v>0</v>
      </c>
      <c r="R319" s="2"/>
    </row>
    <row r="320" spans="1:18" s="17" customFormat="1" ht="16.05" customHeight="1" x14ac:dyDescent="0.2">
      <c r="A320" s="9"/>
      <c r="B320" s="9"/>
      <c r="C320" s="10" t="s">
        <v>22</v>
      </c>
      <c r="D320" s="7" t="str">
        <f t="shared" ref="D320:O320" si="223">IF(D319&lt;=0,"",D319/$P319%)</f>
        <v/>
      </c>
      <c r="E320" s="7" t="str">
        <f t="shared" si="223"/>
        <v/>
      </c>
      <c r="F320" s="7" t="str">
        <f t="shared" si="223"/>
        <v/>
      </c>
      <c r="G320" s="7" t="str">
        <f t="shared" si="223"/>
        <v/>
      </c>
      <c r="H320" s="7" t="str">
        <f t="shared" si="223"/>
        <v/>
      </c>
      <c r="I320" s="7" t="str">
        <f t="shared" si="223"/>
        <v/>
      </c>
      <c r="J320" s="7" t="str">
        <f t="shared" si="223"/>
        <v/>
      </c>
      <c r="K320" s="7" t="str">
        <f t="shared" si="223"/>
        <v/>
      </c>
      <c r="L320" s="7" t="str">
        <f t="shared" si="223"/>
        <v/>
      </c>
      <c r="M320" s="7" t="str">
        <f t="shared" si="223"/>
        <v/>
      </c>
      <c r="N320" s="7" t="str">
        <f t="shared" si="223"/>
        <v/>
      </c>
      <c r="O320" s="7" t="str">
        <f t="shared" si="223"/>
        <v/>
      </c>
      <c r="P320" s="66">
        <f t="shared" si="218"/>
        <v>0</v>
      </c>
      <c r="R320" s="2"/>
    </row>
    <row r="321" spans="1:18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18"/>
        <v>0</v>
      </c>
      <c r="R321" s="2"/>
    </row>
    <row r="322" spans="1:18" s="17" customFormat="1" ht="16.05" customHeight="1" x14ac:dyDescent="0.2">
      <c r="A322" s="9"/>
      <c r="B322" s="9"/>
      <c r="C322" s="10" t="s">
        <v>22</v>
      </c>
      <c r="D322" s="7" t="str">
        <f t="shared" ref="D322:O322" si="224">IF(D321&lt;=0,"",D321/$P321%)</f>
        <v/>
      </c>
      <c r="E322" s="7" t="str">
        <f t="shared" si="224"/>
        <v/>
      </c>
      <c r="F322" s="7" t="str">
        <f t="shared" si="224"/>
        <v/>
      </c>
      <c r="G322" s="7" t="str">
        <f t="shared" si="224"/>
        <v/>
      </c>
      <c r="H322" s="7" t="str">
        <f t="shared" si="224"/>
        <v/>
      </c>
      <c r="I322" s="7" t="str">
        <f t="shared" si="224"/>
        <v/>
      </c>
      <c r="J322" s="7" t="str">
        <f t="shared" si="224"/>
        <v/>
      </c>
      <c r="K322" s="7" t="str">
        <f t="shared" si="224"/>
        <v/>
      </c>
      <c r="L322" s="7" t="str">
        <f t="shared" si="224"/>
        <v/>
      </c>
      <c r="M322" s="7" t="str">
        <f t="shared" si="224"/>
        <v/>
      </c>
      <c r="N322" s="7" t="str">
        <f t="shared" si="224"/>
        <v/>
      </c>
      <c r="O322" s="7" t="str">
        <f t="shared" si="224"/>
        <v/>
      </c>
      <c r="P322" s="66">
        <f t="shared" si="218"/>
        <v>0</v>
      </c>
      <c r="R322" s="2"/>
    </row>
    <row r="323" spans="1:18" s="17" customFormat="1" ht="16.05" customHeight="1" x14ac:dyDescent="0.2">
      <c r="A323" s="9"/>
      <c r="B323" s="9"/>
      <c r="C323" s="7" t="s">
        <v>24</v>
      </c>
      <c r="D323" s="66">
        <f t="shared" ref="D323:O323" si="225">SUM(D321,D319)</f>
        <v>0</v>
      </c>
      <c r="E323" s="66">
        <f t="shared" si="225"/>
        <v>0</v>
      </c>
      <c r="F323" s="66">
        <f t="shared" si="225"/>
        <v>0</v>
      </c>
      <c r="G323" s="66">
        <f t="shared" si="225"/>
        <v>0</v>
      </c>
      <c r="H323" s="66">
        <f t="shared" si="225"/>
        <v>0</v>
      </c>
      <c r="I323" s="66">
        <f t="shared" si="225"/>
        <v>0</v>
      </c>
      <c r="J323" s="66">
        <f t="shared" si="225"/>
        <v>0</v>
      </c>
      <c r="K323" s="66">
        <f t="shared" si="225"/>
        <v>0</v>
      </c>
      <c r="L323" s="66">
        <f t="shared" si="225"/>
        <v>0</v>
      </c>
      <c r="M323" s="66">
        <f t="shared" si="225"/>
        <v>0</v>
      </c>
      <c r="N323" s="66">
        <f t="shared" si="225"/>
        <v>0</v>
      </c>
      <c r="O323" s="66">
        <f t="shared" si="225"/>
        <v>0</v>
      </c>
      <c r="P323" s="66">
        <f t="shared" si="218"/>
        <v>0</v>
      </c>
      <c r="R323" s="2"/>
    </row>
    <row r="324" spans="1:18" s="17" customFormat="1" ht="16.05" customHeight="1" x14ac:dyDescent="0.2">
      <c r="A324" s="9"/>
      <c r="B324" s="13"/>
      <c r="C324" s="10" t="s">
        <v>22</v>
      </c>
      <c r="D324" s="7" t="str">
        <f t="shared" ref="D324:O324" si="226">IF(D323&lt;=0,"",D323/$P323%)</f>
        <v/>
      </c>
      <c r="E324" s="7" t="str">
        <f t="shared" si="226"/>
        <v/>
      </c>
      <c r="F324" s="7" t="str">
        <f t="shared" si="226"/>
        <v/>
      </c>
      <c r="G324" s="7" t="str">
        <f t="shared" si="226"/>
        <v/>
      </c>
      <c r="H324" s="7" t="str">
        <f t="shared" si="226"/>
        <v/>
      </c>
      <c r="I324" s="7" t="str">
        <f t="shared" si="226"/>
        <v/>
      </c>
      <c r="J324" s="7" t="str">
        <f t="shared" si="226"/>
        <v/>
      </c>
      <c r="K324" s="7" t="str">
        <f t="shared" si="226"/>
        <v/>
      </c>
      <c r="L324" s="7" t="str">
        <f t="shared" si="226"/>
        <v/>
      </c>
      <c r="M324" s="7" t="str">
        <f t="shared" si="226"/>
        <v/>
      </c>
      <c r="N324" s="7" t="str">
        <f t="shared" si="226"/>
        <v/>
      </c>
      <c r="O324" s="7" t="str">
        <f t="shared" si="226"/>
        <v/>
      </c>
      <c r="P324" s="66">
        <f t="shared" si="218"/>
        <v>0</v>
      </c>
      <c r="R324" s="2"/>
    </row>
    <row r="325" spans="1:18" s="17" customFormat="1" ht="16.05" customHeight="1" x14ac:dyDescent="0.2">
      <c r="A325" s="9"/>
      <c r="B325" s="9" t="s">
        <v>77</v>
      </c>
      <c r="C325" s="7" t="s">
        <v>21</v>
      </c>
      <c r="D325" s="67">
        <v>0.6</v>
      </c>
      <c r="E325" s="67">
        <v>0.9</v>
      </c>
      <c r="F325" s="67">
        <v>0.5</v>
      </c>
      <c r="G325" s="67">
        <v>1.9</v>
      </c>
      <c r="H325" s="67">
        <v>0.1</v>
      </c>
      <c r="I325" s="67">
        <v>1.8</v>
      </c>
      <c r="J325" s="67">
        <v>0.6</v>
      </c>
      <c r="K325" s="67">
        <v>1.8</v>
      </c>
      <c r="L325" s="67">
        <v>0</v>
      </c>
      <c r="M325" s="67">
        <v>0.6</v>
      </c>
      <c r="N325" s="67">
        <v>2.6</v>
      </c>
      <c r="O325" s="67">
        <v>0.5</v>
      </c>
      <c r="P325" s="66">
        <f t="shared" si="218"/>
        <v>11.899999999999999</v>
      </c>
      <c r="R325" s="2"/>
    </row>
    <row r="326" spans="1:18" s="17" customFormat="1" ht="16.05" customHeight="1" x14ac:dyDescent="0.2">
      <c r="A326" s="9"/>
      <c r="B326" s="9"/>
      <c r="C326" s="10" t="s">
        <v>22</v>
      </c>
      <c r="D326" s="7">
        <f t="shared" ref="D326:O326" si="227">IF(D325&lt;=0,"",D325/$P325%)</f>
        <v>5.0420168067226898</v>
      </c>
      <c r="E326" s="7">
        <f t="shared" si="227"/>
        <v>7.5630252100840352</v>
      </c>
      <c r="F326" s="7">
        <f t="shared" si="227"/>
        <v>4.2016806722689086</v>
      </c>
      <c r="G326" s="7">
        <f t="shared" si="227"/>
        <v>15.966386554621851</v>
      </c>
      <c r="H326" s="7">
        <f t="shared" si="227"/>
        <v>0.84033613445378175</v>
      </c>
      <c r="I326" s="7">
        <f t="shared" si="227"/>
        <v>15.12605042016807</v>
      </c>
      <c r="J326" s="7">
        <f t="shared" si="227"/>
        <v>5.0420168067226898</v>
      </c>
      <c r="K326" s="7">
        <f t="shared" si="227"/>
        <v>15.12605042016807</v>
      </c>
      <c r="L326" s="7" t="str">
        <f t="shared" si="227"/>
        <v/>
      </c>
      <c r="M326" s="7">
        <f t="shared" si="227"/>
        <v>5.0420168067226898</v>
      </c>
      <c r="N326" s="7">
        <f t="shared" si="227"/>
        <v>21.848739495798323</v>
      </c>
      <c r="O326" s="7">
        <f t="shared" si="227"/>
        <v>4.2016806722689086</v>
      </c>
      <c r="P326" s="66">
        <f t="shared" si="218"/>
        <v>100.00000000000001</v>
      </c>
      <c r="R326" s="2"/>
    </row>
    <row r="327" spans="1:18" s="17" customFormat="1" ht="16.05" customHeight="1" x14ac:dyDescent="0.2">
      <c r="A327" s="9"/>
      <c r="B327" s="9"/>
      <c r="C327" s="7" t="s">
        <v>23</v>
      </c>
      <c r="D327" s="67">
        <v>2.6</v>
      </c>
      <c r="E327" s="67">
        <v>3.2</v>
      </c>
      <c r="F327" s="67">
        <v>0.4</v>
      </c>
      <c r="G327" s="67">
        <v>2.9</v>
      </c>
      <c r="H327" s="67">
        <v>1.4</v>
      </c>
      <c r="I327" s="67">
        <v>4.4000000000000004</v>
      </c>
      <c r="J327" s="67">
        <v>3.4</v>
      </c>
      <c r="K327" s="67">
        <v>3.1</v>
      </c>
      <c r="L327" s="67">
        <v>0.8</v>
      </c>
      <c r="M327" s="67">
        <v>2.7</v>
      </c>
      <c r="N327" s="67">
        <v>4.5999999999999996</v>
      </c>
      <c r="O327" s="67">
        <v>3.9</v>
      </c>
      <c r="P327" s="66">
        <f t="shared" si="218"/>
        <v>33.4</v>
      </c>
      <c r="R327" s="2"/>
    </row>
    <row r="328" spans="1:18" s="17" customFormat="1" ht="16.05" customHeight="1" x14ac:dyDescent="0.2">
      <c r="A328" s="9"/>
      <c r="B328" s="9"/>
      <c r="C328" s="10" t="s">
        <v>22</v>
      </c>
      <c r="D328" s="7">
        <f t="shared" ref="D328:O328" si="228">IF(D327&lt;=0,"",D327/$P327%)</f>
        <v>7.7844311377245523</v>
      </c>
      <c r="E328" s="7">
        <f t="shared" si="228"/>
        <v>9.5808383233532943</v>
      </c>
      <c r="F328" s="7">
        <f t="shared" si="228"/>
        <v>1.1976047904191618</v>
      </c>
      <c r="G328" s="7">
        <f t="shared" si="228"/>
        <v>8.682634730538922</v>
      </c>
      <c r="H328" s="7">
        <f t="shared" si="228"/>
        <v>4.1916167664670665</v>
      </c>
      <c r="I328" s="7">
        <f t="shared" si="228"/>
        <v>13.17365269461078</v>
      </c>
      <c r="J328" s="7">
        <f t="shared" si="228"/>
        <v>10.179640718562876</v>
      </c>
      <c r="K328" s="7">
        <f t="shared" si="228"/>
        <v>9.2814371257485035</v>
      </c>
      <c r="L328" s="7">
        <f t="shared" si="228"/>
        <v>2.3952095808383236</v>
      </c>
      <c r="M328" s="7">
        <f t="shared" si="228"/>
        <v>8.0838323353293422</v>
      </c>
      <c r="N328" s="7">
        <f t="shared" si="228"/>
        <v>13.77245508982036</v>
      </c>
      <c r="O328" s="7">
        <f t="shared" si="228"/>
        <v>11.676646706586828</v>
      </c>
      <c r="P328" s="66">
        <f t="shared" si="218"/>
        <v>100.00000000000001</v>
      </c>
      <c r="R328" s="2"/>
    </row>
    <row r="329" spans="1:18" s="17" customFormat="1" ht="16.05" customHeight="1" x14ac:dyDescent="0.2">
      <c r="A329" s="9"/>
      <c r="B329" s="9"/>
      <c r="C329" s="7" t="s">
        <v>24</v>
      </c>
      <c r="D329" s="66">
        <f t="shared" ref="D329:O329" si="229">SUM(D327,D325)</f>
        <v>3.2</v>
      </c>
      <c r="E329" s="66">
        <f t="shared" si="229"/>
        <v>4.1000000000000005</v>
      </c>
      <c r="F329" s="66">
        <f t="shared" si="229"/>
        <v>0.9</v>
      </c>
      <c r="G329" s="66">
        <f t="shared" si="229"/>
        <v>4.8</v>
      </c>
      <c r="H329" s="66">
        <f t="shared" si="229"/>
        <v>1.5</v>
      </c>
      <c r="I329" s="66">
        <f t="shared" si="229"/>
        <v>6.2</v>
      </c>
      <c r="J329" s="66">
        <f t="shared" si="229"/>
        <v>4</v>
      </c>
      <c r="K329" s="66">
        <f t="shared" si="229"/>
        <v>4.9000000000000004</v>
      </c>
      <c r="L329" s="66">
        <f t="shared" si="229"/>
        <v>0.8</v>
      </c>
      <c r="M329" s="66">
        <f t="shared" si="229"/>
        <v>3.3000000000000003</v>
      </c>
      <c r="N329" s="66">
        <f t="shared" si="229"/>
        <v>7.1999999999999993</v>
      </c>
      <c r="O329" s="66">
        <f t="shared" si="229"/>
        <v>4.4000000000000004</v>
      </c>
      <c r="P329" s="66">
        <f t="shared" si="218"/>
        <v>45.300000000000004</v>
      </c>
      <c r="R329" s="2"/>
    </row>
    <row r="330" spans="1:18" s="17" customFormat="1" ht="16.05" customHeight="1" x14ac:dyDescent="0.2">
      <c r="A330" s="9"/>
      <c r="B330" s="13"/>
      <c r="C330" s="10" t="s">
        <v>22</v>
      </c>
      <c r="D330" s="7">
        <f t="shared" ref="D330:O330" si="230">IF(D329&lt;=0,"",D329/$P329%)</f>
        <v>7.0640176600441498</v>
      </c>
      <c r="E330" s="7">
        <f t="shared" si="230"/>
        <v>9.0507726269315665</v>
      </c>
      <c r="F330" s="7">
        <f t="shared" si="230"/>
        <v>1.9867549668874169</v>
      </c>
      <c r="G330" s="7">
        <f t="shared" si="230"/>
        <v>10.596026490066222</v>
      </c>
      <c r="H330" s="7">
        <f t="shared" si="230"/>
        <v>3.311258278145695</v>
      </c>
      <c r="I330" s="7">
        <f t="shared" si="230"/>
        <v>13.68653421633554</v>
      </c>
      <c r="J330" s="7">
        <f t="shared" si="230"/>
        <v>8.8300220750551865</v>
      </c>
      <c r="K330" s="7">
        <f t="shared" si="230"/>
        <v>10.816777041942604</v>
      </c>
      <c r="L330" s="7">
        <f t="shared" si="230"/>
        <v>1.7660044150110374</v>
      </c>
      <c r="M330" s="7">
        <f t="shared" si="230"/>
        <v>7.2847682119205297</v>
      </c>
      <c r="N330" s="7">
        <f t="shared" si="230"/>
        <v>15.894039735099334</v>
      </c>
      <c r="O330" s="7">
        <f t="shared" si="230"/>
        <v>9.7130242825607063</v>
      </c>
      <c r="P330" s="66">
        <f t="shared" si="218"/>
        <v>99.999999999999986</v>
      </c>
      <c r="R330" s="2"/>
    </row>
    <row r="331" spans="1:18" s="17" customFormat="1" ht="16.05" customHeight="1" x14ac:dyDescent="0.2">
      <c r="A331" s="9"/>
      <c r="B331" s="9" t="s">
        <v>78</v>
      </c>
      <c r="C331" s="7" t="s">
        <v>21</v>
      </c>
      <c r="D331" s="67">
        <v>8.4</v>
      </c>
      <c r="E331" s="67">
        <v>10.199999999999999</v>
      </c>
      <c r="F331" s="67">
        <v>10.5</v>
      </c>
      <c r="G331" s="67">
        <v>11</v>
      </c>
      <c r="H331" s="67">
        <v>5.2</v>
      </c>
      <c r="I331" s="67">
        <v>10.1</v>
      </c>
      <c r="J331" s="67">
        <v>9.3000000000000007</v>
      </c>
      <c r="K331" s="67">
        <v>5.0999999999999996</v>
      </c>
      <c r="L331" s="67">
        <v>9.9</v>
      </c>
      <c r="M331" s="67">
        <v>4.9000000000000004</v>
      </c>
      <c r="N331" s="67">
        <v>9.1</v>
      </c>
      <c r="O331" s="67">
        <v>8.6</v>
      </c>
      <c r="P331" s="66">
        <f t="shared" si="218"/>
        <v>102.3</v>
      </c>
      <c r="R331" s="2"/>
    </row>
    <row r="332" spans="1:18" s="17" customFormat="1" ht="16.05" customHeight="1" x14ac:dyDescent="0.2">
      <c r="A332" s="9"/>
      <c r="B332" s="9"/>
      <c r="C332" s="10" t="s">
        <v>22</v>
      </c>
      <c r="D332" s="7">
        <f t="shared" ref="D332:O332" si="231">IF(D331&lt;=0,"",D331/$P331%)</f>
        <v>8.2111436950146643</v>
      </c>
      <c r="E332" s="7">
        <f t="shared" si="231"/>
        <v>9.9706744868035191</v>
      </c>
      <c r="F332" s="7">
        <f t="shared" si="231"/>
        <v>10.26392961876833</v>
      </c>
      <c r="G332" s="7">
        <f t="shared" si="231"/>
        <v>10.752688172043012</v>
      </c>
      <c r="H332" s="7">
        <f t="shared" si="231"/>
        <v>5.0830889540566968</v>
      </c>
      <c r="I332" s="7">
        <f t="shared" si="231"/>
        <v>9.8729227761485827</v>
      </c>
      <c r="J332" s="7">
        <f t="shared" si="231"/>
        <v>9.0909090909090917</v>
      </c>
      <c r="K332" s="7">
        <f t="shared" si="231"/>
        <v>4.9853372434017595</v>
      </c>
      <c r="L332" s="7">
        <f t="shared" si="231"/>
        <v>9.6774193548387117</v>
      </c>
      <c r="M332" s="7">
        <f t="shared" si="231"/>
        <v>4.7898338220918877</v>
      </c>
      <c r="N332" s="7">
        <f t="shared" si="231"/>
        <v>8.895405669599219</v>
      </c>
      <c r="O332" s="7">
        <f t="shared" si="231"/>
        <v>8.4066471163245353</v>
      </c>
      <c r="P332" s="66">
        <f t="shared" si="218"/>
        <v>100.00000000000003</v>
      </c>
      <c r="R332" s="2"/>
    </row>
    <row r="333" spans="1:18" s="17" customFormat="1" ht="16.05" customHeight="1" x14ac:dyDescent="0.2">
      <c r="A333" s="9"/>
      <c r="B333" s="9"/>
      <c r="C333" s="7" t="s">
        <v>23</v>
      </c>
      <c r="D333" s="67">
        <v>253.9</v>
      </c>
      <c r="E333" s="67">
        <v>301.39999999999998</v>
      </c>
      <c r="F333" s="67">
        <v>511</v>
      </c>
      <c r="G333" s="67">
        <v>241.6</v>
      </c>
      <c r="H333" s="67">
        <v>260.5</v>
      </c>
      <c r="I333" s="67">
        <v>299.2</v>
      </c>
      <c r="J333" s="67">
        <v>326</v>
      </c>
      <c r="K333" s="67">
        <v>284.39999999999998</v>
      </c>
      <c r="L333" s="67">
        <v>274.7</v>
      </c>
      <c r="M333" s="67">
        <v>320.10000000000002</v>
      </c>
      <c r="N333" s="67">
        <v>327</v>
      </c>
      <c r="O333" s="67">
        <v>191.1</v>
      </c>
      <c r="P333" s="66">
        <f t="shared" si="218"/>
        <v>3590.8999999999996</v>
      </c>
      <c r="R333" s="2"/>
    </row>
    <row r="334" spans="1:18" s="17" customFormat="1" ht="16.05" customHeight="1" x14ac:dyDescent="0.2">
      <c r="A334" s="9"/>
      <c r="B334" s="9"/>
      <c r="C334" s="10" t="s">
        <v>22</v>
      </c>
      <c r="D334" s="7">
        <f>IF(D333&lt;=0,"",D333/$P333%)</f>
        <v>7.0706508117742075</v>
      </c>
      <c r="E334" s="7">
        <f t="shared" ref="E334:O334" si="232">IF(E333&lt;=0,"",E333/$P333%)</f>
        <v>8.3934389707315713</v>
      </c>
      <c r="F334" s="7">
        <f t="shared" si="232"/>
        <v>14.23041577320449</v>
      </c>
      <c r="G334" s="7">
        <f t="shared" si="232"/>
        <v>6.7281182990336683</v>
      </c>
      <c r="H334" s="7">
        <f t="shared" si="232"/>
        <v>7.2544487454398618</v>
      </c>
      <c r="I334" s="7">
        <f t="shared" si="232"/>
        <v>8.3321729928430202</v>
      </c>
      <c r="J334" s="7">
        <f t="shared" si="232"/>
        <v>9.0785039962126497</v>
      </c>
      <c r="K334" s="7">
        <f t="shared" si="232"/>
        <v>7.9200200506836724</v>
      </c>
      <c r="L334" s="7">
        <f t="shared" si="232"/>
        <v>7.6498927845386948</v>
      </c>
      <c r="M334" s="7">
        <f t="shared" si="232"/>
        <v>8.9141997827842605</v>
      </c>
      <c r="N334" s="7">
        <f t="shared" si="232"/>
        <v>9.1063521679801731</v>
      </c>
      <c r="O334" s="7">
        <f t="shared" si="232"/>
        <v>5.3217856247737334</v>
      </c>
      <c r="P334" s="66">
        <f t="shared" si="218"/>
        <v>100.00000000000001</v>
      </c>
      <c r="R334" s="2"/>
    </row>
    <row r="335" spans="1:18" s="17" customFormat="1" ht="16.05" customHeight="1" x14ac:dyDescent="0.2">
      <c r="A335" s="9"/>
      <c r="B335" s="9"/>
      <c r="C335" s="7" t="s">
        <v>24</v>
      </c>
      <c r="D335" s="66">
        <f t="shared" ref="D335:O335" si="233">SUM(D333,D331)</f>
        <v>262.3</v>
      </c>
      <c r="E335" s="66">
        <f t="shared" si="233"/>
        <v>311.59999999999997</v>
      </c>
      <c r="F335" s="66">
        <f t="shared" si="233"/>
        <v>521.5</v>
      </c>
      <c r="G335" s="66">
        <f t="shared" si="233"/>
        <v>252.6</v>
      </c>
      <c r="H335" s="66">
        <f t="shared" si="233"/>
        <v>265.7</v>
      </c>
      <c r="I335" s="66">
        <f t="shared" si="233"/>
        <v>309.3</v>
      </c>
      <c r="J335" s="66">
        <f t="shared" si="233"/>
        <v>335.3</v>
      </c>
      <c r="K335" s="66">
        <f t="shared" si="233"/>
        <v>289.5</v>
      </c>
      <c r="L335" s="66">
        <f t="shared" si="233"/>
        <v>284.59999999999997</v>
      </c>
      <c r="M335" s="66">
        <f t="shared" si="233"/>
        <v>325</v>
      </c>
      <c r="N335" s="66">
        <f t="shared" si="233"/>
        <v>336.1</v>
      </c>
      <c r="O335" s="66">
        <f t="shared" si="233"/>
        <v>199.7</v>
      </c>
      <c r="P335" s="66">
        <f t="shared" si="218"/>
        <v>3693.2</v>
      </c>
      <c r="R335" s="2"/>
    </row>
    <row r="336" spans="1:18" s="17" customFormat="1" ht="16.05" customHeight="1" x14ac:dyDescent="0.2">
      <c r="A336" s="9"/>
      <c r="B336" s="13"/>
      <c r="C336" s="10" t="s">
        <v>22</v>
      </c>
      <c r="D336" s="7">
        <f t="shared" ref="D336:O336" si="234">IF(D335&lt;=0,"",D335/$P335%)</f>
        <v>7.1022419581934377</v>
      </c>
      <c r="E336" s="7">
        <f t="shared" si="234"/>
        <v>8.4371276941405835</v>
      </c>
      <c r="F336" s="7">
        <f t="shared" si="234"/>
        <v>14.120545868081882</v>
      </c>
      <c r="G336" s="7">
        <f t="shared" si="234"/>
        <v>6.839597097368137</v>
      </c>
      <c r="H336" s="7">
        <f t="shared" si="234"/>
        <v>7.1943030434311712</v>
      </c>
      <c r="I336" s="7">
        <f t="shared" si="234"/>
        <v>8.3748510776562348</v>
      </c>
      <c r="J336" s="7">
        <f t="shared" si="234"/>
        <v>9.0788476118271433</v>
      </c>
      <c r="K336" s="7">
        <f t="shared" si="234"/>
        <v>7.838730640095311</v>
      </c>
      <c r="L336" s="7">
        <f t="shared" si="234"/>
        <v>7.7060543701938702</v>
      </c>
      <c r="M336" s="7">
        <f t="shared" si="234"/>
        <v>8.7999566771363593</v>
      </c>
      <c r="N336" s="7">
        <f t="shared" si="234"/>
        <v>9.1005090436477865</v>
      </c>
      <c r="O336" s="7">
        <f t="shared" si="234"/>
        <v>5.4072349182280952</v>
      </c>
      <c r="P336" s="66">
        <f t="shared" si="218"/>
        <v>100.00000000000001</v>
      </c>
      <c r="R336" s="2"/>
    </row>
    <row r="337" spans="1:18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218"/>
        <v>0</v>
      </c>
      <c r="R337" s="2"/>
    </row>
    <row r="338" spans="1:18" s="17" customFormat="1" ht="16.05" customHeight="1" x14ac:dyDescent="0.2">
      <c r="A338" s="9"/>
      <c r="B338" s="9"/>
      <c r="C338" s="10" t="s">
        <v>22</v>
      </c>
      <c r="D338" s="7" t="str">
        <f t="shared" ref="D338:O338" si="235">IF(D337&lt;=0,"",D337/$P337%)</f>
        <v/>
      </c>
      <c r="E338" s="7" t="str">
        <f t="shared" si="235"/>
        <v/>
      </c>
      <c r="F338" s="7" t="str">
        <f t="shared" si="235"/>
        <v/>
      </c>
      <c r="G338" s="7" t="str">
        <f t="shared" si="235"/>
        <v/>
      </c>
      <c r="H338" s="7" t="str">
        <f t="shared" si="235"/>
        <v/>
      </c>
      <c r="I338" s="7" t="str">
        <f t="shared" si="235"/>
        <v/>
      </c>
      <c r="J338" s="7" t="str">
        <f t="shared" si="235"/>
        <v/>
      </c>
      <c r="K338" s="7" t="str">
        <f t="shared" si="235"/>
        <v/>
      </c>
      <c r="L338" s="7" t="str">
        <f t="shared" si="235"/>
        <v/>
      </c>
      <c r="M338" s="7" t="str">
        <f t="shared" si="235"/>
        <v/>
      </c>
      <c r="N338" s="7" t="str">
        <f t="shared" si="235"/>
        <v/>
      </c>
      <c r="O338" s="7" t="str">
        <f t="shared" si="235"/>
        <v/>
      </c>
      <c r="P338" s="66">
        <f t="shared" si="218"/>
        <v>0</v>
      </c>
      <c r="R338" s="2"/>
    </row>
    <row r="339" spans="1:18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18"/>
        <v>0</v>
      </c>
      <c r="R339" s="2"/>
    </row>
    <row r="340" spans="1:18" s="17" customFormat="1" ht="16.05" customHeight="1" x14ac:dyDescent="0.2">
      <c r="A340" s="9"/>
      <c r="B340" s="9"/>
      <c r="C340" s="10" t="s">
        <v>22</v>
      </c>
      <c r="D340" s="7" t="str">
        <f t="shared" ref="D340:O340" si="236">IF(D339&lt;=0,"",D339/$P339%)</f>
        <v/>
      </c>
      <c r="E340" s="7" t="str">
        <f t="shared" si="236"/>
        <v/>
      </c>
      <c r="F340" s="7" t="str">
        <f t="shared" si="236"/>
        <v/>
      </c>
      <c r="G340" s="7" t="str">
        <f t="shared" si="236"/>
        <v/>
      </c>
      <c r="H340" s="7" t="str">
        <f t="shared" si="236"/>
        <v/>
      </c>
      <c r="I340" s="7" t="str">
        <f t="shared" si="236"/>
        <v/>
      </c>
      <c r="J340" s="7" t="str">
        <f t="shared" si="236"/>
        <v/>
      </c>
      <c r="K340" s="7" t="str">
        <f t="shared" si="236"/>
        <v/>
      </c>
      <c r="L340" s="7" t="str">
        <f t="shared" si="236"/>
        <v/>
      </c>
      <c r="M340" s="7" t="str">
        <f t="shared" si="236"/>
        <v/>
      </c>
      <c r="N340" s="7" t="str">
        <f t="shared" si="236"/>
        <v/>
      </c>
      <c r="O340" s="7" t="str">
        <f t="shared" si="236"/>
        <v/>
      </c>
      <c r="P340" s="66">
        <f t="shared" si="218"/>
        <v>0</v>
      </c>
      <c r="R340" s="2"/>
    </row>
    <row r="341" spans="1:18" s="17" customFormat="1" ht="16.05" customHeight="1" x14ac:dyDescent="0.2">
      <c r="A341" s="9"/>
      <c r="B341" s="9"/>
      <c r="C341" s="7" t="s">
        <v>24</v>
      </c>
      <c r="D341" s="66">
        <f t="shared" ref="D341:O341" si="237">SUM(D339,D337)</f>
        <v>0</v>
      </c>
      <c r="E341" s="66">
        <f t="shared" si="237"/>
        <v>0</v>
      </c>
      <c r="F341" s="66">
        <f t="shared" si="237"/>
        <v>0</v>
      </c>
      <c r="G341" s="66">
        <f t="shared" si="237"/>
        <v>0</v>
      </c>
      <c r="H341" s="66">
        <f t="shared" si="237"/>
        <v>0</v>
      </c>
      <c r="I341" s="66">
        <f t="shared" si="237"/>
        <v>0</v>
      </c>
      <c r="J341" s="66">
        <f t="shared" si="237"/>
        <v>0</v>
      </c>
      <c r="K341" s="66">
        <f t="shared" si="237"/>
        <v>0</v>
      </c>
      <c r="L341" s="66">
        <f t="shared" si="237"/>
        <v>0</v>
      </c>
      <c r="M341" s="66">
        <f t="shared" si="237"/>
        <v>0</v>
      </c>
      <c r="N341" s="66">
        <f t="shared" si="237"/>
        <v>0</v>
      </c>
      <c r="O341" s="66">
        <f t="shared" si="237"/>
        <v>0</v>
      </c>
      <c r="P341" s="66">
        <f t="shared" si="218"/>
        <v>0</v>
      </c>
      <c r="R341" s="2"/>
    </row>
    <row r="342" spans="1:18" s="17" customFormat="1" ht="16.05" customHeight="1" x14ac:dyDescent="0.2">
      <c r="A342" s="9"/>
      <c r="B342" s="13"/>
      <c r="C342" s="10" t="s">
        <v>22</v>
      </c>
      <c r="D342" s="7" t="str">
        <f t="shared" ref="D342:O342" si="238">IF(D341&lt;=0,"",D341/$P341%)</f>
        <v/>
      </c>
      <c r="E342" s="7" t="str">
        <f t="shared" si="238"/>
        <v/>
      </c>
      <c r="F342" s="7" t="str">
        <f t="shared" si="238"/>
        <v/>
      </c>
      <c r="G342" s="7" t="str">
        <f t="shared" si="238"/>
        <v/>
      </c>
      <c r="H342" s="7" t="str">
        <f t="shared" si="238"/>
        <v/>
      </c>
      <c r="I342" s="7" t="str">
        <f t="shared" si="238"/>
        <v/>
      </c>
      <c r="J342" s="7" t="str">
        <f t="shared" si="238"/>
        <v/>
      </c>
      <c r="K342" s="7" t="str">
        <f t="shared" si="238"/>
        <v/>
      </c>
      <c r="L342" s="7" t="str">
        <f t="shared" si="238"/>
        <v/>
      </c>
      <c r="M342" s="7" t="str">
        <f t="shared" si="238"/>
        <v/>
      </c>
      <c r="N342" s="7" t="str">
        <f t="shared" si="238"/>
        <v/>
      </c>
      <c r="O342" s="7" t="str">
        <f t="shared" si="238"/>
        <v/>
      </c>
      <c r="P342" s="66">
        <f t="shared" si="218"/>
        <v>0</v>
      </c>
      <c r="R342" s="2"/>
    </row>
    <row r="343" spans="1:18" s="17" customFormat="1" ht="16.05" customHeight="1" x14ac:dyDescent="0.2">
      <c r="A343" s="9"/>
      <c r="B343" s="9" t="s">
        <v>80</v>
      </c>
      <c r="C343" s="7" t="s">
        <v>21</v>
      </c>
      <c r="D343" s="67">
        <v>11.4</v>
      </c>
      <c r="E343" s="67">
        <v>7.6</v>
      </c>
      <c r="F343" s="67">
        <v>11.1</v>
      </c>
      <c r="G343" s="67">
        <v>10.4</v>
      </c>
      <c r="H343" s="67">
        <v>10</v>
      </c>
      <c r="I343" s="67">
        <v>8.8000000000000007</v>
      </c>
      <c r="J343" s="67">
        <v>9.6999999999999993</v>
      </c>
      <c r="K343" s="67">
        <v>9.6</v>
      </c>
      <c r="L343" s="67">
        <v>7.3</v>
      </c>
      <c r="M343" s="67">
        <v>10</v>
      </c>
      <c r="N343" s="67">
        <v>11.8</v>
      </c>
      <c r="O343" s="67">
        <v>6.9</v>
      </c>
      <c r="P343" s="66">
        <f t="shared" si="218"/>
        <v>114.6</v>
      </c>
      <c r="R343" s="2"/>
    </row>
    <row r="344" spans="1:18" s="17" customFormat="1" ht="16.05" customHeight="1" x14ac:dyDescent="0.2">
      <c r="A344" s="9"/>
      <c r="B344" s="9"/>
      <c r="C344" s="10" t="s">
        <v>22</v>
      </c>
      <c r="D344" s="7">
        <f t="shared" ref="D344:O344" si="239">IF(D343&lt;=0,"",D343/$P343%)</f>
        <v>9.9476439790575935</v>
      </c>
      <c r="E344" s="7">
        <f t="shared" si="239"/>
        <v>6.6317626527050617</v>
      </c>
      <c r="F344" s="7">
        <f t="shared" si="239"/>
        <v>9.6858638743455501</v>
      </c>
      <c r="G344" s="7">
        <f t="shared" si="239"/>
        <v>9.0750436300174524</v>
      </c>
      <c r="H344" s="7">
        <f t="shared" si="239"/>
        <v>8.7260034904013963</v>
      </c>
      <c r="I344" s="7">
        <f t="shared" si="239"/>
        <v>7.6788830715532299</v>
      </c>
      <c r="J344" s="7">
        <f t="shared" si="239"/>
        <v>8.4642233856893547</v>
      </c>
      <c r="K344" s="7">
        <f t="shared" si="239"/>
        <v>8.3769633507853403</v>
      </c>
      <c r="L344" s="7">
        <f t="shared" si="239"/>
        <v>6.3699825479930192</v>
      </c>
      <c r="M344" s="7">
        <f t="shared" si="239"/>
        <v>8.7260034904013963</v>
      </c>
      <c r="N344" s="7">
        <f t="shared" si="239"/>
        <v>10.29668411867365</v>
      </c>
      <c r="O344" s="7">
        <f t="shared" si="239"/>
        <v>6.020942408376964</v>
      </c>
      <c r="P344" s="66">
        <f t="shared" si="218"/>
        <v>100.00000000000001</v>
      </c>
      <c r="R344" s="2"/>
    </row>
    <row r="345" spans="1:18" s="17" customFormat="1" ht="16.05" customHeight="1" x14ac:dyDescent="0.2">
      <c r="A345" s="9"/>
      <c r="B345" s="9"/>
      <c r="C345" s="7" t="s">
        <v>23</v>
      </c>
      <c r="D345" s="67">
        <v>84.2</v>
      </c>
      <c r="E345" s="67">
        <v>86.7</v>
      </c>
      <c r="F345" s="67">
        <v>65</v>
      </c>
      <c r="G345" s="67">
        <v>60</v>
      </c>
      <c r="H345" s="67">
        <v>66.7</v>
      </c>
      <c r="I345" s="67">
        <v>44.6</v>
      </c>
      <c r="J345" s="67">
        <v>51.6</v>
      </c>
      <c r="K345" s="67">
        <v>28.7</v>
      </c>
      <c r="L345" s="67">
        <v>55.3</v>
      </c>
      <c r="M345" s="67">
        <v>70.3</v>
      </c>
      <c r="N345" s="67">
        <v>79.099999999999994</v>
      </c>
      <c r="O345" s="67">
        <v>40.299999999999997</v>
      </c>
      <c r="P345" s="66">
        <f t="shared" si="218"/>
        <v>732.49999999999989</v>
      </c>
      <c r="R345" s="2"/>
    </row>
    <row r="346" spans="1:18" s="17" customFormat="1" ht="16.05" customHeight="1" x14ac:dyDescent="0.2">
      <c r="A346" s="9"/>
      <c r="B346" s="9"/>
      <c r="C346" s="10" t="s">
        <v>22</v>
      </c>
      <c r="D346" s="7">
        <f t="shared" ref="D346:O346" si="240">IF(D345&lt;=0,"",D345/$P345%)</f>
        <v>11.494880546075088</v>
      </c>
      <c r="E346" s="7">
        <f t="shared" si="240"/>
        <v>11.836177474402731</v>
      </c>
      <c r="F346" s="7">
        <f t="shared" si="240"/>
        <v>8.8737201365187719</v>
      </c>
      <c r="G346" s="7">
        <f t="shared" si="240"/>
        <v>8.1911262798634823</v>
      </c>
      <c r="H346" s="7">
        <f t="shared" si="240"/>
        <v>9.1058020477815713</v>
      </c>
      <c r="I346" s="7">
        <f t="shared" si="240"/>
        <v>6.0887372013651886</v>
      </c>
      <c r="J346" s="7">
        <f t="shared" si="240"/>
        <v>7.0443686006825947</v>
      </c>
      <c r="K346" s="7">
        <f t="shared" si="240"/>
        <v>3.9180887372013653</v>
      </c>
      <c r="L346" s="7">
        <f t="shared" si="240"/>
        <v>7.5494880546075089</v>
      </c>
      <c r="M346" s="7">
        <f t="shared" si="240"/>
        <v>9.5972696245733786</v>
      </c>
      <c r="N346" s="7">
        <f t="shared" si="240"/>
        <v>10.798634812286689</v>
      </c>
      <c r="O346" s="7">
        <f t="shared" si="240"/>
        <v>5.5017064846416384</v>
      </c>
      <c r="P346" s="66">
        <f t="shared" si="218"/>
        <v>100.00000000000003</v>
      </c>
      <c r="R346" s="2"/>
    </row>
    <row r="347" spans="1:18" s="17" customFormat="1" ht="16.05" customHeight="1" x14ac:dyDescent="0.2">
      <c r="A347" s="9"/>
      <c r="B347" s="9"/>
      <c r="C347" s="7" t="s">
        <v>24</v>
      </c>
      <c r="D347" s="66">
        <f t="shared" ref="D347:O347" si="241">SUM(D345,D343)</f>
        <v>95.600000000000009</v>
      </c>
      <c r="E347" s="66">
        <f t="shared" si="241"/>
        <v>94.3</v>
      </c>
      <c r="F347" s="66">
        <f t="shared" si="241"/>
        <v>76.099999999999994</v>
      </c>
      <c r="G347" s="66">
        <f t="shared" si="241"/>
        <v>70.400000000000006</v>
      </c>
      <c r="H347" s="66">
        <f t="shared" si="241"/>
        <v>76.7</v>
      </c>
      <c r="I347" s="66">
        <f t="shared" si="241"/>
        <v>53.400000000000006</v>
      </c>
      <c r="J347" s="66">
        <f t="shared" si="241"/>
        <v>61.3</v>
      </c>
      <c r="K347" s="66">
        <f t="shared" si="241"/>
        <v>38.299999999999997</v>
      </c>
      <c r="L347" s="66">
        <f t="shared" si="241"/>
        <v>62.599999999999994</v>
      </c>
      <c r="M347" s="66">
        <f t="shared" si="241"/>
        <v>80.3</v>
      </c>
      <c r="N347" s="66">
        <f t="shared" si="241"/>
        <v>90.899999999999991</v>
      </c>
      <c r="O347" s="66">
        <f t="shared" si="241"/>
        <v>47.199999999999996</v>
      </c>
      <c r="P347" s="66">
        <f t="shared" si="218"/>
        <v>847.09999999999991</v>
      </c>
      <c r="R347" s="2"/>
    </row>
    <row r="348" spans="1:18" s="17" customFormat="1" ht="16.05" customHeight="1" x14ac:dyDescent="0.2">
      <c r="A348" s="9"/>
      <c r="B348" s="13"/>
      <c r="C348" s="10" t="s">
        <v>22</v>
      </c>
      <c r="D348" s="7">
        <f t="shared" ref="D348:O348" si="242">IF(D347&lt;=0,"",D347/$P347%)</f>
        <v>11.285562507378117</v>
      </c>
      <c r="E348" s="7">
        <f t="shared" si="242"/>
        <v>11.132097745248497</v>
      </c>
      <c r="F348" s="7">
        <f t="shared" si="242"/>
        <v>8.983591075433834</v>
      </c>
      <c r="G348" s="7">
        <f t="shared" si="242"/>
        <v>8.3107071184039683</v>
      </c>
      <c r="H348" s="7">
        <f t="shared" si="242"/>
        <v>9.0544209656475054</v>
      </c>
      <c r="I348" s="7">
        <f t="shared" si="242"/>
        <v>6.3038602290166468</v>
      </c>
      <c r="J348" s="7">
        <f t="shared" si="242"/>
        <v>7.2364537834966365</v>
      </c>
      <c r="K348" s="7">
        <f t="shared" si="242"/>
        <v>4.5213079919726127</v>
      </c>
      <c r="L348" s="7">
        <f t="shared" si="242"/>
        <v>7.3899185456262551</v>
      </c>
      <c r="M348" s="7">
        <f t="shared" si="242"/>
        <v>9.4794003069295254</v>
      </c>
      <c r="N348" s="7">
        <f t="shared" si="242"/>
        <v>10.730728367371032</v>
      </c>
      <c r="O348" s="7">
        <f t="shared" si="242"/>
        <v>5.571951363475387</v>
      </c>
      <c r="P348" s="66">
        <f t="shared" si="218"/>
        <v>100.00000000000001</v>
      </c>
      <c r="R348" s="2"/>
    </row>
    <row r="349" spans="1:18" s="17" customFormat="1" ht="16.05" customHeight="1" x14ac:dyDescent="0.2">
      <c r="A349" s="9"/>
      <c r="B349" s="9" t="s">
        <v>81</v>
      </c>
      <c r="C349" s="7" t="s">
        <v>21</v>
      </c>
      <c r="D349" s="67">
        <v>6.5</v>
      </c>
      <c r="E349" s="67">
        <v>7.2</v>
      </c>
      <c r="F349" s="67">
        <v>9.6</v>
      </c>
      <c r="G349" s="67">
        <v>9.1999999999999993</v>
      </c>
      <c r="H349" s="67">
        <v>7.1</v>
      </c>
      <c r="I349" s="67">
        <v>8.6999999999999993</v>
      </c>
      <c r="J349" s="67">
        <v>10.5</v>
      </c>
      <c r="K349" s="67">
        <v>9.1</v>
      </c>
      <c r="L349" s="67">
        <v>7.4</v>
      </c>
      <c r="M349" s="67">
        <v>8.3000000000000007</v>
      </c>
      <c r="N349" s="67">
        <v>7.7</v>
      </c>
      <c r="O349" s="67">
        <v>10.199999999999999</v>
      </c>
      <c r="P349" s="66">
        <f t="shared" si="218"/>
        <v>101.5</v>
      </c>
      <c r="R349" s="2"/>
    </row>
    <row r="350" spans="1:18" s="17" customFormat="1" ht="16.05" customHeight="1" x14ac:dyDescent="0.2">
      <c r="A350" s="9"/>
      <c r="B350" s="9"/>
      <c r="C350" s="10" t="s">
        <v>22</v>
      </c>
      <c r="D350" s="7">
        <f t="shared" ref="D350:O350" si="243">IF(D349&lt;=0,"",D349/$P349%)</f>
        <v>6.403940886699508</v>
      </c>
      <c r="E350" s="7">
        <f t="shared" si="243"/>
        <v>7.0935960591133016</v>
      </c>
      <c r="F350" s="7">
        <f t="shared" si="243"/>
        <v>9.4581280788177349</v>
      </c>
      <c r="G350" s="7">
        <f t="shared" si="243"/>
        <v>9.0640394088669947</v>
      </c>
      <c r="H350" s="7">
        <f t="shared" si="243"/>
        <v>6.9950738916256157</v>
      </c>
      <c r="I350" s="7">
        <f t="shared" si="243"/>
        <v>8.5714285714285712</v>
      </c>
      <c r="J350" s="7">
        <f t="shared" si="243"/>
        <v>10.344827586206897</v>
      </c>
      <c r="K350" s="7">
        <f t="shared" si="243"/>
        <v>8.9655172413793114</v>
      </c>
      <c r="L350" s="7">
        <f t="shared" si="243"/>
        <v>7.2906403940886708</v>
      </c>
      <c r="M350" s="7">
        <f t="shared" si="243"/>
        <v>8.1773399014778345</v>
      </c>
      <c r="N350" s="7">
        <f t="shared" si="243"/>
        <v>7.5862068965517251</v>
      </c>
      <c r="O350" s="7">
        <f t="shared" si="243"/>
        <v>10.049261083743843</v>
      </c>
      <c r="P350" s="66">
        <f t="shared" si="218"/>
        <v>100.00000000000001</v>
      </c>
      <c r="R350" s="2"/>
    </row>
    <row r="351" spans="1:18" s="17" customFormat="1" ht="16.05" customHeight="1" x14ac:dyDescent="0.2">
      <c r="A351" s="9"/>
      <c r="B351" s="9"/>
      <c r="C351" s="7" t="s">
        <v>23</v>
      </c>
      <c r="D351" s="67">
        <v>46.9</v>
      </c>
      <c r="E351" s="67">
        <v>52.2</v>
      </c>
      <c r="F351" s="67">
        <v>49.1</v>
      </c>
      <c r="G351" s="67">
        <v>59.8</v>
      </c>
      <c r="H351" s="67">
        <v>59.4</v>
      </c>
      <c r="I351" s="67">
        <v>55.7</v>
      </c>
      <c r="J351" s="67">
        <v>59.4</v>
      </c>
      <c r="K351" s="67">
        <v>59.5</v>
      </c>
      <c r="L351" s="67">
        <v>46.3</v>
      </c>
      <c r="M351" s="67">
        <v>44.8</v>
      </c>
      <c r="N351" s="67">
        <v>46.9</v>
      </c>
      <c r="O351" s="67">
        <v>75.8</v>
      </c>
      <c r="P351" s="66">
        <f t="shared" si="218"/>
        <v>655.79999999999984</v>
      </c>
      <c r="R351" s="2"/>
    </row>
    <row r="352" spans="1:18" s="17" customFormat="1" ht="16.05" customHeight="1" x14ac:dyDescent="0.2">
      <c r="A352" s="9"/>
      <c r="B352" s="9"/>
      <c r="C352" s="10" t="s">
        <v>22</v>
      </c>
      <c r="D352" s="7">
        <f t="shared" ref="D352:O352" si="244">IF(D351&lt;=0,"",D351/$P351%)</f>
        <v>7.1515706007929269</v>
      </c>
      <c r="E352" s="7">
        <f t="shared" si="244"/>
        <v>7.9597438243366909</v>
      </c>
      <c r="F352" s="7">
        <f t="shared" si="244"/>
        <v>7.4870387313205269</v>
      </c>
      <c r="G352" s="7">
        <f t="shared" si="244"/>
        <v>9.1186337297956719</v>
      </c>
      <c r="H352" s="7">
        <f t="shared" si="244"/>
        <v>9.0576395242451984</v>
      </c>
      <c r="I352" s="7">
        <f t="shared" si="244"/>
        <v>8.4934431229033276</v>
      </c>
      <c r="J352" s="7">
        <f t="shared" si="244"/>
        <v>9.0576395242451984</v>
      </c>
      <c r="K352" s="7">
        <f t="shared" si="244"/>
        <v>9.0728880756328181</v>
      </c>
      <c r="L352" s="7">
        <f t="shared" si="244"/>
        <v>7.0600792924672175</v>
      </c>
      <c r="M352" s="7">
        <f t="shared" si="244"/>
        <v>6.8313510216529449</v>
      </c>
      <c r="N352" s="7">
        <f t="shared" si="244"/>
        <v>7.1515706007929269</v>
      </c>
      <c r="O352" s="7">
        <f t="shared" si="244"/>
        <v>11.558401951814581</v>
      </c>
      <c r="P352" s="66">
        <f t="shared" si="218"/>
        <v>100.00000000000003</v>
      </c>
      <c r="R352" s="2"/>
    </row>
    <row r="353" spans="1:18" s="17" customFormat="1" ht="16.05" customHeight="1" x14ac:dyDescent="0.2">
      <c r="A353" s="9"/>
      <c r="B353" s="9"/>
      <c r="C353" s="7" t="s">
        <v>24</v>
      </c>
      <c r="D353" s="66">
        <f t="shared" ref="D353:O353" si="245">SUM(D351,D349)</f>
        <v>53.4</v>
      </c>
      <c r="E353" s="66">
        <f t="shared" si="245"/>
        <v>59.400000000000006</v>
      </c>
      <c r="F353" s="66">
        <f t="shared" si="245"/>
        <v>58.7</v>
      </c>
      <c r="G353" s="66">
        <f t="shared" si="245"/>
        <v>69</v>
      </c>
      <c r="H353" s="66">
        <f t="shared" si="245"/>
        <v>66.5</v>
      </c>
      <c r="I353" s="66">
        <f t="shared" si="245"/>
        <v>64.400000000000006</v>
      </c>
      <c r="J353" s="66">
        <f t="shared" si="245"/>
        <v>69.900000000000006</v>
      </c>
      <c r="K353" s="66">
        <f t="shared" si="245"/>
        <v>68.599999999999994</v>
      </c>
      <c r="L353" s="66">
        <f t="shared" si="245"/>
        <v>53.699999999999996</v>
      </c>
      <c r="M353" s="66">
        <f t="shared" si="245"/>
        <v>53.099999999999994</v>
      </c>
      <c r="N353" s="66">
        <f t="shared" si="245"/>
        <v>54.6</v>
      </c>
      <c r="O353" s="66">
        <f t="shared" si="245"/>
        <v>86</v>
      </c>
      <c r="P353" s="66">
        <f t="shared" si="218"/>
        <v>757.30000000000007</v>
      </c>
      <c r="R353" s="2"/>
    </row>
    <row r="354" spans="1:18" s="17" customFormat="1" ht="16.05" customHeight="1" x14ac:dyDescent="0.2">
      <c r="A354" s="9"/>
      <c r="B354" s="13"/>
      <c r="C354" s="10" t="s">
        <v>22</v>
      </c>
      <c r="D354" s="7">
        <f t="shared" ref="D354:O354" si="246">IF(D353&lt;=0,"",D353/$P353%)</f>
        <v>7.0513666974778815</v>
      </c>
      <c r="E354" s="7">
        <f t="shared" si="246"/>
        <v>7.8436550904529252</v>
      </c>
      <c r="F354" s="7">
        <f t="shared" si="246"/>
        <v>7.7512214446058367</v>
      </c>
      <c r="G354" s="7">
        <f t="shared" si="246"/>
        <v>9.111316519212993</v>
      </c>
      <c r="H354" s="7">
        <f t="shared" si="246"/>
        <v>8.7811963554733925</v>
      </c>
      <c r="I354" s="7">
        <f t="shared" si="246"/>
        <v>8.503895417932128</v>
      </c>
      <c r="J354" s="7">
        <f t="shared" si="246"/>
        <v>9.2301597781592495</v>
      </c>
      <c r="K354" s="7">
        <f t="shared" si="246"/>
        <v>9.0584972930146552</v>
      </c>
      <c r="L354" s="7">
        <f t="shared" si="246"/>
        <v>7.090981117126633</v>
      </c>
      <c r="M354" s="7">
        <f t="shared" si="246"/>
        <v>7.011752277829129</v>
      </c>
      <c r="N354" s="7">
        <f t="shared" si="246"/>
        <v>7.2098243760728904</v>
      </c>
      <c r="O354" s="7">
        <f t="shared" si="246"/>
        <v>11.356133632642281</v>
      </c>
      <c r="P354" s="66">
        <f t="shared" si="218"/>
        <v>100</v>
      </c>
      <c r="R354" s="2"/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>
        <v>11.4</v>
      </c>
      <c r="E355" s="67">
        <v>7.6</v>
      </c>
      <c r="F355" s="67">
        <v>11.1</v>
      </c>
      <c r="G355" s="67">
        <v>10.4</v>
      </c>
      <c r="H355" s="67">
        <v>10</v>
      </c>
      <c r="I355" s="67">
        <v>8.8000000000000007</v>
      </c>
      <c r="J355" s="67">
        <v>9.6999999999999993</v>
      </c>
      <c r="K355" s="67">
        <v>9.6</v>
      </c>
      <c r="L355" s="67">
        <v>7.3</v>
      </c>
      <c r="M355" s="67">
        <v>10</v>
      </c>
      <c r="N355" s="67">
        <v>11.8</v>
      </c>
      <c r="O355" s="67">
        <v>6.9</v>
      </c>
      <c r="P355" s="66">
        <f t="shared" si="218"/>
        <v>114.6</v>
      </c>
      <c r="R355" s="2"/>
    </row>
    <row r="356" spans="1:18" s="17" customFormat="1" ht="16.05" customHeight="1" x14ac:dyDescent="0.2">
      <c r="A356" s="9"/>
      <c r="B356" s="9"/>
      <c r="C356" s="10" t="s">
        <v>22</v>
      </c>
      <c r="D356" s="7">
        <f t="shared" ref="D356:O356" si="247">IF(D355&lt;=0,"",D355/$P355%)</f>
        <v>9.9476439790575935</v>
      </c>
      <c r="E356" s="7">
        <f t="shared" si="247"/>
        <v>6.6317626527050617</v>
      </c>
      <c r="F356" s="7">
        <f t="shared" si="247"/>
        <v>9.6858638743455501</v>
      </c>
      <c r="G356" s="7">
        <f t="shared" si="247"/>
        <v>9.0750436300174524</v>
      </c>
      <c r="H356" s="7">
        <f t="shared" si="247"/>
        <v>8.7260034904013963</v>
      </c>
      <c r="I356" s="7">
        <f t="shared" si="247"/>
        <v>7.6788830715532299</v>
      </c>
      <c r="J356" s="7">
        <f t="shared" si="247"/>
        <v>8.4642233856893547</v>
      </c>
      <c r="K356" s="7">
        <f t="shared" si="247"/>
        <v>8.3769633507853403</v>
      </c>
      <c r="L356" s="7">
        <f t="shared" si="247"/>
        <v>6.3699825479930192</v>
      </c>
      <c r="M356" s="7">
        <f t="shared" si="247"/>
        <v>8.7260034904013963</v>
      </c>
      <c r="N356" s="7">
        <f t="shared" si="247"/>
        <v>10.29668411867365</v>
      </c>
      <c r="O356" s="7">
        <f t="shared" si="247"/>
        <v>6.020942408376964</v>
      </c>
      <c r="P356" s="66">
        <f t="shared" si="218"/>
        <v>100.00000000000001</v>
      </c>
      <c r="R356" s="2"/>
    </row>
    <row r="357" spans="1:18" s="17" customFormat="1" ht="16.05" customHeight="1" x14ac:dyDescent="0.2">
      <c r="A357" s="9"/>
      <c r="B357" s="9"/>
      <c r="C357" s="7" t="s">
        <v>23</v>
      </c>
      <c r="D357" s="67">
        <v>84.2</v>
      </c>
      <c r="E357" s="67">
        <v>86.7</v>
      </c>
      <c r="F357" s="67">
        <v>65</v>
      </c>
      <c r="G357" s="67">
        <v>60</v>
      </c>
      <c r="H357" s="67">
        <v>66.7</v>
      </c>
      <c r="I357" s="67">
        <v>44.6</v>
      </c>
      <c r="J357" s="67">
        <v>51.6</v>
      </c>
      <c r="K357" s="67">
        <v>28.7</v>
      </c>
      <c r="L357" s="67">
        <v>55.3</v>
      </c>
      <c r="M357" s="67">
        <v>70.3</v>
      </c>
      <c r="N357" s="67">
        <v>79.099999999999994</v>
      </c>
      <c r="O357" s="67">
        <v>40.299999999999997</v>
      </c>
      <c r="P357" s="66">
        <f t="shared" si="218"/>
        <v>732.49999999999989</v>
      </c>
      <c r="R357" s="2"/>
    </row>
    <row r="358" spans="1:18" s="17" customFormat="1" ht="16.05" customHeight="1" x14ac:dyDescent="0.2">
      <c r="A358" s="9"/>
      <c r="B358" s="9"/>
      <c r="C358" s="10" t="s">
        <v>22</v>
      </c>
      <c r="D358" s="7">
        <f t="shared" ref="D358:O358" si="248">IF(D357&lt;=0,"",D357/$P357%)</f>
        <v>11.494880546075088</v>
      </c>
      <c r="E358" s="7">
        <f t="shared" si="248"/>
        <v>11.836177474402731</v>
      </c>
      <c r="F358" s="7">
        <f t="shared" si="248"/>
        <v>8.8737201365187719</v>
      </c>
      <c r="G358" s="7">
        <f t="shared" si="248"/>
        <v>8.1911262798634823</v>
      </c>
      <c r="H358" s="7">
        <f t="shared" si="248"/>
        <v>9.1058020477815713</v>
      </c>
      <c r="I358" s="7">
        <f t="shared" si="248"/>
        <v>6.0887372013651886</v>
      </c>
      <c r="J358" s="7">
        <f t="shared" si="248"/>
        <v>7.0443686006825947</v>
      </c>
      <c r="K358" s="7">
        <f t="shared" si="248"/>
        <v>3.9180887372013653</v>
      </c>
      <c r="L358" s="7">
        <f t="shared" si="248"/>
        <v>7.5494880546075089</v>
      </c>
      <c r="M358" s="7">
        <f t="shared" si="248"/>
        <v>9.5972696245733786</v>
      </c>
      <c r="N358" s="7">
        <f t="shared" si="248"/>
        <v>10.798634812286689</v>
      </c>
      <c r="O358" s="7">
        <f t="shared" si="248"/>
        <v>5.5017064846416384</v>
      </c>
      <c r="P358" s="66">
        <f t="shared" si="218"/>
        <v>100.00000000000003</v>
      </c>
      <c r="R358" s="2"/>
    </row>
    <row r="359" spans="1:18" s="17" customFormat="1" ht="16.05" customHeight="1" x14ac:dyDescent="0.2">
      <c r="A359" s="9"/>
      <c r="B359" s="9"/>
      <c r="C359" s="7" t="s">
        <v>24</v>
      </c>
      <c r="D359" s="66">
        <f t="shared" ref="D359:O359" si="249">SUM(D357,D355)</f>
        <v>95.600000000000009</v>
      </c>
      <c r="E359" s="66">
        <f t="shared" si="249"/>
        <v>94.3</v>
      </c>
      <c r="F359" s="66">
        <f t="shared" si="249"/>
        <v>76.099999999999994</v>
      </c>
      <c r="G359" s="66">
        <f t="shared" si="249"/>
        <v>70.400000000000006</v>
      </c>
      <c r="H359" s="66">
        <f t="shared" si="249"/>
        <v>76.7</v>
      </c>
      <c r="I359" s="66">
        <f t="shared" si="249"/>
        <v>53.400000000000006</v>
      </c>
      <c r="J359" s="66">
        <f t="shared" si="249"/>
        <v>61.3</v>
      </c>
      <c r="K359" s="66">
        <f t="shared" si="249"/>
        <v>38.299999999999997</v>
      </c>
      <c r="L359" s="66">
        <f t="shared" si="249"/>
        <v>62.599999999999994</v>
      </c>
      <c r="M359" s="66">
        <f t="shared" si="249"/>
        <v>80.3</v>
      </c>
      <c r="N359" s="66">
        <f t="shared" si="249"/>
        <v>90.899999999999991</v>
      </c>
      <c r="O359" s="66">
        <f t="shared" si="249"/>
        <v>47.199999999999996</v>
      </c>
      <c r="P359" s="66">
        <f t="shared" si="218"/>
        <v>847.09999999999991</v>
      </c>
      <c r="R359" s="2"/>
    </row>
    <row r="360" spans="1:18" s="17" customFormat="1" ht="16.05" customHeight="1" x14ac:dyDescent="0.2">
      <c r="A360" s="14"/>
      <c r="B360" s="13"/>
      <c r="C360" s="10" t="s">
        <v>22</v>
      </c>
      <c r="D360" s="7">
        <f t="shared" ref="D360:O360" si="250">IF(D359&lt;=0,"",D359/$P359%)</f>
        <v>11.285562507378117</v>
      </c>
      <c r="E360" s="7">
        <f t="shared" si="250"/>
        <v>11.132097745248497</v>
      </c>
      <c r="F360" s="7">
        <f t="shared" si="250"/>
        <v>8.983591075433834</v>
      </c>
      <c r="G360" s="7">
        <f t="shared" si="250"/>
        <v>8.3107071184039683</v>
      </c>
      <c r="H360" s="7">
        <f t="shared" si="250"/>
        <v>9.0544209656475054</v>
      </c>
      <c r="I360" s="7">
        <f t="shared" si="250"/>
        <v>6.3038602290166468</v>
      </c>
      <c r="J360" s="7">
        <f t="shared" si="250"/>
        <v>7.2364537834966365</v>
      </c>
      <c r="K360" s="7">
        <f t="shared" si="250"/>
        <v>4.5213079919726127</v>
      </c>
      <c r="L360" s="7">
        <f t="shared" si="250"/>
        <v>7.3899185456262551</v>
      </c>
      <c r="M360" s="7">
        <f t="shared" si="250"/>
        <v>9.4794003069295254</v>
      </c>
      <c r="N360" s="7">
        <f t="shared" si="250"/>
        <v>10.730728367371032</v>
      </c>
      <c r="O360" s="7">
        <f t="shared" si="250"/>
        <v>5.571951363475387</v>
      </c>
      <c r="P360" s="66">
        <f t="shared" si="218"/>
        <v>100.00000000000001</v>
      </c>
      <c r="R360" s="2"/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ref="P361:P366" si="251">SUM(D361:O361)</f>
        <v>0</v>
      </c>
      <c r="R361" s="2"/>
    </row>
    <row r="362" spans="1:18" s="17" customFormat="1" ht="16.05" customHeight="1" x14ac:dyDescent="0.2">
      <c r="A362" s="9"/>
      <c r="B362" s="1"/>
      <c r="C362" s="10" t="s">
        <v>22</v>
      </c>
      <c r="D362" s="7" t="str">
        <f t="shared" ref="D362:O362" si="252">IF(D361&lt;=0,"",D361/$P361%)</f>
        <v/>
      </c>
      <c r="E362" s="7" t="str">
        <f t="shared" si="252"/>
        <v/>
      </c>
      <c r="F362" s="7" t="str">
        <f t="shared" si="252"/>
        <v/>
      </c>
      <c r="G362" s="7" t="str">
        <f t="shared" si="252"/>
        <v/>
      </c>
      <c r="H362" s="7" t="str">
        <f t="shared" si="252"/>
        <v/>
      </c>
      <c r="I362" s="7" t="str">
        <f t="shared" si="252"/>
        <v/>
      </c>
      <c r="J362" s="7" t="str">
        <f t="shared" si="252"/>
        <v/>
      </c>
      <c r="K362" s="7" t="str">
        <f t="shared" si="252"/>
        <v/>
      </c>
      <c r="L362" s="7" t="str">
        <f t="shared" si="252"/>
        <v/>
      </c>
      <c r="M362" s="7" t="str">
        <f t="shared" si="252"/>
        <v/>
      </c>
      <c r="N362" s="7" t="str">
        <f t="shared" si="252"/>
        <v/>
      </c>
      <c r="O362" s="7" t="str">
        <f t="shared" si="252"/>
        <v/>
      </c>
      <c r="P362" s="66">
        <f t="shared" si="251"/>
        <v>0</v>
      </c>
      <c r="R362" s="2"/>
    </row>
    <row r="363" spans="1:18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51"/>
        <v>0</v>
      </c>
      <c r="R363" s="2"/>
    </row>
    <row r="364" spans="1:18" s="17" customFormat="1" ht="16.05" customHeight="1" x14ac:dyDescent="0.2">
      <c r="A364" s="9"/>
      <c r="B364" s="1"/>
      <c r="C364" s="10" t="s">
        <v>22</v>
      </c>
      <c r="D364" s="7" t="str">
        <f t="shared" ref="D364:O364" si="253">IF(D363&lt;=0,"",D363/$P363%)</f>
        <v/>
      </c>
      <c r="E364" s="7" t="str">
        <f t="shared" si="253"/>
        <v/>
      </c>
      <c r="F364" s="7" t="str">
        <f t="shared" si="253"/>
        <v/>
      </c>
      <c r="G364" s="7" t="str">
        <f t="shared" si="253"/>
        <v/>
      </c>
      <c r="H364" s="7" t="str">
        <f t="shared" si="253"/>
        <v/>
      </c>
      <c r="I364" s="7" t="str">
        <f t="shared" si="253"/>
        <v/>
      </c>
      <c r="J364" s="7" t="str">
        <f t="shared" si="253"/>
        <v/>
      </c>
      <c r="K364" s="7" t="str">
        <f t="shared" si="253"/>
        <v/>
      </c>
      <c r="L364" s="7" t="str">
        <f t="shared" si="253"/>
        <v/>
      </c>
      <c r="M364" s="7" t="str">
        <f t="shared" si="253"/>
        <v/>
      </c>
      <c r="N364" s="7" t="str">
        <f t="shared" si="253"/>
        <v/>
      </c>
      <c r="O364" s="7" t="str">
        <f t="shared" si="253"/>
        <v/>
      </c>
      <c r="P364" s="66">
        <f t="shared" si="251"/>
        <v>0</v>
      </c>
      <c r="R364" s="2"/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54">SUM(E363,E361)</f>
        <v>0</v>
      </c>
      <c r="F365" s="66">
        <f t="shared" si="254"/>
        <v>0</v>
      </c>
      <c r="G365" s="66">
        <f t="shared" si="254"/>
        <v>0</v>
      </c>
      <c r="H365" s="66">
        <f t="shared" si="254"/>
        <v>0</v>
      </c>
      <c r="I365" s="66">
        <f t="shared" si="254"/>
        <v>0</v>
      </c>
      <c r="J365" s="66">
        <f t="shared" si="254"/>
        <v>0</v>
      </c>
      <c r="K365" s="66">
        <f t="shared" si="254"/>
        <v>0</v>
      </c>
      <c r="L365" s="66">
        <f t="shared" si="254"/>
        <v>0</v>
      </c>
      <c r="M365" s="66">
        <f t="shared" si="254"/>
        <v>0</v>
      </c>
      <c r="N365" s="66">
        <f t="shared" si="254"/>
        <v>0</v>
      </c>
      <c r="O365" s="66">
        <f t="shared" si="254"/>
        <v>0</v>
      </c>
      <c r="P365" s="66">
        <f t="shared" si="251"/>
        <v>0</v>
      </c>
      <c r="R365" s="2"/>
    </row>
    <row r="366" spans="1:18" s="17" customFormat="1" ht="16.05" customHeight="1" x14ac:dyDescent="0.2">
      <c r="A366" s="13"/>
      <c r="B366" s="12"/>
      <c r="C366" s="10" t="s">
        <v>22</v>
      </c>
      <c r="D366" s="7" t="str">
        <f t="shared" ref="D366:O366" si="255">IF(D365&lt;=0,"",D365/$P365%)</f>
        <v/>
      </c>
      <c r="E366" s="7" t="str">
        <f t="shared" si="255"/>
        <v/>
      </c>
      <c r="F366" s="7" t="str">
        <f t="shared" si="255"/>
        <v/>
      </c>
      <c r="G366" s="7" t="str">
        <f t="shared" si="255"/>
        <v/>
      </c>
      <c r="H366" s="7" t="str">
        <f t="shared" si="255"/>
        <v/>
      </c>
      <c r="I366" s="7" t="str">
        <f t="shared" si="255"/>
        <v/>
      </c>
      <c r="J366" s="7" t="str">
        <f t="shared" si="255"/>
        <v/>
      </c>
      <c r="K366" s="7" t="str">
        <f t="shared" si="255"/>
        <v/>
      </c>
      <c r="L366" s="7" t="str">
        <f t="shared" si="255"/>
        <v/>
      </c>
      <c r="M366" s="7" t="str">
        <f t="shared" si="255"/>
        <v/>
      </c>
      <c r="N366" s="7" t="str">
        <f t="shared" si="255"/>
        <v/>
      </c>
      <c r="O366" s="7" t="str">
        <f t="shared" si="255"/>
        <v/>
      </c>
      <c r="P366" s="66">
        <f t="shared" si="251"/>
        <v>0</v>
      </c>
      <c r="R366" s="2"/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56">SUM(D361,D301,D295,D229,D37,D7)</f>
        <v>272.7</v>
      </c>
      <c r="E367" s="7">
        <f t="shared" si="256"/>
        <v>255.4</v>
      </c>
      <c r="F367" s="7">
        <f t="shared" si="256"/>
        <v>299.59999999999997</v>
      </c>
      <c r="G367" s="7">
        <f t="shared" si="256"/>
        <v>305.20000000000005</v>
      </c>
      <c r="H367" s="71">
        <f t="shared" si="256"/>
        <v>581.1</v>
      </c>
      <c r="I367" s="7">
        <f t="shared" si="256"/>
        <v>914.80000000000007</v>
      </c>
      <c r="J367" s="7">
        <f t="shared" si="256"/>
        <v>1095.2</v>
      </c>
      <c r="K367" s="7">
        <f t="shared" si="256"/>
        <v>1001.6999999999999</v>
      </c>
      <c r="L367" s="7">
        <f t="shared" si="256"/>
        <v>682.2</v>
      </c>
      <c r="M367" s="7">
        <f t="shared" si="256"/>
        <v>549.1</v>
      </c>
      <c r="N367" s="7">
        <f t="shared" si="256"/>
        <v>434</v>
      </c>
      <c r="O367" s="7">
        <f t="shared" si="256"/>
        <v>272.89999999999998</v>
      </c>
      <c r="P367" s="66">
        <f t="shared" ref="P367:P377" si="257">SUM(D367:O367)</f>
        <v>6663.9</v>
      </c>
    </row>
    <row r="368" spans="1:18" ht="16.05" customHeight="1" x14ac:dyDescent="0.2">
      <c r="A368" s="18"/>
      <c r="B368" s="19"/>
      <c r="C368" s="10" t="s">
        <v>22</v>
      </c>
      <c r="D368" s="7">
        <f t="shared" ref="D368:O368" si="258">IF(D367&lt;=0,"",D367/$P367%)</f>
        <v>4.0921982622788455</v>
      </c>
      <c r="E368" s="7">
        <f t="shared" si="258"/>
        <v>3.8325905250679035</v>
      </c>
      <c r="F368" s="7">
        <f t="shared" si="258"/>
        <v>4.4958657843004843</v>
      </c>
      <c r="G368" s="7">
        <f t="shared" si="258"/>
        <v>4.5799006587733917</v>
      </c>
      <c r="H368" s="7">
        <f t="shared" si="258"/>
        <v>8.7201188493224695</v>
      </c>
      <c r="I368" s="7">
        <f t="shared" si="258"/>
        <v>13.727696994252616</v>
      </c>
      <c r="J368" s="7">
        <f t="shared" si="258"/>
        <v>16.434820450486953</v>
      </c>
      <c r="K368" s="7">
        <f t="shared" si="258"/>
        <v>15.031738171341107</v>
      </c>
      <c r="L368" s="7">
        <f t="shared" si="258"/>
        <v>10.237248458110116</v>
      </c>
      <c r="M368" s="7">
        <f t="shared" si="258"/>
        <v>8.2399195666201486</v>
      </c>
      <c r="N368" s="7">
        <f t="shared" si="258"/>
        <v>6.5127027716502353</v>
      </c>
      <c r="O368" s="7">
        <f t="shared" si="258"/>
        <v>4.0951995077957353</v>
      </c>
      <c r="P368" s="66">
        <f t="shared" si="257"/>
        <v>100.00000000000001</v>
      </c>
    </row>
    <row r="369" spans="1:16" ht="16.05" customHeight="1" x14ac:dyDescent="0.2">
      <c r="A369" s="18"/>
      <c r="B369" s="19"/>
      <c r="C369" s="7" t="s">
        <v>23</v>
      </c>
      <c r="D369" s="7">
        <f t="shared" ref="D369:O369" si="259">SUM(D363,D303,D297,D231,D39,D9)</f>
        <v>622.30000000000007</v>
      </c>
      <c r="E369" s="7">
        <f t="shared" si="259"/>
        <v>730.90000000000009</v>
      </c>
      <c r="F369" s="7">
        <f t="shared" si="259"/>
        <v>893.2</v>
      </c>
      <c r="G369" s="7">
        <f t="shared" si="259"/>
        <v>680.99999999999989</v>
      </c>
      <c r="H369" s="7">
        <f t="shared" si="259"/>
        <v>827.1</v>
      </c>
      <c r="I369" s="7">
        <f t="shared" si="259"/>
        <v>2340.1999999999998</v>
      </c>
      <c r="J369" s="7">
        <f t="shared" si="259"/>
        <v>4420.7000000000007</v>
      </c>
      <c r="K369" s="7">
        <f t="shared" si="259"/>
        <v>4199.4000000000005</v>
      </c>
      <c r="L369" s="7">
        <f t="shared" si="259"/>
        <v>2422.2999999999997</v>
      </c>
      <c r="M369" s="7">
        <f t="shared" si="259"/>
        <v>1569.2999999999997</v>
      </c>
      <c r="N369" s="7">
        <f t="shared" si="259"/>
        <v>1071.7</v>
      </c>
      <c r="O369" s="7">
        <f t="shared" si="259"/>
        <v>583.79999999999995</v>
      </c>
      <c r="P369" s="66">
        <f t="shared" si="257"/>
        <v>20361.900000000001</v>
      </c>
    </row>
    <row r="370" spans="1:16" ht="16.05" customHeight="1" x14ac:dyDescent="0.2">
      <c r="A370" s="18"/>
      <c r="B370" s="19"/>
      <c r="C370" s="10" t="s">
        <v>22</v>
      </c>
      <c r="D370" s="7">
        <f t="shared" ref="D370:O370" si="260">IF(D369&lt;=0,"",D369/$P369%)</f>
        <v>3.0561980954626042</v>
      </c>
      <c r="E370" s="7">
        <f t="shared" si="260"/>
        <v>3.5895471444216893</v>
      </c>
      <c r="F370" s="7">
        <f t="shared" si="260"/>
        <v>4.3866240380318136</v>
      </c>
      <c r="G370" s="7">
        <f t="shared" si="260"/>
        <v>3.3444816053511697</v>
      </c>
      <c r="H370" s="7">
        <f t="shared" si="260"/>
        <v>4.0619981435917074</v>
      </c>
      <c r="I370" s="7">
        <f t="shared" si="260"/>
        <v>11.493033557772112</v>
      </c>
      <c r="J370" s="7">
        <f t="shared" si="260"/>
        <v>21.710645863107079</v>
      </c>
      <c r="K370" s="7">
        <f t="shared" si="260"/>
        <v>20.623812119694133</v>
      </c>
      <c r="L370" s="7">
        <f t="shared" si="260"/>
        <v>11.896237580972302</v>
      </c>
      <c r="M370" s="7">
        <f t="shared" si="260"/>
        <v>7.7070410914502059</v>
      </c>
      <c r="N370" s="7">
        <f t="shared" si="260"/>
        <v>5.2632612870115256</v>
      </c>
      <c r="O370" s="7">
        <f t="shared" si="260"/>
        <v>2.8671194731336462</v>
      </c>
      <c r="P370" s="66">
        <f t="shared" si="257"/>
        <v>99.999999999999986</v>
      </c>
    </row>
    <row r="371" spans="1:16" ht="16.05" customHeight="1" x14ac:dyDescent="0.2">
      <c r="A371" s="18"/>
      <c r="B371" s="19"/>
      <c r="C371" s="7" t="s">
        <v>24</v>
      </c>
      <c r="D371" s="7">
        <f t="shared" ref="D371:O371" si="261">SUM(D365,D305,D299,D233,D41,D11)</f>
        <v>895</v>
      </c>
      <c r="E371" s="7">
        <f t="shared" si="261"/>
        <v>986.29999999999984</v>
      </c>
      <c r="F371" s="7">
        <f t="shared" si="261"/>
        <v>1192.8000000000002</v>
      </c>
      <c r="G371" s="7">
        <f t="shared" si="261"/>
        <v>986.19999999999993</v>
      </c>
      <c r="H371" s="7">
        <f t="shared" si="261"/>
        <v>1408.2</v>
      </c>
      <c r="I371" s="7">
        <f t="shared" si="261"/>
        <v>3255</v>
      </c>
      <c r="J371" s="7">
        <f t="shared" si="261"/>
        <v>5515.9</v>
      </c>
      <c r="K371" s="7">
        <f t="shared" si="261"/>
        <v>5201.1000000000004</v>
      </c>
      <c r="L371" s="7">
        <f t="shared" si="261"/>
        <v>3104.5</v>
      </c>
      <c r="M371" s="7">
        <f t="shared" si="261"/>
        <v>2118.4</v>
      </c>
      <c r="N371" s="7">
        <f t="shared" si="261"/>
        <v>1505.6999999999998</v>
      </c>
      <c r="O371" s="7">
        <f t="shared" si="261"/>
        <v>856.7</v>
      </c>
      <c r="P371" s="66">
        <f t="shared" si="257"/>
        <v>27025.800000000003</v>
      </c>
    </row>
    <row r="372" spans="1:16" ht="16.05" customHeight="1" x14ac:dyDescent="0.2">
      <c r="A372" s="20"/>
      <c r="B372" s="21"/>
      <c r="C372" s="10" t="s">
        <v>22</v>
      </c>
      <c r="D372" s="7">
        <f t="shared" ref="D372:O372" si="262">IF(D371&lt;=0,"",D371/$P371%)</f>
        <v>3.3116503489258409</v>
      </c>
      <c r="E372" s="7">
        <f t="shared" si="262"/>
        <v>3.6494756861961521</v>
      </c>
      <c r="F372" s="7">
        <f t="shared" si="262"/>
        <v>4.4135603756410537</v>
      </c>
      <c r="G372" s="7">
        <f t="shared" si="262"/>
        <v>3.64910566939739</v>
      </c>
      <c r="H372" s="7">
        <f t="shared" si="262"/>
        <v>5.2105765601758316</v>
      </c>
      <c r="I372" s="7">
        <f t="shared" si="262"/>
        <v>12.044046799724706</v>
      </c>
      <c r="J372" s="7">
        <f t="shared" si="262"/>
        <v>20.40975660294977</v>
      </c>
      <c r="K372" s="7">
        <f t="shared" si="262"/>
        <v>19.244943720444908</v>
      </c>
      <c r="L372" s="7">
        <f t="shared" si="262"/>
        <v>11.487171517586896</v>
      </c>
      <c r="M372" s="7">
        <f t="shared" si="262"/>
        <v>7.8384358649882699</v>
      </c>
      <c r="N372" s="7">
        <f t="shared" si="262"/>
        <v>5.571342938969428</v>
      </c>
      <c r="O372" s="7">
        <f t="shared" si="262"/>
        <v>3.1699339149997408</v>
      </c>
      <c r="P372" s="66">
        <f t="shared" si="257"/>
        <v>99.999999999999986</v>
      </c>
    </row>
    <row r="373" spans="1:16" ht="16.05" customHeight="1" x14ac:dyDescent="0.2">
      <c r="A373" s="22" t="s">
        <v>85</v>
      </c>
      <c r="B373" s="23"/>
      <c r="C373" s="7" t="s">
        <v>21</v>
      </c>
      <c r="D373" s="67">
        <v>16.899999999999999</v>
      </c>
      <c r="E373" s="67">
        <v>65.8</v>
      </c>
      <c r="F373" s="67">
        <v>31.1</v>
      </c>
      <c r="G373" s="67">
        <v>19.600000000000001</v>
      </c>
      <c r="H373" s="67">
        <v>480.6</v>
      </c>
      <c r="I373" s="67">
        <v>312.60000000000002</v>
      </c>
      <c r="J373" s="67">
        <v>411.6</v>
      </c>
      <c r="K373" s="67">
        <v>414.4</v>
      </c>
      <c r="L373" s="67">
        <v>221.6</v>
      </c>
      <c r="M373" s="67">
        <v>168.8</v>
      </c>
      <c r="N373" s="67">
        <v>237.7</v>
      </c>
      <c r="O373" s="67">
        <v>55.5</v>
      </c>
      <c r="P373" s="66">
        <f t="shared" si="257"/>
        <v>2436.1999999999998</v>
      </c>
    </row>
    <row r="374" spans="1:16" ht="16.05" customHeight="1" x14ac:dyDescent="0.2">
      <c r="A374" s="24" t="s">
        <v>86</v>
      </c>
      <c r="B374" s="25"/>
      <c r="C374" s="10" t="s">
        <v>22</v>
      </c>
      <c r="D374" s="7">
        <f t="shared" ref="D374:O374" si="263">IF(D373&lt;=0,"",D373/$P373%)</f>
        <v>0.69370330843116323</v>
      </c>
      <c r="E374" s="7">
        <f t="shared" si="263"/>
        <v>2.700927674246778</v>
      </c>
      <c r="F374" s="7">
        <f t="shared" si="263"/>
        <v>1.2765782776455137</v>
      </c>
      <c r="G374" s="7">
        <f t="shared" si="263"/>
        <v>0.80453164764797647</v>
      </c>
      <c r="H374" s="7">
        <f t="shared" si="263"/>
        <v>19.727444380592729</v>
      </c>
      <c r="I374" s="7">
        <f t="shared" si="263"/>
        <v>12.83145882932436</v>
      </c>
      <c r="J374" s="7">
        <f t="shared" si="263"/>
        <v>16.895164600607504</v>
      </c>
      <c r="K374" s="7">
        <f t="shared" si="263"/>
        <v>17.010097693128643</v>
      </c>
      <c r="L374" s="7">
        <f t="shared" si="263"/>
        <v>9.0961333223873257</v>
      </c>
      <c r="M374" s="7">
        <f t="shared" si="263"/>
        <v>6.928823577702981</v>
      </c>
      <c r="N374" s="7">
        <f t="shared" si="263"/>
        <v>9.7569986043838774</v>
      </c>
      <c r="O374" s="7">
        <f t="shared" si="263"/>
        <v>2.2781380839011578</v>
      </c>
      <c r="P374" s="66">
        <f t="shared" si="257"/>
        <v>100.00000000000001</v>
      </c>
    </row>
    <row r="375" spans="1:16" ht="16.05" customHeight="1" x14ac:dyDescent="0.2">
      <c r="A375" s="9"/>
      <c r="B375" s="26"/>
      <c r="C375" s="7" t="s">
        <v>23</v>
      </c>
      <c r="D375" s="67">
        <v>4.9000000000000004</v>
      </c>
      <c r="E375" s="67">
        <v>10.199999999999999</v>
      </c>
      <c r="F375" s="67">
        <v>4.8</v>
      </c>
      <c r="G375" s="67">
        <v>18.7</v>
      </c>
      <c r="H375" s="67">
        <v>401.9</v>
      </c>
      <c r="I375" s="67">
        <v>614.5</v>
      </c>
      <c r="J375" s="67">
        <v>919.4</v>
      </c>
      <c r="K375" s="67">
        <v>683.8</v>
      </c>
      <c r="L375" s="67">
        <v>585.4</v>
      </c>
      <c r="M375" s="67">
        <v>428.9</v>
      </c>
      <c r="N375" s="67">
        <v>203.5</v>
      </c>
      <c r="O375" s="67">
        <v>21.3</v>
      </c>
      <c r="P375" s="66">
        <f t="shared" si="257"/>
        <v>3897.3</v>
      </c>
    </row>
    <row r="376" spans="1:16" ht="16.05" customHeight="1" x14ac:dyDescent="0.2">
      <c r="A376" s="9"/>
      <c r="B376" s="26"/>
      <c r="C376" s="10" t="s">
        <v>22</v>
      </c>
      <c r="D376" s="7">
        <f t="shared" ref="D376:O376" si="264">IF(D375&lt;=0,"",D375/$P375%)</f>
        <v>0.12572806814974472</v>
      </c>
      <c r="E376" s="7">
        <f t="shared" si="264"/>
        <v>0.26171965206681547</v>
      </c>
      <c r="F376" s="7">
        <f t="shared" si="264"/>
        <v>0.12316218920791316</v>
      </c>
      <c r="G376" s="7">
        <f t="shared" si="264"/>
        <v>0.47981936212249504</v>
      </c>
      <c r="H376" s="7">
        <f t="shared" si="264"/>
        <v>10.312267467220897</v>
      </c>
      <c r="I376" s="7">
        <f t="shared" si="264"/>
        <v>15.767326097554717</v>
      </c>
      <c r="J376" s="7">
        <f t="shared" si="264"/>
        <v>23.590690991199036</v>
      </c>
      <c r="K376" s="7">
        <f t="shared" si="264"/>
        <v>17.545480204243962</v>
      </c>
      <c r="L376" s="7">
        <f t="shared" si="264"/>
        <v>15.020655325481744</v>
      </c>
      <c r="M376" s="7">
        <f t="shared" si="264"/>
        <v>11.005054781515408</v>
      </c>
      <c r="N376" s="7">
        <f t="shared" si="264"/>
        <v>5.2215636466271524</v>
      </c>
      <c r="O376" s="7">
        <f t="shared" si="264"/>
        <v>0.5465322146101147</v>
      </c>
      <c r="P376" s="66">
        <f t="shared" si="257"/>
        <v>99.999999999999986</v>
      </c>
    </row>
    <row r="377" spans="1:16" ht="16.05" customHeight="1" x14ac:dyDescent="0.2">
      <c r="A377" s="9"/>
      <c r="B377" s="26"/>
      <c r="C377" s="7" t="s">
        <v>24</v>
      </c>
      <c r="D377" s="66">
        <f>SUM(D375,D373)</f>
        <v>21.799999999999997</v>
      </c>
      <c r="E377" s="66">
        <f t="shared" ref="E377:O377" si="265">SUM(E375,E373)</f>
        <v>76</v>
      </c>
      <c r="F377" s="66">
        <f t="shared" si="265"/>
        <v>35.9</v>
      </c>
      <c r="G377" s="66">
        <f t="shared" si="265"/>
        <v>38.299999999999997</v>
      </c>
      <c r="H377" s="66">
        <f t="shared" si="265"/>
        <v>882.5</v>
      </c>
      <c r="I377" s="66">
        <f t="shared" si="265"/>
        <v>927.1</v>
      </c>
      <c r="J377" s="66">
        <f t="shared" si="265"/>
        <v>1331</v>
      </c>
      <c r="K377" s="66">
        <f t="shared" si="265"/>
        <v>1098.1999999999998</v>
      </c>
      <c r="L377" s="66">
        <f t="shared" si="265"/>
        <v>807</v>
      </c>
      <c r="M377" s="66">
        <f t="shared" si="265"/>
        <v>597.70000000000005</v>
      </c>
      <c r="N377" s="66">
        <f t="shared" si="265"/>
        <v>441.2</v>
      </c>
      <c r="O377" s="66">
        <f t="shared" si="265"/>
        <v>76.8</v>
      </c>
      <c r="P377" s="66">
        <f t="shared" si="257"/>
        <v>6333.4999999999991</v>
      </c>
    </row>
    <row r="378" spans="1:16" ht="16.05" customHeight="1" x14ac:dyDescent="0.2">
      <c r="A378" s="13"/>
      <c r="B378" s="27"/>
      <c r="C378" s="10" t="s">
        <v>22</v>
      </c>
      <c r="D378" s="7">
        <f t="shared" ref="D378:O378" si="266">IF(D377&lt;=0,"",D377/$P377%)</f>
        <v>0.344201468382411</v>
      </c>
      <c r="E378" s="7">
        <f t="shared" si="266"/>
        <v>1.1999684218836348</v>
      </c>
      <c r="F378" s="7">
        <f t="shared" si="266"/>
        <v>0.5668271887581906</v>
      </c>
      <c r="G378" s="7">
        <f t="shared" si="266"/>
        <v>0.60472092839662117</v>
      </c>
      <c r="H378" s="7">
        <f t="shared" si="266"/>
        <v>13.933843846214575</v>
      </c>
      <c r="I378" s="7">
        <f t="shared" si="266"/>
        <v>14.638035841162077</v>
      </c>
      <c r="J378" s="7">
        <f t="shared" si="266"/>
        <v>21.015236441146289</v>
      </c>
      <c r="K378" s="7">
        <f t="shared" si="266"/>
        <v>17.33954369621852</v>
      </c>
      <c r="L378" s="7">
        <f t="shared" si="266"/>
        <v>12.741769953422279</v>
      </c>
      <c r="M378" s="7">
        <f t="shared" si="266"/>
        <v>9.4371200757874814</v>
      </c>
      <c r="N378" s="7">
        <f t="shared" si="266"/>
        <v>6.9661324701981533</v>
      </c>
      <c r="O378" s="7">
        <f t="shared" si="266"/>
        <v>1.2125996684297782</v>
      </c>
      <c r="P378" s="66">
        <f>SUM(D378:O378)</f>
        <v>99.999999999999986</v>
      </c>
    </row>
    <row r="379" spans="1:16" ht="16.05" customHeight="1" x14ac:dyDescent="0.2">
      <c r="P379" s="2"/>
    </row>
    <row r="380" spans="1:16" ht="16.05" customHeight="1" x14ac:dyDescent="0.2">
      <c r="P380" s="2"/>
    </row>
    <row r="381" spans="1:16" ht="16.05" customHeight="1" x14ac:dyDescent="0.2">
      <c r="P381" s="2"/>
    </row>
    <row r="382" spans="1:16" ht="16.05" customHeight="1" x14ac:dyDescent="0.2">
      <c r="P382" s="2"/>
    </row>
    <row r="383" spans="1:16" ht="16.05" customHeight="1" x14ac:dyDescent="0.2">
      <c r="P383" s="2"/>
    </row>
    <row r="384" spans="1:16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S445"/>
  <sheetViews>
    <sheetView showGridLines="0" showZeros="0" view="pageBreakPreview" zoomScale="80" zoomScaleNormal="86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9" style="2"/>
    <col min="18" max="18" width="9.77734375" style="2" bestFit="1" customWidth="1"/>
    <col min="19" max="19" width="10" style="35" bestFit="1" customWidth="1"/>
    <col min="20" max="16384" width="9" style="2"/>
  </cols>
  <sheetData>
    <row r="1" spans="1:16" ht="16.05" customHeight="1" x14ac:dyDescent="0.2">
      <c r="A1" s="2" t="s">
        <v>124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125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0</v>
      </c>
      <c r="E7" s="8">
        <f t="shared" ref="E7:O11" si="0">SUM(E13,E19,E25,E31)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4.7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45">
        <f>SUM(D7:O7)</f>
        <v>4.7</v>
      </c>
    </row>
    <row r="8" spans="1:16" ht="16.05" customHeight="1" x14ac:dyDescent="0.2">
      <c r="A8" s="9"/>
      <c r="C8" s="10" t="s">
        <v>22</v>
      </c>
      <c r="D8" s="7" t="str">
        <f>IF(D7&lt;=0,"",D7/$P7%)</f>
        <v/>
      </c>
      <c r="E8" s="7" t="str">
        <f t="shared" ref="E8:O8" si="1">IF(E7&lt;=0,"",E7/$P7%)</f>
        <v/>
      </c>
      <c r="F8" s="7" t="str">
        <f t="shared" si="1"/>
        <v/>
      </c>
      <c r="G8" s="7" t="str">
        <f t="shared" si="1"/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>
        <f t="shared" si="1"/>
        <v>100</v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66">
        <f>SUM(D8:O8)</f>
        <v>100</v>
      </c>
    </row>
    <row r="9" spans="1:16" ht="16.05" customHeight="1" x14ac:dyDescent="0.2">
      <c r="A9" s="9"/>
      <c r="C9" s="7" t="s">
        <v>23</v>
      </c>
      <c r="D9" s="67">
        <f>SUM(D15,D21,D27,D33)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0</v>
      </c>
      <c r="M9" s="67">
        <f t="shared" si="0"/>
        <v>0</v>
      </c>
      <c r="N9" s="67">
        <f t="shared" si="0"/>
        <v>0</v>
      </c>
      <c r="O9" s="67">
        <f t="shared" si="0"/>
        <v>0</v>
      </c>
      <c r="P9" s="66">
        <f>SUM(D9:O9)</f>
        <v>0</v>
      </c>
    </row>
    <row r="10" spans="1:16" ht="16.05" customHeight="1" x14ac:dyDescent="0.2">
      <c r="A10" s="9"/>
      <c r="C10" s="10" t="s">
        <v>22</v>
      </c>
      <c r="D10" s="7" t="str">
        <f t="shared" ref="D10:O10" si="2">IF(D9&lt;=0,"",D9/$P9%)</f>
        <v/>
      </c>
      <c r="E10" s="7" t="str">
        <f t="shared" si="2"/>
        <v/>
      </c>
      <c r="F10" s="7" t="str">
        <f t="shared" si="2"/>
        <v/>
      </c>
      <c r="G10" s="7" t="str">
        <f t="shared" si="2"/>
        <v/>
      </c>
      <c r="H10" s="7" t="str">
        <f t="shared" si="2"/>
        <v/>
      </c>
      <c r="I10" s="7" t="str">
        <f t="shared" si="2"/>
        <v/>
      </c>
      <c r="J10" s="7" t="str">
        <f t="shared" si="2"/>
        <v/>
      </c>
      <c r="K10" s="7" t="str">
        <f t="shared" si="2"/>
        <v/>
      </c>
      <c r="L10" s="7" t="str">
        <f t="shared" si="2"/>
        <v/>
      </c>
      <c r="M10" s="7" t="str">
        <f t="shared" si="2"/>
        <v/>
      </c>
      <c r="N10" s="7" t="str">
        <f t="shared" si="2"/>
        <v/>
      </c>
      <c r="O10" s="7" t="str">
        <f t="shared" si="2"/>
        <v/>
      </c>
      <c r="P10" s="66">
        <f>SUM(D10:O10)</f>
        <v>0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4.7</v>
      </c>
      <c r="M11" s="67">
        <f t="shared" si="0"/>
        <v>0</v>
      </c>
      <c r="N11" s="67">
        <f t="shared" si="0"/>
        <v>0</v>
      </c>
      <c r="O11" s="67">
        <f t="shared" si="0"/>
        <v>0</v>
      </c>
      <c r="P11" s="66">
        <f>SUM(D11:O11)</f>
        <v>4.7</v>
      </c>
    </row>
    <row r="12" spans="1:16" ht="16.05" customHeight="1" x14ac:dyDescent="0.2">
      <c r="A12" s="9"/>
      <c r="B12" s="12"/>
      <c r="C12" s="10" t="s">
        <v>22</v>
      </c>
      <c r="D12" s="7" t="str">
        <f t="shared" ref="D12:O12" si="3">IF(D11&lt;=0,"",D11/$P11%)</f>
        <v/>
      </c>
      <c r="E12" s="7" t="str">
        <f t="shared" si="3"/>
        <v/>
      </c>
      <c r="F12" s="7" t="str">
        <f t="shared" si="3"/>
        <v/>
      </c>
      <c r="G12" s="7" t="str">
        <f t="shared" si="3"/>
        <v/>
      </c>
      <c r="H12" s="7" t="str">
        <f t="shared" si="3"/>
        <v/>
      </c>
      <c r="I12" s="7" t="str">
        <f t="shared" si="3"/>
        <v/>
      </c>
      <c r="J12" s="7" t="str">
        <f t="shared" si="3"/>
        <v/>
      </c>
      <c r="K12" s="7" t="str">
        <f t="shared" si="3"/>
        <v/>
      </c>
      <c r="L12" s="7">
        <f t="shared" si="3"/>
        <v>100</v>
      </c>
      <c r="M12" s="7" t="str">
        <f t="shared" si="3"/>
        <v/>
      </c>
      <c r="N12" s="7" t="str">
        <f t="shared" si="3"/>
        <v/>
      </c>
      <c r="O12" s="7" t="str">
        <f t="shared" si="3"/>
        <v/>
      </c>
      <c r="P12" s="66">
        <f t="shared" ref="P12:P89" si="4">SUM(D12:O12)</f>
        <v>100</v>
      </c>
    </row>
    <row r="13" spans="1:16" ht="16.05" customHeight="1" x14ac:dyDescent="0.2">
      <c r="A13" s="9"/>
      <c r="B13" s="9" t="s">
        <v>25</v>
      </c>
      <c r="C13" s="7" t="s">
        <v>21</v>
      </c>
      <c r="D13" s="67">
        <v>0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6">
        <f t="shared" si="4"/>
        <v>0</v>
      </c>
    </row>
    <row r="14" spans="1:16" ht="16.05" customHeight="1" x14ac:dyDescent="0.2">
      <c r="A14" s="9"/>
      <c r="B14" s="9"/>
      <c r="C14" s="10" t="s">
        <v>22</v>
      </c>
      <c r="D14" s="7" t="str">
        <f t="shared" ref="D14:O14" si="5">IF(D13&lt;=0,"",D13/$P13%)</f>
        <v/>
      </c>
      <c r="E14" s="7" t="str">
        <f t="shared" si="5"/>
        <v/>
      </c>
      <c r="F14" s="7" t="str">
        <f t="shared" si="5"/>
        <v/>
      </c>
      <c r="G14" s="7" t="str">
        <f t="shared" si="5"/>
        <v/>
      </c>
      <c r="H14" s="7" t="str">
        <f t="shared" si="5"/>
        <v/>
      </c>
      <c r="I14" s="7" t="str">
        <f t="shared" si="5"/>
        <v/>
      </c>
      <c r="J14" s="7" t="str">
        <f t="shared" si="5"/>
        <v/>
      </c>
      <c r="K14" s="7" t="str">
        <f t="shared" si="5"/>
        <v/>
      </c>
      <c r="L14" s="7" t="str">
        <f t="shared" si="5"/>
        <v/>
      </c>
      <c r="M14" s="7" t="str">
        <f t="shared" si="5"/>
        <v/>
      </c>
      <c r="N14" s="7" t="str">
        <f t="shared" si="5"/>
        <v/>
      </c>
      <c r="O14" s="7" t="str">
        <f t="shared" si="5"/>
        <v/>
      </c>
      <c r="P14" s="66">
        <f t="shared" si="4"/>
        <v>0</v>
      </c>
    </row>
    <row r="15" spans="1:16" ht="16.05" customHeight="1" x14ac:dyDescent="0.2">
      <c r="A15" s="9"/>
      <c r="B15" s="9"/>
      <c r="C15" s="7" t="s">
        <v>23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6">
        <f t="shared" si="4"/>
        <v>0</v>
      </c>
    </row>
    <row r="16" spans="1:16" ht="16.05" customHeight="1" x14ac:dyDescent="0.2">
      <c r="A16" s="9"/>
      <c r="B16" s="9"/>
      <c r="C16" s="10" t="s">
        <v>22</v>
      </c>
      <c r="D16" s="7" t="str">
        <f t="shared" ref="D16:O18" si="6">IF(D15&lt;=0,"",D15/$P15%)</f>
        <v/>
      </c>
      <c r="E16" s="7" t="str">
        <f t="shared" si="6"/>
        <v/>
      </c>
      <c r="F16" s="7" t="str">
        <f t="shared" si="6"/>
        <v/>
      </c>
      <c r="G16" s="7" t="str">
        <f t="shared" si="6"/>
        <v/>
      </c>
      <c r="H16" s="7" t="str">
        <f t="shared" si="6"/>
        <v/>
      </c>
      <c r="I16" s="7" t="str">
        <f t="shared" si="6"/>
        <v/>
      </c>
      <c r="J16" s="7" t="str">
        <f t="shared" si="6"/>
        <v/>
      </c>
      <c r="K16" s="7" t="str">
        <f t="shared" si="6"/>
        <v/>
      </c>
      <c r="L16" s="7" t="str">
        <f t="shared" si="6"/>
        <v/>
      </c>
      <c r="M16" s="7" t="str">
        <f t="shared" si="6"/>
        <v/>
      </c>
      <c r="N16" s="7" t="str">
        <f t="shared" si="6"/>
        <v/>
      </c>
      <c r="O16" s="7" t="str">
        <f t="shared" si="6"/>
        <v/>
      </c>
      <c r="P16" s="66">
        <f t="shared" si="4"/>
        <v>0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0</v>
      </c>
      <c r="E17" s="66">
        <f t="shared" ref="E17:O17" si="7">SUM(E15,E13)</f>
        <v>0</v>
      </c>
      <c r="F17" s="66">
        <f t="shared" si="7"/>
        <v>0</v>
      </c>
      <c r="G17" s="66">
        <f t="shared" si="7"/>
        <v>0</v>
      </c>
      <c r="H17" s="66">
        <f t="shared" si="7"/>
        <v>0</v>
      </c>
      <c r="I17" s="66">
        <f t="shared" si="7"/>
        <v>0</v>
      </c>
      <c r="J17" s="66">
        <f t="shared" si="7"/>
        <v>0</v>
      </c>
      <c r="K17" s="66">
        <f t="shared" si="7"/>
        <v>0</v>
      </c>
      <c r="L17" s="66">
        <f t="shared" si="7"/>
        <v>0</v>
      </c>
      <c r="M17" s="66">
        <f t="shared" si="7"/>
        <v>0</v>
      </c>
      <c r="N17" s="66">
        <f t="shared" si="7"/>
        <v>0</v>
      </c>
      <c r="O17" s="66">
        <f t="shared" si="7"/>
        <v>0</v>
      </c>
      <c r="P17" s="66">
        <f t="shared" si="4"/>
        <v>0</v>
      </c>
    </row>
    <row r="18" spans="1:16" ht="16.05" customHeight="1" x14ac:dyDescent="0.2">
      <c r="A18" s="9"/>
      <c r="B18" s="13"/>
      <c r="C18" s="10" t="s">
        <v>22</v>
      </c>
      <c r="D18" s="7" t="str">
        <f t="shared" si="6"/>
        <v/>
      </c>
      <c r="E18" s="7" t="str">
        <f t="shared" si="6"/>
        <v/>
      </c>
      <c r="F18" s="7" t="str">
        <f t="shared" si="6"/>
        <v/>
      </c>
      <c r="G18" s="7" t="str">
        <f t="shared" si="6"/>
        <v/>
      </c>
      <c r="H18" s="7" t="str">
        <f t="shared" si="6"/>
        <v/>
      </c>
      <c r="I18" s="7" t="str">
        <f t="shared" si="6"/>
        <v/>
      </c>
      <c r="J18" s="7" t="str">
        <f t="shared" si="6"/>
        <v/>
      </c>
      <c r="K18" s="7" t="str">
        <f t="shared" si="6"/>
        <v/>
      </c>
      <c r="L18" s="7" t="str">
        <f t="shared" si="6"/>
        <v/>
      </c>
      <c r="M18" s="7" t="str">
        <f t="shared" si="6"/>
        <v/>
      </c>
      <c r="N18" s="7" t="str">
        <f t="shared" si="6"/>
        <v/>
      </c>
      <c r="O18" s="7" t="str">
        <f t="shared" si="6"/>
        <v/>
      </c>
      <c r="P18" s="66">
        <f t="shared" si="4"/>
        <v>0</v>
      </c>
    </row>
    <row r="19" spans="1:16" ht="16.05" customHeight="1" x14ac:dyDescent="0.2">
      <c r="A19" s="9"/>
      <c r="B19" s="9" t="s">
        <v>26</v>
      </c>
      <c r="C19" s="7" t="s">
        <v>21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4.7</v>
      </c>
      <c r="M19" s="75">
        <v>0</v>
      </c>
      <c r="N19" s="75">
        <v>0</v>
      </c>
      <c r="O19" s="75">
        <v>0</v>
      </c>
      <c r="P19" s="66">
        <f t="shared" ref="P19:P24" si="8">SUM(D19:O19)</f>
        <v>4.7</v>
      </c>
    </row>
    <row r="20" spans="1:16" ht="16.05" customHeight="1" x14ac:dyDescent="0.2">
      <c r="A20" s="9"/>
      <c r="B20" s="9"/>
      <c r="C20" s="10" t="s">
        <v>22</v>
      </c>
      <c r="D20" s="7" t="str">
        <f t="shared" ref="D20:O20" si="9">IF(D19&lt;=0,"",D19/$P19%)</f>
        <v/>
      </c>
      <c r="E20" s="7" t="str">
        <f t="shared" si="9"/>
        <v/>
      </c>
      <c r="F20" s="7" t="str">
        <f t="shared" si="9"/>
        <v/>
      </c>
      <c r="G20" s="7" t="str">
        <f t="shared" si="9"/>
        <v/>
      </c>
      <c r="H20" s="7" t="str">
        <f t="shared" si="9"/>
        <v/>
      </c>
      <c r="I20" s="7" t="str">
        <f t="shared" si="9"/>
        <v/>
      </c>
      <c r="J20" s="7" t="str">
        <f t="shared" si="9"/>
        <v/>
      </c>
      <c r="K20" s="7" t="str">
        <f t="shared" si="9"/>
        <v/>
      </c>
      <c r="L20" s="7">
        <f t="shared" si="9"/>
        <v>100</v>
      </c>
      <c r="M20" s="7" t="str">
        <f t="shared" si="9"/>
        <v/>
      </c>
      <c r="N20" s="7" t="str">
        <f t="shared" si="9"/>
        <v/>
      </c>
      <c r="O20" s="7" t="str">
        <f t="shared" si="9"/>
        <v/>
      </c>
      <c r="P20" s="66">
        <f t="shared" si="8"/>
        <v>100</v>
      </c>
    </row>
    <row r="21" spans="1:16" ht="16.05" customHeight="1" x14ac:dyDescent="0.2">
      <c r="A21" s="9"/>
      <c r="B21" s="9"/>
      <c r="C21" s="7" t="s">
        <v>23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6">
        <f t="shared" si="8"/>
        <v>0</v>
      </c>
    </row>
    <row r="22" spans="1:16" ht="16.05" customHeight="1" x14ac:dyDescent="0.2">
      <c r="A22" s="9"/>
      <c r="B22" s="9"/>
      <c r="C22" s="10" t="s">
        <v>22</v>
      </c>
      <c r="D22" s="7" t="str">
        <f t="shared" ref="D22:O22" si="10">IF(D21&lt;=0,"",D21/$P21%)</f>
        <v/>
      </c>
      <c r="E22" s="7" t="str">
        <f t="shared" si="10"/>
        <v/>
      </c>
      <c r="F22" s="7" t="str">
        <f t="shared" si="10"/>
        <v/>
      </c>
      <c r="G22" s="7" t="str">
        <f t="shared" si="10"/>
        <v/>
      </c>
      <c r="H22" s="7" t="str">
        <f t="shared" si="10"/>
        <v/>
      </c>
      <c r="I22" s="7" t="str">
        <f t="shared" si="10"/>
        <v/>
      </c>
      <c r="J22" s="7" t="str">
        <f t="shared" si="10"/>
        <v/>
      </c>
      <c r="K22" s="7" t="str">
        <f t="shared" si="10"/>
        <v/>
      </c>
      <c r="L22" s="7" t="str">
        <f t="shared" si="10"/>
        <v/>
      </c>
      <c r="M22" s="7" t="str">
        <f t="shared" si="10"/>
        <v/>
      </c>
      <c r="N22" s="7" t="str">
        <f t="shared" si="10"/>
        <v/>
      </c>
      <c r="O22" s="7" t="str">
        <f t="shared" si="10"/>
        <v/>
      </c>
      <c r="P22" s="66">
        <f t="shared" si="8"/>
        <v>0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0</v>
      </c>
      <c r="E23" s="66">
        <f t="shared" ref="E23:O23" si="11">SUM(E21,E19)</f>
        <v>0</v>
      </c>
      <c r="F23" s="66">
        <f t="shared" si="11"/>
        <v>0</v>
      </c>
      <c r="G23" s="66">
        <f t="shared" si="11"/>
        <v>0</v>
      </c>
      <c r="H23" s="66">
        <f t="shared" si="11"/>
        <v>0</v>
      </c>
      <c r="I23" s="66">
        <f t="shared" si="11"/>
        <v>0</v>
      </c>
      <c r="J23" s="66">
        <f t="shared" si="11"/>
        <v>0</v>
      </c>
      <c r="K23" s="66">
        <f t="shared" si="11"/>
        <v>0</v>
      </c>
      <c r="L23" s="66">
        <f t="shared" si="11"/>
        <v>4.7</v>
      </c>
      <c r="M23" s="66">
        <f t="shared" si="11"/>
        <v>0</v>
      </c>
      <c r="N23" s="66">
        <f t="shared" si="11"/>
        <v>0</v>
      </c>
      <c r="O23" s="66">
        <f t="shared" si="11"/>
        <v>0</v>
      </c>
      <c r="P23" s="66">
        <f t="shared" si="8"/>
        <v>4.7</v>
      </c>
    </row>
    <row r="24" spans="1:16" ht="16.05" customHeight="1" x14ac:dyDescent="0.2">
      <c r="A24" s="9"/>
      <c r="B24" s="13"/>
      <c r="C24" s="10" t="s">
        <v>22</v>
      </c>
      <c r="D24" s="7" t="str">
        <f t="shared" ref="D24:O24" si="12">IF(D23&lt;=0,"",D23/$P23%)</f>
        <v/>
      </c>
      <c r="E24" s="7" t="str">
        <f t="shared" si="12"/>
        <v/>
      </c>
      <c r="F24" s="7" t="str">
        <f t="shared" si="12"/>
        <v/>
      </c>
      <c r="G24" s="7" t="str">
        <f t="shared" si="12"/>
        <v/>
      </c>
      <c r="H24" s="7" t="str">
        <f t="shared" si="12"/>
        <v/>
      </c>
      <c r="I24" s="7" t="str">
        <f t="shared" si="12"/>
        <v/>
      </c>
      <c r="J24" s="7" t="str">
        <f t="shared" si="12"/>
        <v/>
      </c>
      <c r="K24" s="7" t="str">
        <f t="shared" si="12"/>
        <v/>
      </c>
      <c r="L24" s="7">
        <f t="shared" si="12"/>
        <v>100</v>
      </c>
      <c r="M24" s="7" t="str">
        <f t="shared" si="12"/>
        <v/>
      </c>
      <c r="N24" s="7" t="str">
        <f t="shared" si="12"/>
        <v/>
      </c>
      <c r="O24" s="7" t="str">
        <f t="shared" si="12"/>
        <v/>
      </c>
      <c r="P24" s="66">
        <f t="shared" si="8"/>
        <v>100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3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 t="shared" ref="D26:O26" si="14">IF(D25&lt;=0,"",D25/$P25%)</f>
        <v/>
      </c>
      <c r="E26" s="7" t="str">
        <f t="shared" si="14"/>
        <v/>
      </c>
      <c r="F26" s="7" t="str">
        <f t="shared" si="14"/>
        <v/>
      </c>
      <c r="G26" s="7" t="str">
        <f t="shared" si="14"/>
        <v/>
      </c>
      <c r="H26" s="7" t="str">
        <f t="shared" si="14"/>
        <v/>
      </c>
      <c r="I26" s="7" t="str">
        <f t="shared" si="14"/>
        <v/>
      </c>
      <c r="J26" s="7" t="str">
        <f t="shared" si="14"/>
        <v/>
      </c>
      <c r="K26" s="7" t="str">
        <f t="shared" si="14"/>
        <v/>
      </c>
      <c r="L26" s="7" t="str">
        <f t="shared" si="14"/>
        <v/>
      </c>
      <c r="M26" s="7" t="str">
        <f t="shared" si="14"/>
        <v/>
      </c>
      <c r="N26" s="7" t="str">
        <f t="shared" si="14"/>
        <v/>
      </c>
      <c r="O26" s="7" t="str">
        <f t="shared" si="14"/>
        <v/>
      </c>
      <c r="P26" s="66">
        <f t="shared" si="13"/>
        <v>0</v>
      </c>
    </row>
    <row r="27" spans="1:16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3"/>
        <v>0</v>
      </c>
    </row>
    <row r="28" spans="1:16" ht="16.05" customHeight="1" x14ac:dyDescent="0.2">
      <c r="A28" s="9"/>
      <c r="B28" s="9"/>
      <c r="C28" s="10" t="s">
        <v>22</v>
      </c>
      <c r="D28" s="7" t="str">
        <f t="shared" ref="D28:O28" si="15">IF(D27&lt;=0,"",D27/$P27%)</f>
        <v/>
      </c>
      <c r="E28" s="7" t="str">
        <f t="shared" si="15"/>
        <v/>
      </c>
      <c r="F28" s="7" t="str">
        <f t="shared" si="15"/>
        <v/>
      </c>
      <c r="G28" s="7" t="str">
        <f t="shared" si="15"/>
        <v/>
      </c>
      <c r="H28" s="7" t="str">
        <f t="shared" si="15"/>
        <v/>
      </c>
      <c r="I28" s="7" t="str">
        <f t="shared" si="15"/>
        <v/>
      </c>
      <c r="J28" s="7" t="str">
        <f t="shared" si="15"/>
        <v/>
      </c>
      <c r="K28" s="7" t="str">
        <f t="shared" si="15"/>
        <v/>
      </c>
      <c r="L28" s="7" t="str">
        <f t="shared" si="15"/>
        <v/>
      </c>
      <c r="M28" s="7" t="str">
        <f t="shared" si="15"/>
        <v/>
      </c>
      <c r="N28" s="7" t="str">
        <f t="shared" si="15"/>
        <v/>
      </c>
      <c r="O28" s="7" t="str">
        <f t="shared" si="15"/>
        <v/>
      </c>
      <c r="P28" s="66">
        <f t="shared" si="13"/>
        <v>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6">SUM(E27,E25)</f>
        <v>0</v>
      </c>
      <c r="F29" s="66">
        <f t="shared" si="16"/>
        <v>0</v>
      </c>
      <c r="G29" s="66">
        <f t="shared" si="16"/>
        <v>0</v>
      </c>
      <c r="H29" s="66">
        <f t="shared" si="16"/>
        <v>0</v>
      </c>
      <c r="I29" s="66">
        <f t="shared" si="16"/>
        <v>0</v>
      </c>
      <c r="J29" s="66">
        <f t="shared" si="16"/>
        <v>0</v>
      </c>
      <c r="K29" s="66">
        <f t="shared" si="16"/>
        <v>0</v>
      </c>
      <c r="L29" s="66">
        <f t="shared" si="16"/>
        <v>0</v>
      </c>
      <c r="M29" s="66">
        <f t="shared" si="16"/>
        <v>0</v>
      </c>
      <c r="N29" s="66">
        <f t="shared" si="16"/>
        <v>0</v>
      </c>
      <c r="O29" s="66">
        <f t="shared" si="16"/>
        <v>0</v>
      </c>
      <c r="P29" s="66">
        <f t="shared" si="13"/>
        <v>0</v>
      </c>
    </row>
    <row r="30" spans="1:16" ht="16.05" customHeight="1" x14ac:dyDescent="0.2">
      <c r="A30" s="9"/>
      <c r="B30" s="13"/>
      <c r="C30" s="10" t="s">
        <v>22</v>
      </c>
      <c r="D30" s="7" t="str">
        <f t="shared" ref="D30:O30" si="17">IF(D29&lt;=0,"",D29/$P29%)</f>
        <v/>
      </c>
      <c r="E30" s="7" t="str">
        <f t="shared" si="17"/>
        <v/>
      </c>
      <c r="F30" s="7" t="str">
        <f t="shared" si="17"/>
        <v/>
      </c>
      <c r="G30" s="7" t="str">
        <f t="shared" si="17"/>
        <v/>
      </c>
      <c r="H30" s="7" t="str">
        <f t="shared" si="17"/>
        <v/>
      </c>
      <c r="I30" s="7" t="str">
        <f t="shared" si="17"/>
        <v/>
      </c>
      <c r="J30" s="7" t="str">
        <f t="shared" si="17"/>
        <v/>
      </c>
      <c r="K30" s="7" t="str">
        <f t="shared" si="17"/>
        <v/>
      </c>
      <c r="L30" s="7" t="str">
        <f t="shared" si="17"/>
        <v/>
      </c>
      <c r="M30" s="7" t="str">
        <f t="shared" si="17"/>
        <v/>
      </c>
      <c r="N30" s="7" t="str">
        <f t="shared" si="17"/>
        <v/>
      </c>
      <c r="O30" s="7" t="str">
        <f t="shared" si="17"/>
        <v/>
      </c>
      <c r="P30" s="66">
        <f t="shared" si="13"/>
        <v>0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 t="shared" ref="D32:O32" si="18">IF(D31&lt;=0,"",D31/$P31%)</f>
        <v/>
      </c>
      <c r="E32" s="7" t="str">
        <f t="shared" si="18"/>
        <v/>
      </c>
      <c r="F32" s="7" t="str">
        <f t="shared" si="18"/>
        <v/>
      </c>
      <c r="G32" s="7" t="str">
        <f t="shared" si="18"/>
        <v/>
      </c>
      <c r="H32" s="7" t="str">
        <f t="shared" si="18"/>
        <v/>
      </c>
      <c r="I32" s="7" t="str">
        <f t="shared" si="18"/>
        <v/>
      </c>
      <c r="J32" s="7" t="str">
        <f t="shared" si="18"/>
        <v/>
      </c>
      <c r="K32" s="7" t="str">
        <f t="shared" si="18"/>
        <v/>
      </c>
      <c r="L32" s="7" t="str">
        <f t="shared" si="18"/>
        <v/>
      </c>
      <c r="M32" s="7" t="str">
        <f t="shared" si="18"/>
        <v/>
      </c>
      <c r="N32" s="7" t="str">
        <f t="shared" si="18"/>
        <v/>
      </c>
      <c r="O32" s="7" t="str">
        <f t="shared" si="18"/>
        <v/>
      </c>
      <c r="P32" s="66">
        <f t="shared" si="13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3"/>
        <v>0</v>
      </c>
    </row>
    <row r="34" spans="1:16" ht="16.05" customHeight="1" x14ac:dyDescent="0.2">
      <c r="A34" s="9"/>
      <c r="B34" s="9"/>
      <c r="C34" s="10" t="s">
        <v>22</v>
      </c>
      <c r="D34" s="7" t="str">
        <f t="shared" ref="D34:O34" si="19">IF(D33&lt;=0,"",D33/$P33%)</f>
        <v/>
      </c>
      <c r="E34" s="7" t="str">
        <f t="shared" si="19"/>
        <v/>
      </c>
      <c r="F34" s="7" t="str">
        <f t="shared" si="19"/>
        <v/>
      </c>
      <c r="G34" s="7" t="str">
        <f t="shared" si="19"/>
        <v/>
      </c>
      <c r="H34" s="7" t="str">
        <f t="shared" si="19"/>
        <v/>
      </c>
      <c r="I34" s="7" t="str">
        <f t="shared" si="19"/>
        <v/>
      </c>
      <c r="J34" s="7" t="str">
        <f t="shared" si="19"/>
        <v/>
      </c>
      <c r="K34" s="7" t="str">
        <f t="shared" si="19"/>
        <v/>
      </c>
      <c r="L34" s="7" t="str">
        <f t="shared" si="19"/>
        <v/>
      </c>
      <c r="M34" s="7" t="str">
        <f t="shared" si="19"/>
        <v/>
      </c>
      <c r="N34" s="7" t="str">
        <f t="shared" si="19"/>
        <v/>
      </c>
      <c r="O34" s="7" t="str">
        <f t="shared" si="19"/>
        <v/>
      </c>
      <c r="P34" s="66">
        <f t="shared" si="13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0">SUM(E33,E31)</f>
        <v>0</v>
      </c>
      <c r="F35" s="66">
        <f t="shared" si="20"/>
        <v>0</v>
      </c>
      <c r="G35" s="66">
        <f t="shared" si="20"/>
        <v>0</v>
      </c>
      <c r="H35" s="66">
        <f t="shared" si="20"/>
        <v>0</v>
      </c>
      <c r="I35" s="66">
        <f t="shared" si="20"/>
        <v>0</v>
      </c>
      <c r="J35" s="66">
        <f t="shared" si="20"/>
        <v>0</v>
      </c>
      <c r="K35" s="66">
        <f t="shared" si="20"/>
        <v>0</v>
      </c>
      <c r="L35" s="66">
        <f t="shared" si="20"/>
        <v>0</v>
      </c>
      <c r="M35" s="66">
        <f t="shared" si="20"/>
        <v>0</v>
      </c>
      <c r="N35" s="66">
        <f t="shared" si="20"/>
        <v>0</v>
      </c>
      <c r="O35" s="66">
        <f t="shared" si="20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 t="shared" ref="D36:O36" si="21">IF(D35&lt;=0,"",D35/$P35%)</f>
        <v/>
      </c>
      <c r="E36" s="7" t="str">
        <f t="shared" si="21"/>
        <v/>
      </c>
      <c r="F36" s="7" t="str">
        <f t="shared" si="21"/>
        <v/>
      </c>
      <c r="G36" s="7" t="str">
        <f t="shared" si="21"/>
        <v/>
      </c>
      <c r="H36" s="7" t="str">
        <f t="shared" si="21"/>
        <v/>
      </c>
      <c r="I36" s="7" t="str">
        <f t="shared" si="21"/>
        <v/>
      </c>
      <c r="J36" s="7" t="str">
        <f t="shared" si="21"/>
        <v/>
      </c>
      <c r="K36" s="7" t="str">
        <f t="shared" si="21"/>
        <v/>
      </c>
      <c r="L36" s="7" t="str">
        <f t="shared" si="21"/>
        <v/>
      </c>
      <c r="M36" s="7" t="str">
        <f t="shared" si="21"/>
        <v/>
      </c>
      <c r="N36" s="7" t="str">
        <f t="shared" si="21"/>
        <v/>
      </c>
      <c r="O36" s="7" t="str">
        <f t="shared" si="21"/>
        <v/>
      </c>
      <c r="P36" s="66">
        <f t="shared" si="13"/>
        <v>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90.600000000000009</v>
      </c>
      <c r="E37" s="66">
        <f t="shared" ref="E37:N37" si="22">E$43+E$49+E$55+E$61+E$67+E$73+E$79+E$85+E$91+E$97+E$103+E$109+E$115+E$121+E$127+E$133+E$139+E$145+E$151+E$157+E$163+E$169+E$175+E$181+E$187+E$193+E$199+E$205+E$211+E$217+E$223</f>
        <v>107.9</v>
      </c>
      <c r="F37" s="66">
        <f t="shared" si="22"/>
        <v>36</v>
      </c>
      <c r="G37" s="66">
        <f t="shared" si="22"/>
        <v>8.2000000000000011</v>
      </c>
      <c r="H37" s="68">
        <f t="shared" si="22"/>
        <v>36.799999999999997</v>
      </c>
      <c r="I37" s="66">
        <f t="shared" si="22"/>
        <v>111.4</v>
      </c>
      <c r="J37" s="66">
        <f t="shared" si="22"/>
        <v>218.3</v>
      </c>
      <c r="K37" s="66">
        <f t="shared" si="22"/>
        <v>329.70000000000005</v>
      </c>
      <c r="L37" s="66">
        <f t="shared" si="22"/>
        <v>150.60000000000002</v>
      </c>
      <c r="M37" s="66">
        <f t="shared" si="22"/>
        <v>91.40000000000002</v>
      </c>
      <c r="N37" s="66">
        <f t="shared" si="22"/>
        <v>212.70000000000002</v>
      </c>
      <c r="O37" s="66">
        <f>O$43+O$49+O$55+O$61+O$67+O$73+O$79+O$85+O$91+O$97+O$103+O$109+O$115+O$121+O$127+O$133+O$139+O$145+O$151+O$157+O$163+O$169+O$175+O$181+O$187+O$193+O$199+O$205+O$211+O$217+O$223</f>
        <v>116.6</v>
      </c>
      <c r="P37" s="66">
        <f>SUM(D37:O37)</f>
        <v>1510.2</v>
      </c>
    </row>
    <row r="38" spans="1:16" ht="16.05" customHeight="1" x14ac:dyDescent="0.2">
      <c r="A38" s="9"/>
      <c r="C38" s="10" t="s">
        <v>22</v>
      </c>
      <c r="D38" s="7">
        <f>IF(D37&lt;=0,"",D37/$P37%)</f>
        <v>5.9992054032578475</v>
      </c>
      <c r="E38" s="7">
        <f t="shared" ref="E38:O38" si="23">IF(E37&lt;=0,"",E37/$P37%)</f>
        <v>7.1447490398622699</v>
      </c>
      <c r="F38" s="7">
        <f t="shared" si="23"/>
        <v>2.3837902264600714</v>
      </c>
      <c r="G38" s="7">
        <f t="shared" si="23"/>
        <v>0.54297444047146082</v>
      </c>
      <c r="H38" s="7">
        <f t="shared" si="23"/>
        <v>2.4367633426036286</v>
      </c>
      <c r="I38" s="7">
        <f t="shared" si="23"/>
        <v>7.3765064229903325</v>
      </c>
      <c r="J38" s="7">
        <f t="shared" si="23"/>
        <v>14.455039067673157</v>
      </c>
      <c r="K38" s="7">
        <f t="shared" si="23"/>
        <v>21.83154549066349</v>
      </c>
      <c r="L38" s="7">
        <f t="shared" si="23"/>
        <v>9.9721891140246335</v>
      </c>
      <c r="M38" s="7">
        <f t="shared" si="23"/>
        <v>6.0521785194014051</v>
      </c>
      <c r="N38" s="7">
        <f t="shared" si="23"/>
        <v>14.084227254668257</v>
      </c>
      <c r="O38" s="7">
        <f t="shared" si="23"/>
        <v>7.7208316779234529</v>
      </c>
      <c r="P38" s="66">
        <f t="shared" ref="P38:P42" si="24">SUM(D38:O38)</f>
        <v>100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295.89999999999998</v>
      </c>
      <c r="E39" s="66">
        <f t="shared" ref="E39:N39" si="25">E$45+E$51+E$57+E$63+E$69+E$75+E$81+E$87+E$93+E$99+E$105+E$111+E$117+E$123+E$129+E$135+E$141+E$147+E$153+E$159+E$165+E$171+E$177+E$183+E$189+E$195+E$201+E$207+E$213+E$219+E$225</f>
        <v>260</v>
      </c>
      <c r="F39" s="66">
        <f t="shared" si="25"/>
        <v>181.7</v>
      </c>
      <c r="G39" s="66">
        <f t="shared" si="25"/>
        <v>0</v>
      </c>
      <c r="H39" s="66">
        <f t="shared" si="25"/>
        <v>0</v>
      </c>
      <c r="I39" s="66">
        <f t="shared" si="25"/>
        <v>750.1</v>
      </c>
      <c r="J39" s="66">
        <f t="shared" si="25"/>
        <v>2004.6000000000001</v>
      </c>
      <c r="K39" s="66">
        <f t="shared" si="25"/>
        <v>3795.7</v>
      </c>
      <c r="L39" s="66">
        <f t="shared" si="25"/>
        <v>2943.3000000000006</v>
      </c>
      <c r="M39" s="66">
        <f t="shared" si="25"/>
        <v>2450.3999999999996</v>
      </c>
      <c r="N39" s="66">
        <f t="shared" si="25"/>
        <v>586.1</v>
      </c>
      <c r="O39" s="66">
        <f>O$45+O$51+O$57+O$63+O$69+O$75+O$81+O$87+O$93+O$99+O$105+O$111+O$117+O$123+O$129+O$135+O$141+O$147+O$153+O$159+O$165+O$171+O$177+O$183+O$189+O$195+O$201+O$207+O$213+O$219+O$225</f>
        <v>441.70000000000005</v>
      </c>
      <c r="P39" s="66">
        <f t="shared" si="24"/>
        <v>13709.500000000002</v>
      </c>
    </row>
    <row r="40" spans="1:16" ht="16.05" customHeight="1" x14ac:dyDescent="0.2">
      <c r="A40" s="9"/>
      <c r="C40" s="10" t="s">
        <v>22</v>
      </c>
      <c r="D40" s="7">
        <f t="shared" ref="D40:O40" si="26">IF(D39&lt;=0,"",D39/$P39%)</f>
        <v>2.1583573434479733</v>
      </c>
      <c r="E40" s="7">
        <f t="shared" si="26"/>
        <v>1.896495131113461</v>
      </c>
      <c r="F40" s="7">
        <f t="shared" si="26"/>
        <v>1.3253583281665995</v>
      </c>
      <c r="G40" s="7" t="str">
        <f t="shared" si="26"/>
        <v/>
      </c>
      <c r="H40" s="7" t="str">
        <f t="shared" si="26"/>
        <v/>
      </c>
      <c r="I40" s="7">
        <f t="shared" si="26"/>
        <v>5.4713884532623354</v>
      </c>
      <c r="J40" s="7">
        <f t="shared" si="26"/>
        <v>14.621977460884786</v>
      </c>
      <c r="K40" s="7">
        <f t="shared" si="26"/>
        <v>27.686640650643707</v>
      </c>
      <c r="L40" s="7">
        <f t="shared" si="26"/>
        <v>21.469054305408658</v>
      </c>
      <c r="M40" s="7">
        <f t="shared" si="26"/>
        <v>17.873737189540094</v>
      </c>
      <c r="N40" s="7">
        <f t="shared" si="26"/>
        <v>4.2751376782523058</v>
      </c>
      <c r="O40" s="7">
        <f t="shared" si="26"/>
        <v>3.2218534592800609</v>
      </c>
      <c r="P40" s="66">
        <f t="shared" si="24"/>
        <v>99.999999999999972</v>
      </c>
    </row>
    <row r="41" spans="1:16" ht="16.05" customHeight="1" x14ac:dyDescent="0.2">
      <c r="A41" s="9"/>
      <c r="C41" s="7" t="s">
        <v>117</v>
      </c>
      <c r="D41" s="66">
        <f>SUM(D39,D37)</f>
        <v>386.5</v>
      </c>
      <c r="E41" s="66">
        <f t="shared" ref="E41:O41" si="27">SUM(E39,E37)</f>
        <v>367.9</v>
      </c>
      <c r="F41" s="66">
        <f t="shared" si="27"/>
        <v>217.7</v>
      </c>
      <c r="G41" s="66">
        <f t="shared" si="27"/>
        <v>8.2000000000000011</v>
      </c>
      <c r="H41" s="66">
        <f t="shared" si="27"/>
        <v>36.799999999999997</v>
      </c>
      <c r="I41" s="66">
        <f t="shared" si="27"/>
        <v>861.5</v>
      </c>
      <c r="J41" s="66">
        <f t="shared" si="27"/>
        <v>2222.9</v>
      </c>
      <c r="K41" s="66">
        <f t="shared" si="27"/>
        <v>4125.3999999999996</v>
      </c>
      <c r="L41" s="66">
        <f t="shared" si="27"/>
        <v>3093.9000000000005</v>
      </c>
      <c r="M41" s="66">
        <f t="shared" si="27"/>
        <v>2541.7999999999997</v>
      </c>
      <c r="N41" s="66">
        <f t="shared" si="27"/>
        <v>798.80000000000007</v>
      </c>
      <c r="O41" s="66">
        <f t="shared" si="27"/>
        <v>558.30000000000007</v>
      </c>
      <c r="P41" s="66">
        <f t="shared" si="24"/>
        <v>15219.699999999997</v>
      </c>
    </row>
    <row r="42" spans="1:16" ht="16.05" customHeight="1" x14ac:dyDescent="0.2">
      <c r="A42" s="9"/>
      <c r="B42" s="12"/>
      <c r="C42" s="10" t="s">
        <v>22</v>
      </c>
      <c r="D42" s="7">
        <f>IF(D41&lt;=0,"",D41/$P41%)</f>
        <v>2.5394718686964923</v>
      </c>
      <c r="E42" s="7">
        <f t="shared" ref="E42:O42" si="28">IF(E41&lt;=0,"",E41/$P41%)</f>
        <v>2.4172618382753934</v>
      </c>
      <c r="F42" s="7">
        <f t="shared" si="28"/>
        <v>1.4303829904663037</v>
      </c>
      <c r="G42" s="7">
        <f t="shared" si="28"/>
        <v>5.3877540293172682E-2</v>
      </c>
      <c r="H42" s="7">
        <f t="shared" si="28"/>
        <v>0.24179188814497002</v>
      </c>
      <c r="I42" s="7">
        <f t="shared" si="28"/>
        <v>5.6604269466546659</v>
      </c>
      <c r="J42" s="7">
        <f t="shared" si="28"/>
        <v>14.605412721669945</v>
      </c>
      <c r="K42" s="7">
        <f t="shared" si="28"/>
        <v>27.105659112860309</v>
      </c>
      <c r="L42" s="7">
        <f t="shared" si="28"/>
        <v>20.328258769883774</v>
      </c>
      <c r="M42" s="7">
        <f t="shared" si="28"/>
        <v>16.700723404534912</v>
      </c>
      <c r="N42" s="7">
        <f t="shared" si="28"/>
        <v>5.2484608763641871</v>
      </c>
      <c r="O42" s="7">
        <f t="shared" si="28"/>
        <v>3.6682720421558912</v>
      </c>
      <c r="P42" s="66">
        <f t="shared" si="24"/>
        <v>100.00000000000003</v>
      </c>
    </row>
    <row r="43" spans="1:16" ht="16.05" customHeight="1" x14ac:dyDescent="0.2">
      <c r="A43" s="9"/>
      <c r="B43" s="9" t="s">
        <v>30</v>
      </c>
      <c r="C43" s="7" t="s">
        <v>21</v>
      </c>
      <c r="D43" s="70">
        <v>0</v>
      </c>
      <c r="E43" s="70">
        <v>0</v>
      </c>
      <c r="F43" s="66">
        <v>0</v>
      </c>
      <c r="G43" s="66">
        <v>0</v>
      </c>
      <c r="H43" s="66">
        <v>0</v>
      </c>
      <c r="I43" s="66">
        <v>0</v>
      </c>
      <c r="J43" s="66">
        <v>74.599999999999994</v>
      </c>
      <c r="K43" s="66">
        <v>251</v>
      </c>
      <c r="L43" s="66">
        <v>18.399999999999999</v>
      </c>
      <c r="M43" s="66">
        <v>6.1</v>
      </c>
      <c r="N43" s="66">
        <v>6.8</v>
      </c>
      <c r="O43" s="66">
        <v>8.1999999999999993</v>
      </c>
      <c r="P43" s="66">
        <f t="shared" si="4"/>
        <v>365.1</v>
      </c>
    </row>
    <row r="44" spans="1:16" ht="16.05" customHeight="1" x14ac:dyDescent="0.2">
      <c r="A44" s="9"/>
      <c r="B44" s="9"/>
      <c r="C44" s="10" t="s">
        <v>22</v>
      </c>
      <c r="D44" s="7" t="str">
        <f t="shared" ref="D44:O44" si="29">IF(D43&lt;=0,"",D43/$P43%)</f>
        <v/>
      </c>
      <c r="E44" s="7" t="str">
        <f t="shared" si="29"/>
        <v/>
      </c>
      <c r="F44" s="7" t="str">
        <f t="shared" si="29"/>
        <v/>
      </c>
      <c r="G44" s="7" t="str">
        <f t="shared" si="29"/>
        <v/>
      </c>
      <c r="H44" s="7" t="str">
        <f t="shared" si="29"/>
        <v/>
      </c>
      <c r="I44" s="7" t="str">
        <f t="shared" si="29"/>
        <v/>
      </c>
      <c r="J44" s="7">
        <f t="shared" si="29"/>
        <v>20.432758148452475</v>
      </c>
      <c r="K44" s="7">
        <f t="shared" si="29"/>
        <v>68.748288140235545</v>
      </c>
      <c r="L44" s="7">
        <f t="shared" si="29"/>
        <v>5.0397151465351948</v>
      </c>
      <c r="M44" s="7">
        <f t="shared" si="29"/>
        <v>1.6707751301013418</v>
      </c>
      <c r="N44" s="7">
        <f t="shared" si="29"/>
        <v>1.8625034237195288</v>
      </c>
      <c r="O44" s="7">
        <f t="shared" si="29"/>
        <v>2.2459600109559021</v>
      </c>
      <c r="P44" s="66">
        <f t="shared" si="4"/>
        <v>100</v>
      </c>
    </row>
    <row r="45" spans="1:16" ht="16.05" customHeight="1" x14ac:dyDescent="0.2">
      <c r="A45" s="9"/>
      <c r="B45" s="9"/>
      <c r="C45" s="7" t="s">
        <v>23</v>
      </c>
      <c r="D45" s="66">
        <v>111.8</v>
      </c>
      <c r="E45" s="66">
        <v>63.8</v>
      </c>
      <c r="F45" s="66">
        <v>0</v>
      </c>
      <c r="G45" s="66">
        <v>0</v>
      </c>
      <c r="H45" s="66">
        <v>0</v>
      </c>
      <c r="I45" s="66">
        <v>0</v>
      </c>
      <c r="J45" s="66">
        <v>554.79999999999995</v>
      </c>
      <c r="K45" s="66">
        <v>2369.9</v>
      </c>
      <c r="L45" s="66">
        <v>1504.7</v>
      </c>
      <c r="M45" s="66">
        <v>903.49999999999989</v>
      </c>
      <c r="N45" s="66">
        <v>247.29999999999998</v>
      </c>
      <c r="O45" s="66">
        <v>372.40000000000003</v>
      </c>
      <c r="P45" s="66">
        <f t="shared" si="4"/>
        <v>6128.2</v>
      </c>
    </row>
    <row r="46" spans="1:16" ht="16.05" customHeight="1" x14ac:dyDescent="0.2">
      <c r="A46" s="9"/>
      <c r="B46" s="9"/>
      <c r="C46" s="10" t="s">
        <v>22</v>
      </c>
      <c r="D46" s="7">
        <f t="shared" ref="D46:O46" si="30">IF(D45&lt;=0,"",D45/$P45%)</f>
        <v>1.8243529910903691</v>
      </c>
      <c r="E46" s="7">
        <f t="shared" si="30"/>
        <v>1.0410887373127509</v>
      </c>
      <c r="F46" s="7" t="str">
        <f t="shared" si="30"/>
        <v/>
      </c>
      <c r="G46" s="7" t="str">
        <f t="shared" si="30"/>
        <v/>
      </c>
      <c r="H46" s="7" t="str">
        <f t="shared" si="30"/>
        <v/>
      </c>
      <c r="I46" s="7" t="str">
        <f t="shared" si="30"/>
        <v/>
      </c>
      <c r="J46" s="7">
        <f t="shared" si="30"/>
        <v>9.0532293332463034</v>
      </c>
      <c r="K46" s="7">
        <f t="shared" si="30"/>
        <v>38.672040729741198</v>
      </c>
      <c r="L46" s="7">
        <f t="shared" si="30"/>
        <v>24.553702555399632</v>
      </c>
      <c r="M46" s="7">
        <f t="shared" si="30"/>
        <v>14.743317776834958</v>
      </c>
      <c r="N46" s="7">
        <f t="shared" si="30"/>
        <v>4.0354427074834369</v>
      </c>
      <c r="O46" s="7">
        <f t="shared" si="30"/>
        <v>6.0768251688913555</v>
      </c>
      <c r="P46" s="66">
        <f t="shared" si="4"/>
        <v>100.00000000000001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111.8</v>
      </c>
      <c r="E47" s="66">
        <f t="shared" ref="E47:O47" si="31">SUM(E45,E43)</f>
        <v>63.8</v>
      </c>
      <c r="F47" s="66">
        <f t="shared" si="31"/>
        <v>0</v>
      </c>
      <c r="G47" s="66">
        <f t="shared" si="31"/>
        <v>0</v>
      </c>
      <c r="H47" s="66">
        <f t="shared" si="31"/>
        <v>0</v>
      </c>
      <c r="I47" s="66">
        <f t="shared" si="31"/>
        <v>0</v>
      </c>
      <c r="J47" s="66">
        <f t="shared" si="31"/>
        <v>629.4</v>
      </c>
      <c r="K47" s="66">
        <f t="shared" si="31"/>
        <v>2620.9</v>
      </c>
      <c r="L47" s="66">
        <f t="shared" si="31"/>
        <v>1523.1000000000001</v>
      </c>
      <c r="M47" s="66">
        <f t="shared" si="31"/>
        <v>909.59999999999991</v>
      </c>
      <c r="N47" s="66">
        <f t="shared" si="31"/>
        <v>254.1</v>
      </c>
      <c r="O47" s="66">
        <f t="shared" si="31"/>
        <v>380.6</v>
      </c>
      <c r="P47" s="66">
        <f t="shared" si="4"/>
        <v>6493.3000000000011</v>
      </c>
    </row>
    <row r="48" spans="1:16" ht="16.05" customHeight="1" x14ac:dyDescent="0.2">
      <c r="A48" s="9"/>
      <c r="B48" s="13"/>
      <c r="C48" s="10" t="s">
        <v>22</v>
      </c>
      <c r="D48" s="7">
        <f t="shared" ref="D48:O48" si="32">IF(D47&lt;=0,"",D47/$P47%)</f>
        <v>1.7217747524371272</v>
      </c>
      <c r="E48" s="7">
        <f t="shared" si="32"/>
        <v>0.98255124512959502</v>
      </c>
      <c r="F48" s="7" t="str">
        <f t="shared" si="32"/>
        <v/>
      </c>
      <c r="G48" s="7" t="str">
        <f t="shared" si="32"/>
        <v/>
      </c>
      <c r="H48" s="7" t="str">
        <f t="shared" si="32"/>
        <v/>
      </c>
      <c r="I48" s="7" t="str">
        <f t="shared" si="32"/>
        <v/>
      </c>
      <c r="J48" s="7">
        <f t="shared" si="32"/>
        <v>9.6930682395700174</v>
      </c>
      <c r="K48" s="7">
        <f t="shared" si="32"/>
        <v>40.363143547964825</v>
      </c>
      <c r="L48" s="7">
        <f t="shared" si="32"/>
        <v>23.456485916252138</v>
      </c>
      <c r="M48" s="7">
        <f t="shared" si="32"/>
        <v>14.008285463477735</v>
      </c>
      <c r="N48" s="7">
        <f t="shared" si="32"/>
        <v>3.913264441809249</v>
      </c>
      <c r="O48" s="7">
        <f t="shared" si="32"/>
        <v>5.8614263933593085</v>
      </c>
      <c r="P48" s="66">
        <f t="shared" si="4"/>
        <v>99.999999999999986</v>
      </c>
    </row>
    <row r="49" spans="1:16" ht="16.05" customHeight="1" x14ac:dyDescent="0.2">
      <c r="A49" s="9"/>
      <c r="B49" s="9" t="s">
        <v>31</v>
      </c>
      <c r="C49" s="7" t="s">
        <v>21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6">
        <f t="shared" si="4"/>
        <v>0</v>
      </c>
    </row>
    <row r="50" spans="1:16" ht="16.05" customHeight="1" x14ac:dyDescent="0.2">
      <c r="A50" s="9"/>
      <c r="B50" s="9"/>
      <c r="C50" s="10" t="s">
        <v>22</v>
      </c>
      <c r="D50" s="7" t="str">
        <f t="shared" ref="D50:O50" si="33">IF(D49&lt;=0,"",D49/$P49%)</f>
        <v/>
      </c>
      <c r="E50" s="7" t="str">
        <f t="shared" si="33"/>
        <v/>
      </c>
      <c r="F50" s="7" t="str">
        <f t="shared" si="33"/>
        <v/>
      </c>
      <c r="G50" s="7" t="str">
        <f t="shared" si="33"/>
        <v/>
      </c>
      <c r="H50" s="7" t="str">
        <f t="shared" si="33"/>
        <v/>
      </c>
      <c r="I50" s="7" t="str">
        <f t="shared" si="33"/>
        <v/>
      </c>
      <c r="J50" s="7" t="str">
        <f t="shared" si="33"/>
        <v/>
      </c>
      <c r="K50" s="7" t="str">
        <f t="shared" si="33"/>
        <v/>
      </c>
      <c r="L50" s="7" t="str">
        <f t="shared" si="33"/>
        <v/>
      </c>
      <c r="M50" s="7" t="str">
        <f t="shared" si="33"/>
        <v/>
      </c>
      <c r="N50" s="7" t="str">
        <f t="shared" si="33"/>
        <v/>
      </c>
      <c r="O50" s="7" t="str">
        <f t="shared" si="33"/>
        <v/>
      </c>
      <c r="P50" s="66">
        <f t="shared" si="4"/>
        <v>0</v>
      </c>
    </row>
    <row r="51" spans="1:16" ht="16.05" customHeight="1" x14ac:dyDescent="0.2">
      <c r="A51" s="9"/>
      <c r="B51" s="9"/>
      <c r="C51" s="7" t="s">
        <v>23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6">
        <f t="shared" si="4"/>
        <v>0</v>
      </c>
    </row>
    <row r="52" spans="1:16" ht="16.05" customHeight="1" x14ac:dyDescent="0.2">
      <c r="A52" s="9"/>
      <c r="B52" s="9"/>
      <c r="C52" s="10" t="s">
        <v>22</v>
      </c>
      <c r="D52" s="7" t="str">
        <f t="shared" ref="D52:O52" si="34">IF(D51&lt;=0,"",D51/$P51%)</f>
        <v/>
      </c>
      <c r="E52" s="7" t="str">
        <f t="shared" si="34"/>
        <v/>
      </c>
      <c r="F52" s="7" t="str">
        <f t="shared" si="34"/>
        <v/>
      </c>
      <c r="G52" s="7" t="str">
        <f t="shared" si="34"/>
        <v/>
      </c>
      <c r="H52" s="7" t="str">
        <f t="shared" si="34"/>
        <v/>
      </c>
      <c r="I52" s="7" t="str">
        <f t="shared" si="34"/>
        <v/>
      </c>
      <c r="J52" s="7" t="str">
        <f t="shared" si="34"/>
        <v/>
      </c>
      <c r="K52" s="7" t="str">
        <f t="shared" si="34"/>
        <v/>
      </c>
      <c r="L52" s="7" t="str">
        <f t="shared" si="34"/>
        <v/>
      </c>
      <c r="M52" s="7" t="str">
        <f t="shared" si="34"/>
        <v/>
      </c>
      <c r="N52" s="7" t="str">
        <f t="shared" si="34"/>
        <v/>
      </c>
      <c r="O52" s="7" t="str">
        <f t="shared" si="34"/>
        <v/>
      </c>
      <c r="P52" s="66">
        <f t="shared" si="4"/>
        <v>0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0</v>
      </c>
      <c r="E53" s="66">
        <f t="shared" ref="E53:O53" si="35">SUM(E51,E49)</f>
        <v>0</v>
      </c>
      <c r="F53" s="66">
        <f t="shared" si="35"/>
        <v>0</v>
      </c>
      <c r="G53" s="66">
        <f t="shared" si="35"/>
        <v>0</v>
      </c>
      <c r="H53" s="66">
        <f t="shared" si="35"/>
        <v>0</v>
      </c>
      <c r="I53" s="66">
        <f t="shared" si="35"/>
        <v>0</v>
      </c>
      <c r="J53" s="66">
        <f t="shared" si="35"/>
        <v>0</v>
      </c>
      <c r="K53" s="66">
        <f t="shared" si="35"/>
        <v>0</v>
      </c>
      <c r="L53" s="66">
        <f t="shared" si="35"/>
        <v>0</v>
      </c>
      <c r="M53" s="66">
        <f t="shared" si="35"/>
        <v>0</v>
      </c>
      <c r="N53" s="66">
        <f t="shared" si="35"/>
        <v>0</v>
      </c>
      <c r="O53" s="66">
        <f t="shared" si="35"/>
        <v>0</v>
      </c>
      <c r="P53" s="66">
        <f t="shared" si="4"/>
        <v>0</v>
      </c>
    </row>
    <row r="54" spans="1:16" ht="16.05" customHeight="1" x14ac:dyDescent="0.2">
      <c r="A54" s="9"/>
      <c r="B54" s="13"/>
      <c r="C54" s="10" t="s">
        <v>22</v>
      </c>
      <c r="D54" s="7" t="str">
        <f t="shared" ref="D54:O54" si="36">IF(D53&lt;=0,"",D53/$P53%)</f>
        <v/>
      </c>
      <c r="E54" s="7" t="str">
        <f t="shared" si="36"/>
        <v/>
      </c>
      <c r="F54" s="7" t="str">
        <f t="shared" si="36"/>
        <v/>
      </c>
      <c r="G54" s="7" t="str">
        <f t="shared" si="36"/>
        <v/>
      </c>
      <c r="H54" s="7" t="str">
        <f t="shared" si="36"/>
        <v/>
      </c>
      <c r="I54" s="7" t="str">
        <f t="shared" si="36"/>
        <v/>
      </c>
      <c r="J54" s="7" t="str">
        <f t="shared" si="36"/>
        <v/>
      </c>
      <c r="K54" s="7" t="str">
        <f t="shared" si="36"/>
        <v/>
      </c>
      <c r="L54" s="7" t="str">
        <f t="shared" si="36"/>
        <v/>
      </c>
      <c r="M54" s="7" t="str">
        <f t="shared" si="36"/>
        <v/>
      </c>
      <c r="N54" s="7" t="str">
        <f t="shared" si="36"/>
        <v/>
      </c>
      <c r="O54" s="7" t="str">
        <f t="shared" si="36"/>
        <v/>
      </c>
      <c r="P54" s="66">
        <f t="shared" si="4"/>
        <v>0</v>
      </c>
    </row>
    <row r="55" spans="1:16" ht="16.05" customHeight="1" x14ac:dyDescent="0.2">
      <c r="A55" s="9"/>
      <c r="B55" s="9" t="s">
        <v>32</v>
      </c>
      <c r="C55" s="7" t="s">
        <v>21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24.1</v>
      </c>
      <c r="J55" s="67">
        <v>93.4</v>
      </c>
      <c r="K55" s="67">
        <v>21.1</v>
      </c>
      <c r="L55" s="67">
        <v>30.700000000000003</v>
      </c>
      <c r="M55" s="67">
        <v>42.5</v>
      </c>
      <c r="N55" s="67">
        <v>78.099999999999994</v>
      </c>
      <c r="O55" s="67">
        <v>0</v>
      </c>
      <c r="P55" s="66">
        <f t="shared" si="4"/>
        <v>289.89999999999998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7">IF(D55&lt;=0,"",D55/$P55%)</f>
        <v/>
      </c>
      <c r="E56" s="7" t="str">
        <f t="shared" si="37"/>
        <v/>
      </c>
      <c r="F56" s="7" t="str">
        <f t="shared" si="37"/>
        <v/>
      </c>
      <c r="G56" s="7" t="str">
        <f t="shared" si="37"/>
        <v/>
      </c>
      <c r="H56" s="7" t="str">
        <f t="shared" si="37"/>
        <v/>
      </c>
      <c r="I56" s="7">
        <f t="shared" si="37"/>
        <v>8.3132114522249072</v>
      </c>
      <c r="J56" s="7">
        <f t="shared" si="37"/>
        <v>32.218006209037604</v>
      </c>
      <c r="K56" s="7">
        <f t="shared" si="37"/>
        <v>7.2783718523628851</v>
      </c>
      <c r="L56" s="7">
        <f t="shared" si="37"/>
        <v>10.589858571921354</v>
      </c>
      <c r="M56" s="7">
        <f t="shared" si="37"/>
        <v>14.660227664711972</v>
      </c>
      <c r="N56" s="7">
        <f t="shared" si="37"/>
        <v>26.940324249741291</v>
      </c>
      <c r="O56" s="7" t="str">
        <f t="shared" si="37"/>
        <v/>
      </c>
      <c r="P56" s="66">
        <f t="shared" si="4"/>
        <v>100.00000000000001</v>
      </c>
    </row>
    <row r="57" spans="1:16" ht="16.05" customHeight="1" x14ac:dyDescent="0.2">
      <c r="A57" s="9"/>
      <c r="B57" s="9"/>
      <c r="C57" s="7" t="s">
        <v>23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59.5</v>
      </c>
      <c r="J57" s="67">
        <v>520.70000000000005</v>
      </c>
      <c r="K57" s="67">
        <v>496.79999999999995</v>
      </c>
      <c r="L57" s="67">
        <v>646.20000000000005</v>
      </c>
      <c r="M57" s="67">
        <v>719.4</v>
      </c>
      <c r="N57" s="67">
        <v>123.9</v>
      </c>
      <c r="O57" s="67">
        <v>0</v>
      </c>
      <c r="P57" s="66">
        <f t="shared" si="4"/>
        <v>2566.5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8">IF(D57&lt;=0,"",D57/$P57%)</f>
        <v/>
      </c>
      <c r="E58" s="7" t="str">
        <f t="shared" si="38"/>
        <v/>
      </c>
      <c r="F58" s="7" t="str">
        <f t="shared" si="38"/>
        <v/>
      </c>
      <c r="G58" s="7" t="str">
        <f t="shared" si="38"/>
        <v/>
      </c>
      <c r="H58" s="7" t="str">
        <f t="shared" si="38"/>
        <v/>
      </c>
      <c r="I58" s="7">
        <f t="shared" si="38"/>
        <v>2.3183323592441067</v>
      </c>
      <c r="J58" s="7">
        <f t="shared" si="38"/>
        <v>20.288330411065655</v>
      </c>
      <c r="K58" s="7">
        <f t="shared" si="38"/>
        <v>19.357101110461716</v>
      </c>
      <c r="L58" s="7">
        <f t="shared" si="38"/>
        <v>25.178258328462888</v>
      </c>
      <c r="M58" s="7">
        <f t="shared" si="38"/>
        <v>28.030391583869083</v>
      </c>
      <c r="N58" s="7">
        <f t="shared" si="38"/>
        <v>4.8275862068965525</v>
      </c>
      <c r="O58" s="7" t="str">
        <f t="shared" si="38"/>
        <v/>
      </c>
      <c r="P58" s="66">
        <f t="shared" si="4"/>
        <v>100.00000000000001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39">SUM(E57,E55)</f>
        <v>0</v>
      </c>
      <c r="F59" s="66">
        <f t="shared" si="39"/>
        <v>0</v>
      </c>
      <c r="G59" s="66">
        <f t="shared" si="39"/>
        <v>0</v>
      </c>
      <c r="H59" s="66">
        <f t="shared" si="39"/>
        <v>0</v>
      </c>
      <c r="I59" s="66">
        <f t="shared" si="39"/>
        <v>83.6</v>
      </c>
      <c r="J59" s="66">
        <f t="shared" si="39"/>
        <v>614.1</v>
      </c>
      <c r="K59" s="66">
        <f t="shared" si="39"/>
        <v>517.9</v>
      </c>
      <c r="L59" s="66">
        <f t="shared" si="39"/>
        <v>676.90000000000009</v>
      </c>
      <c r="M59" s="66">
        <f t="shared" si="39"/>
        <v>761.9</v>
      </c>
      <c r="N59" s="66">
        <f t="shared" si="39"/>
        <v>202</v>
      </c>
      <c r="O59" s="66">
        <f t="shared" si="39"/>
        <v>0</v>
      </c>
      <c r="P59" s="66">
        <f t="shared" si="4"/>
        <v>2856.4</v>
      </c>
    </row>
    <row r="60" spans="1:16" ht="16.05" customHeight="1" x14ac:dyDescent="0.2">
      <c r="A60" s="9"/>
      <c r="B60" s="13"/>
      <c r="C60" s="10" t="s">
        <v>22</v>
      </c>
      <c r="D60" s="7" t="str">
        <f t="shared" ref="D60:O60" si="40">IF(D59&lt;=0,"",D59/$P59%)</f>
        <v/>
      </c>
      <c r="E60" s="7" t="str">
        <f t="shared" si="40"/>
        <v/>
      </c>
      <c r="F60" s="7" t="str">
        <f t="shared" si="40"/>
        <v/>
      </c>
      <c r="G60" s="7" t="str">
        <f t="shared" si="40"/>
        <v/>
      </c>
      <c r="H60" s="7" t="str">
        <f t="shared" si="40"/>
        <v/>
      </c>
      <c r="I60" s="7">
        <f t="shared" si="40"/>
        <v>2.9267609578490403</v>
      </c>
      <c r="J60" s="7">
        <f t="shared" si="40"/>
        <v>21.499089763338468</v>
      </c>
      <c r="K60" s="7">
        <f t="shared" si="40"/>
        <v>18.131214115670073</v>
      </c>
      <c r="L60" s="7">
        <f t="shared" si="40"/>
        <v>23.697661391961912</v>
      </c>
      <c r="M60" s="7">
        <f t="shared" si="40"/>
        <v>26.673435093124212</v>
      </c>
      <c r="N60" s="7">
        <f t="shared" si="40"/>
        <v>7.0718386780562943</v>
      </c>
      <c r="O60" s="7" t="str">
        <f t="shared" si="40"/>
        <v/>
      </c>
      <c r="P60" s="66">
        <f t="shared" si="4"/>
        <v>100</v>
      </c>
    </row>
    <row r="61" spans="1:16" ht="16.05" customHeight="1" x14ac:dyDescent="0.2">
      <c r="A61" s="9"/>
      <c r="B61" s="9" t="s">
        <v>33</v>
      </c>
      <c r="C61" s="7" t="s">
        <v>21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6">
        <f t="shared" si="4"/>
        <v>0</v>
      </c>
    </row>
    <row r="62" spans="1:16" ht="16.05" customHeight="1" x14ac:dyDescent="0.2">
      <c r="A62" s="9"/>
      <c r="B62" s="9"/>
      <c r="C62" s="10" t="s">
        <v>22</v>
      </c>
      <c r="D62" s="7" t="str">
        <f t="shared" ref="D62:O62" si="41">IF(D61&lt;=0,"",D61/$P61%)</f>
        <v/>
      </c>
      <c r="E62" s="7" t="str">
        <f t="shared" si="41"/>
        <v/>
      </c>
      <c r="F62" s="7" t="str">
        <f t="shared" si="41"/>
        <v/>
      </c>
      <c r="G62" s="7" t="str">
        <f t="shared" si="41"/>
        <v/>
      </c>
      <c r="H62" s="7" t="str">
        <f t="shared" si="41"/>
        <v/>
      </c>
      <c r="I62" s="7" t="str">
        <f t="shared" si="41"/>
        <v/>
      </c>
      <c r="J62" s="7" t="str">
        <f t="shared" si="41"/>
        <v/>
      </c>
      <c r="K62" s="7" t="str">
        <f t="shared" si="41"/>
        <v/>
      </c>
      <c r="L62" s="7" t="str">
        <f t="shared" si="41"/>
        <v/>
      </c>
      <c r="M62" s="7" t="str">
        <f t="shared" si="41"/>
        <v/>
      </c>
      <c r="N62" s="7" t="str">
        <f t="shared" si="41"/>
        <v/>
      </c>
      <c r="O62" s="7" t="str">
        <f t="shared" si="41"/>
        <v/>
      </c>
      <c r="P62" s="66">
        <f t="shared" si="4"/>
        <v>0</v>
      </c>
    </row>
    <row r="63" spans="1:16" ht="16.05" customHeight="1" x14ac:dyDescent="0.2">
      <c r="A63" s="9"/>
      <c r="B63" s="9"/>
      <c r="C63" s="7" t="s">
        <v>23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8.5</v>
      </c>
      <c r="K63" s="67">
        <v>133.1</v>
      </c>
      <c r="L63" s="67">
        <v>26.8</v>
      </c>
      <c r="M63" s="67">
        <v>0</v>
      </c>
      <c r="N63" s="67">
        <v>0</v>
      </c>
      <c r="O63" s="67">
        <v>0</v>
      </c>
      <c r="P63" s="66">
        <f t="shared" si="4"/>
        <v>168.4</v>
      </c>
    </row>
    <row r="64" spans="1:16" ht="16.05" customHeight="1" x14ac:dyDescent="0.2">
      <c r="A64" s="9"/>
      <c r="B64" s="9"/>
      <c r="C64" s="10" t="s">
        <v>22</v>
      </c>
      <c r="D64" s="7" t="str">
        <f t="shared" ref="D64:O64" si="42">IF(D63&lt;=0,"",D63/$P63%)</f>
        <v/>
      </c>
      <c r="E64" s="7" t="str">
        <f t="shared" si="42"/>
        <v/>
      </c>
      <c r="F64" s="7" t="str">
        <f t="shared" si="42"/>
        <v/>
      </c>
      <c r="G64" s="7" t="str">
        <f t="shared" si="42"/>
        <v/>
      </c>
      <c r="H64" s="7" t="str">
        <f t="shared" si="42"/>
        <v/>
      </c>
      <c r="I64" s="7" t="str">
        <f t="shared" si="42"/>
        <v/>
      </c>
      <c r="J64" s="7">
        <f t="shared" si="42"/>
        <v>5.0475059382422796</v>
      </c>
      <c r="K64" s="7">
        <f t="shared" si="42"/>
        <v>79.038004750593814</v>
      </c>
      <c r="L64" s="7">
        <f t="shared" si="42"/>
        <v>15.914489311163894</v>
      </c>
      <c r="M64" s="7" t="str">
        <f t="shared" si="42"/>
        <v/>
      </c>
      <c r="N64" s="7" t="str">
        <f t="shared" si="42"/>
        <v/>
      </c>
      <c r="O64" s="7" t="str">
        <f t="shared" si="42"/>
        <v/>
      </c>
      <c r="P64" s="66">
        <f t="shared" si="4"/>
        <v>99.999999999999986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43">SUM(E63,E61)</f>
        <v>0</v>
      </c>
      <c r="F65" s="66">
        <f t="shared" si="43"/>
        <v>0</v>
      </c>
      <c r="G65" s="66">
        <f t="shared" si="43"/>
        <v>0</v>
      </c>
      <c r="H65" s="66">
        <f t="shared" si="43"/>
        <v>0</v>
      </c>
      <c r="I65" s="66">
        <f t="shared" si="43"/>
        <v>0</v>
      </c>
      <c r="J65" s="66">
        <f t="shared" si="43"/>
        <v>8.5</v>
      </c>
      <c r="K65" s="66">
        <f t="shared" si="43"/>
        <v>133.1</v>
      </c>
      <c r="L65" s="66">
        <f t="shared" si="43"/>
        <v>26.8</v>
      </c>
      <c r="M65" s="66">
        <f t="shared" si="43"/>
        <v>0</v>
      </c>
      <c r="N65" s="66">
        <f t="shared" si="43"/>
        <v>0</v>
      </c>
      <c r="O65" s="66">
        <f t="shared" si="43"/>
        <v>0</v>
      </c>
      <c r="P65" s="66">
        <f t="shared" si="4"/>
        <v>168.4</v>
      </c>
    </row>
    <row r="66" spans="1:16" ht="16.05" customHeight="1" x14ac:dyDescent="0.2">
      <c r="A66" s="9"/>
      <c r="B66" s="13"/>
      <c r="C66" s="10" t="s">
        <v>22</v>
      </c>
      <c r="D66" s="7" t="str">
        <f t="shared" ref="D66:O66" si="44">IF(D65&lt;=0,"",D65/$P65%)</f>
        <v/>
      </c>
      <c r="E66" s="7" t="str">
        <f t="shared" si="44"/>
        <v/>
      </c>
      <c r="F66" s="7" t="str">
        <f t="shared" si="44"/>
        <v/>
      </c>
      <c r="G66" s="7" t="str">
        <f t="shared" si="44"/>
        <v/>
      </c>
      <c r="H66" s="7" t="str">
        <f t="shared" si="44"/>
        <v/>
      </c>
      <c r="I66" s="7" t="str">
        <f t="shared" si="44"/>
        <v/>
      </c>
      <c r="J66" s="7">
        <f t="shared" si="44"/>
        <v>5.0475059382422796</v>
      </c>
      <c r="K66" s="7">
        <f t="shared" si="44"/>
        <v>79.038004750593814</v>
      </c>
      <c r="L66" s="7">
        <f t="shared" si="44"/>
        <v>15.914489311163894</v>
      </c>
      <c r="M66" s="7" t="str">
        <f t="shared" si="44"/>
        <v/>
      </c>
      <c r="N66" s="7" t="str">
        <f t="shared" si="44"/>
        <v/>
      </c>
      <c r="O66" s="7" t="str">
        <f t="shared" si="44"/>
        <v/>
      </c>
      <c r="P66" s="66">
        <f t="shared" si="4"/>
        <v>99.999999999999986</v>
      </c>
    </row>
    <row r="67" spans="1:16" ht="16.05" customHeight="1" x14ac:dyDescent="0.2">
      <c r="A67" s="9"/>
      <c r="B67" s="9" t="s">
        <v>34</v>
      </c>
      <c r="C67" s="7" t="s">
        <v>21</v>
      </c>
      <c r="D67" s="67">
        <v>87.4</v>
      </c>
      <c r="E67" s="67">
        <v>103.5</v>
      </c>
      <c r="F67" s="67">
        <v>27.7</v>
      </c>
      <c r="G67" s="67">
        <v>0</v>
      </c>
      <c r="H67" s="67">
        <v>30.8</v>
      </c>
      <c r="I67" s="67">
        <v>59.2</v>
      </c>
      <c r="J67" s="67">
        <v>18.899999999999999</v>
      </c>
      <c r="K67" s="67">
        <v>43.6</v>
      </c>
      <c r="L67" s="67">
        <v>73</v>
      </c>
      <c r="M67" s="67">
        <v>17.200000000000003</v>
      </c>
      <c r="N67" s="67">
        <v>22.2</v>
      </c>
      <c r="O67" s="67">
        <v>30.2</v>
      </c>
      <c r="P67" s="66">
        <f t="shared" si="4"/>
        <v>513.70000000000005</v>
      </c>
    </row>
    <row r="68" spans="1:16" ht="16.05" customHeight="1" x14ac:dyDescent="0.2">
      <c r="A68" s="9"/>
      <c r="B68" s="9"/>
      <c r="C68" s="10" t="s">
        <v>22</v>
      </c>
      <c r="D68" s="7">
        <f t="shared" ref="D68:O68" si="45">IF(D67&lt;=0,"",D67/$P67%)</f>
        <v>17.013821296476543</v>
      </c>
      <c r="E68" s="7">
        <f t="shared" si="45"/>
        <v>20.147946272143272</v>
      </c>
      <c r="F68" s="7">
        <f t="shared" si="45"/>
        <v>5.3922522873272332</v>
      </c>
      <c r="G68" s="7" t="str">
        <f t="shared" si="45"/>
        <v/>
      </c>
      <c r="H68" s="7">
        <f t="shared" si="45"/>
        <v>5.9957173447537473</v>
      </c>
      <c r="I68" s="7">
        <f t="shared" si="45"/>
        <v>11.524235935370838</v>
      </c>
      <c r="J68" s="7">
        <f t="shared" si="45"/>
        <v>3.6791901888261624</v>
      </c>
      <c r="K68" s="7">
        <f t="shared" si="45"/>
        <v>8.4874440334825767</v>
      </c>
      <c r="L68" s="7">
        <f t="shared" si="45"/>
        <v>14.210628771656607</v>
      </c>
      <c r="M68" s="7">
        <f t="shared" si="45"/>
        <v>3.3482577379793654</v>
      </c>
      <c r="N68" s="7">
        <f t="shared" si="45"/>
        <v>4.3215884757640639</v>
      </c>
      <c r="O68" s="7">
        <f t="shared" si="45"/>
        <v>5.8789176562195831</v>
      </c>
      <c r="P68" s="66">
        <f t="shared" si="4"/>
        <v>99.999999999999986</v>
      </c>
    </row>
    <row r="69" spans="1:16" ht="16.05" customHeight="1" x14ac:dyDescent="0.2">
      <c r="A69" s="9"/>
      <c r="B69" s="9"/>
      <c r="C69" s="7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636.5</v>
      </c>
      <c r="J69" s="67">
        <v>703.40000000000009</v>
      </c>
      <c r="K69" s="67">
        <v>687.6</v>
      </c>
      <c r="L69" s="67">
        <v>578.09999999999991</v>
      </c>
      <c r="M69" s="67">
        <v>568.5</v>
      </c>
      <c r="N69" s="67">
        <v>22.1</v>
      </c>
      <c r="O69" s="67">
        <v>0</v>
      </c>
      <c r="P69" s="66">
        <f t="shared" si="4"/>
        <v>3196.2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6">IF(D69&lt;=0,"",D69/$P69%)</f>
        <v/>
      </c>
      <c r="E70" s="7" t="str">
        <f t="shared" si="46"/>
        <v/>
      </c>
      <c r="F70" s="7" t="str">
        <f t="shared" si="46"/>
        <v/>
      </c>
      <c r="G70" s="7" t="str">
        <f t="shared" si="46"/>
        <v/>
      </c>
      <c r="H70" s="7" t="str">
        <f t="shared" si="46"/>
        <v/>
      </c>
      <c r="I70" s="7">
        <f t="shared" si="46"/>
        <v>19.914273199424315</v>
      </c>
      <c r="J70" s="7">
        <f t="shared" si="46"/>
        <v>22.00738376822477</v>
      </c>
      <c r="K70" s="7">
        <f t="shared" si="46"/>
        <v>21.513046743007322</v>
      </c>
      <c r="L70" s="7">
        <f t="shared" si="46"/>
        <v>18.08710343532945</v>
      </c>
      <c r="M70" s="7">
        <f t="shared" si="46"/>
        <v>17.786746761779614</v>
      </c>
      <c r="N70" s="7">
        <f t="shared" si="46"/>
        <v>0.69144609223452858</v>
      </c>
      <c r="O70" s="7" t="str">
        <f t="shared" si="46"/>
        <v/>
      </c>
      <c r="P70" s="66">
        <f t="shared" si="4"/>
        <v>100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87.4</v>
      </c>
      <c r="E71" s="66">
        <f t="shared" ref="E71:O71" si="47">SUM(E69,E67)</f>
        <v>103.5</v>
      </c>
      <c r="F71" s="66">
        <f t="shared" si="47"/>
        <v>27.7</v>
      </c>
      <c r="G71" s="66">
        <f t="shared" si="47"/>
        <v>0</v>
      </c>
      <c r="H71" s="66">
        <f t="shared" si="47"/>
        <v>30.8</v>
      </c>
      <c r="I71" s="66">
        <f t="shared" si="47"/>
        <v>695.7</v>
      </c>
      <c r="J71" s="66">
        <f t="shared" si="47"/>
        <v>722.30000000000007</v>
      </c>
      <c r="K71" s="66">
        <f t="shared" si="47"/>
        <v>731.2</v>
      </c>
      <c r="L71" s="66">
        <f t="shared" si="47"/>
        <v>651.09999999999991</v>
      </c>
      <c r="M71" s="66">
        <f t="shared" si="47"/>
        <v>585.70000000000005</v>
      </c>
      <c r="N71" s="66">
        <f t="shared" si="47"/>
        <v>44.3</v>
      </c>
      <c r="O71" s="66">
        <f t="shared" si="47"/>
        <v>30.2</v>
      </c>
      <c r="P71" s="66">
        <f t="shared" si="4"/>
        <v>3709.9000000000005</v>
      </c>
    </row>
    <row r="72" spans="1:16" ht="16.05" customHeight="1" x14ac:dyDescent="0.2">
      <c r="A72" s="9"/>
      <c r="B72" s="13"/>
      <c r="C72" s="10" t="s">
        <v>22</v>
      </c>
      <c r="D72" s="7">
        <f t="shared" ref="D72:O72" si="48">IF(D71&lt;=0,"",D71/$P71%)</f>
        <v>2.3558586484810911</v>
      </c>
      <c r="E72" s="7">
        <f t="shared" si="48"/>
        <v>2.7898326100433972</v>
      </c>
      <c r="F72" s="7">
        <f t="shared" si="48"/>
        <v>0.74665085312272561</v>
      </c>
      <c r="G72" s="7" t="str">
        <f t="shared" si="48"/>
        <v/>
      </c>
      <c r="H72" s="7">
        <f t="shared" si="48"/>
        <v>0.83021105690180319</v>
      </c>
      <c r="I72" s="7">
        <f t="shared" si="48"/>
        <v>18.752527022291705</v>
      </c>
      <c r="J72" s="7">
        <f t="shared" si="48"/>
        <v>19.46952748052508</v>
      </c>
      <c r="K72" s="7">
        <f t="shared" si="48"/>
        <v>19.709426130084367</v>
      </c>
      <c r="L72" s="7">
        <f t="shared" si="48"/>
        <v>17.550338284050778</v>
      </c>
      <c r="M72" s="7">
        <f t="shared" si="48"/>
        <v>15.787487533356694</v>
      </c>
      <c r="N72" s="7">
        <f t="shared" si="48"/>
        <v>1.1941022669074637</v>
      </c>
      <c r="O72" s="7">
        <f t="shared" si="48"/>
        <v>0.81403811423488492</v>
      </c>
      <c r="P72" s="66">
        <f t="shared" si="4"/>
        <v>100</v>
      </c>
    </row>
    <row r="73" spans="1:16" ht="16.05" customHeight="1" x14ac:dyDescent="0.2">
      <c r="A73" s="9"/>
      <c r="B73" s="9" t="s">
        <v>35</v>
      </c>
      <c r="C73" s="7" t="s">
        <v>21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6">
        <f t="shared" si="4"/>
        <v>0</v>
      </c>
    </row>
    <row r="74" spans="1:16" ht="16.05" customHeight="1" x14ac:dyDescent="0.2">
      <c r="A74" s="9"/>
      <c r="B74" s="9"/>
      <c r="C74" s="10" t="s">
        <v>22</v>
      </c>
      <c r="D74" s="7" t="str">
        <f t="shared" ref="D74:O74" si="49">IF(D73&lt;=0,"",D73/$P73%)</f>
        <v/>
      </c>
      <c r="E74" s="7" t="str">
        <f t="shared" si="49"/>
        <v/>
      </c>
      <c r="F74" s="7" t="str">
        <f t="shared" si="49"/>
        <v/>
      </c>
      <c r="G74" s="7" t="str">
        <f t="shared" si="49"/>
        <v/>
      </c>
      <c r="H74" s="7" t="str">
        <f t="shared" si="49"/>
        <v/>
      </c>
      <c r="I74" s="7" t="str">
        <f t="shared" si="49"/>
        <v/>
      </c>
      <c r="J74" s="7" t="str">
        <f t="shared" si="49"/>
        <v/>
      </c>
      <c r="K74" s="7" t="str">
        <f t="shared" si="49"/>
        <v/>
      </c>
      <c r="L74" s="7" t="str">
        <f t="shared" si="49"/>
        <v/>
      </c>
      <c r="M74" s="7" t="str">
        <f t="shared" si="49"/>
        <v/>
      </c>
      <c r="N74" s="7" t="str">
        <f t="shared" si="49"/>
        <v/>
      </c>
      <c r="O74" s="7" t="str">
        <f t="shared" si="49"/>
        <v/>
      </c>
      <c r="P74" s="66">
        <f t="shared" si="4"/>
        <v>0</v>
      </c>
    </row>
    <row r="75" spans="1:16" ht="16.05" customHeight="1" x14ac:dyDescent="0.2">
      <c r="A75" s="9"/>
      <c r="B75" s="9"/>
      <c r="C75" s="7" t="s">
        <v>23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6">
        <f t="shared" si="4"/>
        <v>0</v>
      </c>
    </row>
    <row r="76" spans="1:16" ht="16.05" customHeight="1" x14ac:dyDescent="0.2">
      <c r="A76" s="9"/>
      <c r="B76" s="9"/>
      <c r="C76" s="10" t="s">
        <v>22</v>
      </c>
      <c r="D76" s="7" t="str">
        <f t="shared" ref="D76:O76" si="50">IF(D75&lt;=0,"",D75/$P75%)</f>
        <v/>
      </c>
      <c r="E76" s="7" t="str">
        <f t="shared" si="50"/>
        <v/>
      </c>
      <c r="F76" s="7" t="str">
        <f t="shared" si="50"/>
        <v/>
      </c>
      <c r="G76" s="7" t="str">
        <f t="shared" si="50"/>
        <v/>
      </c>
      <c r="H76" s="7" t="str">
        <f t="shared" si="50"/>
        <v/>
      </c>
      <c r="I76" s="7" t="str">
        <f t="shared" si="50"/>
        <v/>
      </c>
      <c r="J76" s="7" t="str">
        <f t="shared" si="50"/>
        <v/>
      </c>
      <c r="K76" s="7" t="str">
        <f t="shared" si="50"/>
        <v/>
      </c>
      <c r="L76" s="7" t="str">
        <f t="shared" si="50"/>
        <v/>
      </c>
      <c r="M76" s="7" t="str">
        <f t="shared" si="50"/>
        <v/>
      </c>
      <c r="N76" s="7" t="str">
        <f t="shared" si="50"/>
        <v/>
      </c>
      <c r="O76" s="7" t="str">
        <f t="shared" si="50"/>
        <v/>
      </c>
      <c r="P76" s="66">
        <f t="shared" si="4"/>
        <v>0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0</v>
      </c>
      <c r="E77" s="66">
        <f t="shared" ref="E77:N77" si="51">SUM(E75,E73)</f>
        <v>0</v>
      </c>
      <c r="F77" s="66">
        <f t="shared" si="51"/>
        <v>0</v>
      </c>
      <c r="G77" s="66">
        <f t="shared" si="51"/>
        <v>0</v>
      </c>
      <c r="H77" s="66">
        <f t="shared" si="51"/>
        <v>0</v>
      </c>
      <c r="I77" s="66">
        <f t="shared" si="51"/>
        <v>0</v>
      </c>
      <c r="J77" s="66">
        <f t="shared" si="51"/>
        <v>0</v>
      </c>
      <c r="K77" s="66">
        <f t="shared" si="51"/>
        <v>0</v>
      </c>
      <c r="L77" s="66">
        <f t="shared" si="51"/>
        <v>0</v>
      </c>
      <c r="M77" s="66">
        <f t="shared" si="51"/>
        <v>0</v>
      </c>
      <c r="N77" s="66">
        <f t="shared" si="51"/>
        <v>0</v>
      </c>
      <c r="O77" s="66"/>
      <c r="P77" s="66">
        <f t="shared" si="4"/>
        <v>0</v>
      </c>
    </row>
    <row r="78" spans="1:16" ht="16.05" customHeight="1" x14ac:dyDescent="0.2">
      <c r="A78" s="9"/>
      <c r="B78" s="13"/>
      <c r="C78" s="10" t="s">
        <v>22</v>
      </c>
      <c r="D78" s="7" t="str">
        <f t="shared" ref="D78:O78" si="52">IF(D77&lt;=0,"",D77/$P77%)</f>
        <v/>
      </c>
      <c r="E78" s="7" t="str">
        <f t="shared" si="52"/>
        <v/>
      </c>
      <c r="F78" s="7" t="str">
        <f t="shared" si="52"/>
        <v/>
      </c>
      <c r="G78" s="7" t="str">
        <f t="shared" si="52"/>
        <v/>
      </c>
      <c r="H78" s="7" t="str">
        <f t="shared" si="52"/>
        <v/>
      </c>
      <c r="I78" s="7" t="str">
        <f t="shared" si="52"/>
        <v/>
      </c>
      <c r="J78" s="7" t="str">
        <f t="shared" si="52"/>
        <v/>
      </c>
      <c r="K78" s="7" t="str">
        <f t="shared" si="52"/>
        <v/>
      </c>
      <c r="L78" s="7" t="str">
        <f t="shared" si="52"/>
        <v/>
      </c>
      <c r="M78" s="7" t="str">
        <f t="shared" si="52"/>
        <v/>
      </c>
      <c r="N78" s="7" t="str">
        <f t="shared" si="52"/>
        <v/>
      </c>
      <c r="O78" s="7" t="str">
        <f t="shared" si="52"/>
        <v/>
      </c>
      <c r="P78" s="66">
        <f t="shared" si="4"/>
        <v>0</v>
      </c>
    </row>
    <row r="79" spans="1:16" ht="16.05" customHeight="1" x14ac:dyDescent="0.2">
      <c r="A79" s="9"/>
      <c r="B79" s="9" t="s">
        <v>36</v>
      </c>
      <c r="C79" s="7" t="s">
        <v>21</v>
      </c>
      <c r="D79" s="67">
        <v>1.4</v>
      </c>
      <c r="E79" s="67">
        <v>0</v>
      </c>
      <c r="F79" s="67">
        <v>0</v>
      </c>
      <c r="G79" s="67">
        <v>0</v>
      </c>
      <c r="H79" s="67">
        <v>0</v>
      </c>
      <c r="I79" s="67">
        <v>23.1</v>
      </c>
      <c r="J79" s="67">
        <v>18.899999999999999</v>
      </c>
      <c r="K79" s="67">
        <v>0</v>
      </c>
      <c r="L79" s="67">
        <v>10.3</v>
      </c>
      <c r="M79" s="67">
        <v>2.4</v>
      </c>
      <c r="N79" s="67">
        <v>3</v>
      </c>
      <c r="O79" s="67">
        <v>2.5</v>
      </c>
      <c r="P79" s="66">
        <f t="shared" si="4"/>
        <v>61.6</v>
      </c>
    </row>
    <row r="80" spans="1:16" ht="16.05" customHeight="1" x14ac:dyDescent="0.2">
      <c r="A80" s="9"/>
      <c r="B80" s="9"/>
      <c r="C80" s="10" t="s">
        <v>22</v>
      </c>
      <c r="D80" s="7">
        <f t="shared" ref="D80:O80" si="53">IF(D79&lt;=0,"",D79/$P79%)</f>
        <v>2.2727272727272725</v>
      </c>
      <c r="E80" s="7" t="str">
        <f t="shared" si="53"/>
        <v/>
      </c>
      <c r="F80" s="7" t="str">
        <f t="shared" si="53"/>
        <v/>
      </c>
      <c r="G80" s="7" t="str">
        <f t="shared" si="53"/>
        <v/>
      </c>
      <c r="H80" s="7" t="str">
        <f t="shared" si="53"/>
        <v/>
      </c>
      <c r="I80" s="7">
        <f t="shared" si="53"/>
        <v>37.5</v>
      </c>
      <c r="J80" s="7">
        <f t="shared" si="53"/>
        <v>30.68181818181818</v>
      </c>
      <c r="K80" s="7" t="str">
        <f t="shared" si="53"/>
        <v/>
      </c>
      <c r="L80" s="7">
        <f t="shared" si="53"/>
        <v>16.720779220779221</v>
      </c>
      <c r="M80" s="7">
        <f t="shared" si="53"/>
        <v>3.8961038961038961</v>
      </c>
      <c r="N80" s="7">
        <f t="shared" si="53"/>
        <v>4.8701298701298699</v>
      </c>
      <c r="O80" s="7">
        <f t="shared" si="53"/>
        <v>4.0584415584415581</v>
      </c>
      <c r="P80" s="66">
        <f t="shared" si="4"/>
        <v>100</v>
      </c>
    </row>
    <row r="81" spans="1:16" ht="16.05" customHeight="1" x14ac:dyDescent="0.2">
      <c r="A81" s="9"/>
      <c r="B81" s="9"/>
      <c r="C81" s="7" t="s">
        <v>23</v>
      </c>
      <c r="D81" s="67">
        <v>184.1</v>
      </c>
      <c r="E81" s="67">
        <v>196.2</v>
      </c>
      <c r="F81" s="67">
        <v>181.7</v>
      </c>
      <c r="G81" s="67"/>
      <c r="H81" s="67"/>
      <c r="I81" s="67"/>
      <c r="J81" s="67"/>
      <c r="K81" s="67"/>
      <c r="L81" s="67">
        <v>26.8</v>
      </c>
      <c r="M81" s="67">
        <v>101.3</v>
      </c>
      <c r="N81" s="67">
        <v>147.4</v>
      </c>
      <c r="O81" s="67">
        <v>69.3</v>
      </c>
      <c r="P81" s="66">
        <f t="shared" si="4"/>
        <v>906.79999999999984</v>
      </c>
    </row>
    <row r="82" spans="1:16" ht="16.05" customHeight="1" x14ac:dyDescent="0.2">
      <c r="A82" s="9"/>
      <c r="B82" s="9"/>
      <c r="C82" s="10" t="s">
        <v>22</v>
      </c>
      <c r="D82" s="7">
        <f t="shared" ref="D82:O82" si="54">IF(D81&lt;=0,"",D81/$P81%)</f>
        <v>20.302161446846057</v>
      </c>
      <c r="E82" s="7">
        <f t="shared" si="54"/>
        <v>21.63652404058227</v>
      </c>
      <c r="F82" s="7">
        <f t="shared" si="54"/>
        <v>20.03749448610499</v>
      </c>
      <c r="G82" s="7" t="str">
        <f t="shared" si="54"/>
        <v/>
      </c>
      <c r="H82" s="7" t="str">
        <f t="shared" si="54"/>
        <v/>
      </c>
      <c r="I82" s="7" t="str">
        <f t="shared" si="54"/>
        <v/>
      </c>
      <c r="J82" s="7" t="str">
        <f t="shared" si="54"/>
        <v/>
      </c>
      <c r="K82" s="7" t="str">
        <f t="shared" si="54"/>
        <v/>
      </c>
      <c r="L82" s="7">
        <f t="shared" si="54"/>
        <v>2.9554477282752543</v>
      </c>
      <c r="M82" s="7">
        <f t="shared" si="54"/>
        <v>11.171151301279226</v>
      </c>
      <c r="N82" s="7">
        <f t="shared" si="54"/>
        <v>16.254962505513898</v>
      </c>
      <c r="O82" s="7">
        <f t="shared" si="54"/>
        <v>7.6422584913983256</v>
      </c>
      <c r="P82" s="66">
        <f t="shared" si="4"/>
        <v>100.00000000000003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185.5</v>
      </c>
      <c r="E83" s="66">
        <f t="shared" ref="E83:O83" si="55">SUM(E81,E79)</f>
        <v>196.2</v>
      </c>
      <c r="F83" s="66">
        <f t="shared" si="55"/>
        <v>181.7</v>
      </c>
      <c r="G83" s="66">
        <f t="shared" si="55"/>
        <v>0</v>
      </c>
      <c r="H83" s="66">
        <f t="shared" si="55"/>
        <v>0</v>
      </c>
      <c r="I83" s="66">
        <f t="shared" si="55"/>
        <v>23.1</v>
      </c>
      <c r="J83" s="66">
        <f t="shared" si="55"/>
        <v>18.899999999999999</v>
      </c>
      <c r="K83" s="66">
        <f t="shared" si="55"/>
        <v>0</v>
      </c>
      <c r="L83" s="66">
        <f t="shared" si="55"/>
        <v>37.1</v>
      </c>
      <c r="M83" s="66">
        <f t="shared" si="55"/>
        <v>103.7</v>
      </c>
      <c r="N83" s="66">
        <f t="shared" si="55"/>
        <v>150.4</v>
      </c>
      <c r="O83" s="66">
        <f t="shared" si="55"/>
        <v>71.8</v>
      </c>
      <c r="P83" s="66">
        <f t="shared" si="4"/>
        <v>968.4</v>
      </c>
    </row>
    <row r="84" spans="1:16" ht="16.05" customHeight="1" x14ac:dyDescent="0.2">
      <c r="A84" s="9"/>
      <c r="B84" s="13"/>
      <c r="C84" s="10" t="s">
        <v>22</v>
      </c>
      <c r="D84" s="7">
        <f t="shared" ref="D84:O84" si="56">IF(D83&lt;=0,"",D83/$P83%)</f>
        <v>19.155307724080959</v>
      </c>
      <c r="E84" s="7">
        <f t="shared" si="56"/>
        <v>20.260223048327138</v>
      </c>
      <c r="F84" s="7">
        <f t="shared" si="56"/>
        <v>18.762907889301943</v>
      </c>
      <c r="G84" s="7" t="str">
        <f t="shared" si="56"/>
        <v/>
      </c>
      <c r="H84" s="7" t="str">
        <f t="shared" si="56"/>
        <v/>
      </c>
      <c r="I84" s="7">
        <f t="shared" si="56"/>
        <v>2.3853779429987614</v>
      </c>
      <c r="J84" s="7">
        <f t="shared" si="56"/>
        <v>1.9516728624535316</v>
      </c>
      <c r="K84" s="7" t="str">
        <f t="shared" si="56"/>
        <v/>
      </c>
      <c r="L84" s="7">
        <f t="shared" si="56"/>
        <v>3.8310615448161922</v>
      </c>
      <c r="M84" s="7">
        <f t="shared" si="56"/>
        <v>10.708384964890541</v>
      </c>
      <c r="N84" s="7">
        <f t="shared" si="56"/>
        <v>15.53077240809583</v>
      </c>
      <c r="O84" s="7">
        <f t="shared" si="56"/>
        <v>7.4142916150351095</v>
      </c>
      <c r="P84" s="66">
        <f t="shared" si="4"/>
        <v>100</v>
      </c>
    </row>
    <row r="85" spans="1:16" ht="16.05" customHeight="1" x14ac:dyDescent="0.2">
      <c r="A85" s="9"/>
      <c r="B85" s="9" t="s">
        <v>37</v>
      </c>
      <c r="C85" s="7" t="s">
        <v>21</v>
      </c>
      <c r="D85" s="67">
        <v>0</v>
      </c>
      <c r="E85" s="67">
        <v>0</v>
      </c>
      <c r="F85" s="67">
        <v>0</v>
      </c>
      <c r="G85" s="67">
        <v>0</v>
      </c>
      <c r="H85" s="67"/>
      <c r="I85" s="67"/>
      <c r="J85" s="67"/>
      <c r="K85" s="67"/>
      <c r="L85" s="67"/>
      <c r="M85" s="67"/>
      <c r="N85" s="67"/>
      <c r="O85" s="67"/>
      <c r="P85" s="66">
        <f t="shared" si="4"/>
        <v>0</v>
      </c>
    </row>
    <row r="86" spans="1:16" ht="16.05" customHeight="1" x14ac:dyDescent="0.2">
      <c r="A86" s="9"/>
      <c r="B86" s="9"/>
      <c r="C86" s="10" t="s">
        <v>22</v>
      </c>
      <c r="D86" s="7" t="str">
        <f t="shared" ref="D86:O86" si="57">IF(D85&lt;=0,"",D85/$P85%)</f>
        <v/>
      </c>
      <c r="E86" s="7" t="str">
        <f t="shared" si="57"/>
        <v/>
      </c>
      <c r="F86" s="7" t="str">
        <f t="shared" si="57"/>
        <v/>
      </c>
      <c r="G86" s="7" t="str">
        <f t="shared" si="57"/>
        <v/>
      </c>
      <c r="H86" s="7" t="str">
        <f t="shared" si="57"/>
        <v/>
      </c>
      <c r="I86" s="7" t="str">
        <f t="shared" si="57"/>
        <v/>
      </c>
      <c r="J86" s="7" t="str">
        <f t="shared" si="57"/>
        <v/>
      </c>
      <c r="K86" s="7" t="str">
        <f t="shared" si="57"/>
        <v/>
      </c>
      <c r="L86" s="7" t="str">
        <f t="shared" si="57"/>
        <v/>
      </c>
      <c r="M86" s="7" t="str">
        <f t="shared" si="57"/>
        <v/>
      </c>
      <c r="N86" s="7" t="str">
        <f t="shared" si="57"/>
        <v/>
      </c>
      <c r="O86" s="7" t="str">
        <f t="shared" si="57"/>
        <v/>
      </c>
      <c r="P86" s="66">
        <f t="shared" si="4"/>
        <v>0</v>
      </c>
    </row>
    <row r="87" spans="1:16" ht="16.05" customHeight="1" x14ac:dyDescent="0.2">
      <c r="A87" s="9"/>
      <c r="B87" s="9"/>
      <c r="C87" s="7" t="s">
        <v>23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/>
      <c r="N87" s="67"/>
      <c r="O87" s="67"/>
      <c r="P87" s="66">
        <f t="shared" si="4"/>
        <v>0</v>
      </c>
    </row>
    <row r="88" spans="1:16" ht="16.05" customHeight="1" x14ac:dyDescent="0.2">
      <c r="A88" s="9"/>
      <c r="B88" s="9"/>
      <c r="C88" s="10" t="s">
        <v>22</v>
      </c>
      <c r="D88" s="7" t="str">
        <f t="shared" ref="D88:O88" si="58">IF(D87&lt;=0,"",D87/$P87%)</f>
        <v/>
      </c>
      <c r="E88" s="7" t="str">
        <f t="shared" si="58"/>
        <v/>
      </c>
      <c r="F88" s="7" t="str">
        <f t="shared" si="58"/>
        <v/>
      </c>
      <c r="G88" s="7" t="str">
        <f t="shared" si="58"/>
        <v/>
      </c>
      <c r="H88" s="7" t="str">
        <f t="shared" si="58"/>
        <v/>
      </c>
      <c r="I88" s="7" t="str">
        <f t="shared" si="58"/>
        <v/>
      </c>
      <c r="J88" s="7" t="str">
        <f t="shared" si="58"/>
        <v/>
      </c>
      <c r="K88" s="7" t="str">
        <f t="shared" si="58"/>
        <v/>
      </c>
      <c r="L88" s="7" t="str">
        <f t="shared" si="58"/>
        <v/>
      </c>
      <c r="M88" s="7" t="str">
        <f t="shared" si="58"/>
        <v/>
      </c>
      <c r="N88" s="7" t="str">
        <f t="shared" si="58"/>
        <v/>
      </c>
      <c r="O88" s="7" t="str">
        <f t="shared" si="58"/>
        <v/>
      </c>
      <c r="P88" s="66">
        <f t="shared" si="4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0</v>
      </c>
      <c r="E89" s="66">
        <f t="shared" ref="E89:O89" si="59">SUM(E87,E85)</f>
        <v>0</v>
      </c>
      <c r="F89" s="66">
        <f t="shared" si="59"/>
        <v>0</v>
      </c>
      <c r="G89" s="66">
        <f t="shared" si="59"/>
        <v>0</v>
      </c>
      <c r="H89" s="66">
        <f t="shared" si="59"/>
        <v>0</v>
      </c>
      <c r="I89" s="66">
        <f t="shared" si="59"/>
        <v>0</v>
      </c>
      <c r="J89" s="66">
        <f t="shared" si="59"/>
        <v>0</v>
      </c>
      <c r="K89" s="66">
        <f t="shared" si="59"/>
        <v>0</v>
      </c>
      <c r="L89" s="66">
        <f t="shared" si="59"/>
        <v>0</v>
      </c>
      <c r="M89" s="66">
        <f t="shared" si="59"/>
        <v>0</v>
      </c>
      <c r="N89" s="66">
        <f t="shared" si="59"/>
        <v>0</v>
      </c>
      <c r="O89" s="66">
        <f t="shared" si="59"/>
        <v>0</v>
      </c>
      <c r="P89" s="66">
        <f t="shared" si="4"/>
        <v>0</v>
      </c>
    </row>
    <row r="90" spans="1:16" ht="16.05" customHeight="1" x14ac:dyDescent="0.2">
      <c r="A90" s="9"/>
      <c r="B90" s="13"/>
      <c r="C90" s="10" t="s">
        <v>22</v>
      </c>
      <c r="D90" s="7" t="str">
        <f t="shared" ref="D90:O90" si="60">IF(D89&lt;=0,"",D89/$P89%)</f>
        <v/>
      </c>
      <c r="E90" s="7" t="str">
        <f t="shared" si="60"/>
        <v/>
      </c>
      <c r="F90" s="7" t="str">
        <f t="shared" si="60"/>
        <v/>
      </c>
      <c r="G90" s="7" t="str">
        <f t="shared" si="60"/>
        <v/>
      </c>
      <c r="H90" s="7" t="str">
        <f t="shared" si="60"/>
        <v/>
      </c>
      <c r="I90" s="7" t="str">
        <f t="shared" si="60"/>
        <v/>
      </c>
      <c r="J90" s="7" t="str">
        <f t="shared" si="60"/>
        <v/>
      </c>
      <c r="K90" s="7" t="str">
        <f t="shared" si="60"/>
        <v/>
      </c>
      <c r="L90" s="7" t="str">
        <f t="shared" si="60"/>
        <v/>
      </c>
      <c r="M90" s="7" t="str">
        <f t="shared" si="60"/>
        <v/>
      </c>
      <c r="N90" s="7" t="str">
        <f t="shared" si="60"/>
        <v/>
      </c>
      <c r="O90" s="7" t="str">
        <f t="shared" si="60"/>
        <v/>
      </c>
      <c r="P90" s="66">
        <f t="shared" ref="P90:P153" si="61">SUM(D90:O90)</f>
        <v>0</v>
      </c>
    </row>
    <row r="91" spans="1:16" ht="16.05" customHeight="1" x14ac:dyDescent="0.2">
      <c r="A91" s="9"/>
      <c r="B91" s="9" t="s">
        <v>38</v>
      </c>
      <c r="C91" s="7" t="s">
        <v>21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6">
        <f t="shared" si="61"/>
        <v>0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2">IF(D91&lt;=0,"",D91/$P91%)</f>
        <v/>
      </c>
      <c r="E92" s="7" t="str">
        <f t="shared" si="62"/>
        <v/>
      </c>
      <c r="F92" s="7" t="str">
        <f t="shared" si="62"/>
        <v/>
      </c>
      <c r="G92" s="7" t="str">
        <f t="shared" si="62"/>
        <v/>
      </c>
      <c r="H92" s="7" t="str">
        <f t="shared" si="62"/>
        <v/>
      </c>
      <c r="I92" s="7" t="str">
        <f t="shared" si="62"/>
        <v/>
      </c>
      <c r="J92" s="7" t="str">
        <f t="shared" si="62"/>
        <v/>
      </c>
      <c r="K92" s="7" t="str">
        <f t="shared" si="62"/>
        <v/>
      </c>
      <c r="L92" s="7" t="str">
        <f t="shared" si="62"/>
        <v/>
      </c>
      <c r="M92" s="7" t="str">
        <f t="shared" si="62"/>
        <v/>
      </c>
      <c r="N92" s="7" t="str">
        <f t="shared" si="62"/>
        <v/>
      </c>
      <c r="O92" s="7" t="str">
        <f t="shared" si="62"/>
        <v/>
      </c>
      <c r="P92" s="66">
        <f t="shared" si="61"/>
        <v>0</v>
      </c>
    </row>
    <row r="93" spans="1:16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/>
      <c r="K93" s="67"/>
      <c r="L93" s="67"/>
      <c r="M93" s="67"/>
      <c r="N93" s="67">
        <v>0</v>
      </c>
      <c r="O93" s="67">
        <v>0</v>
      </c>
      <c r="P93" s="66">
        <f t="shared" si="61"/>
        <v>0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3">IF(D93&lt;=0,"",D93/$P93%)</f>
        <v/>
      </c>
      <c r="E94" s="7" t="str">
        <f t="shared" si="63"/>
        <v/>
      </c>
      <c r="F94" s="7" t="str">
        <f t="shared" si="63"/>
        <v/>
      </c>
      <c r="G94" s="7" t="str">
        <f t="shared" si="63"/>
        <v/>
      </c>
      <c r="H94" s="7" t="str">
        <f t="shared" si="63"/>
        <v/>
      </c>
      <c r="I94" s="7" t="str">
        <f t="shared" si="63"/>
        <v/>
      </c>
      <c r="J94" s="7" t="str">
        <f t="shared" si="63"/>
        <v/>
      </c>
      <c r="K94" s="7" t="str">
        <f t="shared" si="63"/>
        <v/>
      </c>
      <c r="L94" s="7" t="str">
        <f t="shared" si="63"/>
        <v/>
      </c>
      <c r="M94" s="7" t="str">
        <f t="shared" si="63"/>
        <v/>
      </c>
      <c r="N94" s="7" t="str">
        <f t="shared" si="63"/>
        <v/>
      </c>
      <c r="O94" s="7" t="str">
        <f t="shared" si="63"/>
        <v/>
      </c>
      <c r="P94" s="66">
        <f t="shared" si="61"/>
        <v>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4">SUM(E93,E91)</f>
        <v>0</v>
      </c>
      <c r="F95" s="66">
        <f t="shared" si="64"/>
        <v>0</v>
      </c>
      <c r="G95" s="66">
        <f t="shared" si="64"/>
        <v>0</v>
      </c>
      <c r="H95" s="66">
        <f t="shared" si="64"/>
        <v>0</v>
      </c>
      <c r="I95" s="66">
        <f t="shared" si="64"/>
        <v>0</v>
      </c>
      <c r="J95" s="66">
        <f t="shared" si="64"/>
        <v>0</v>
      </c>
      <c r="K95" s="66">
        <f t="shared" si="64"/>
        <v>0</v>
      </c>
      <c r="L95" s="66">
        <f t="shared" si="64"/>
        <v>0</v>
      </c>
      <c r="M95" s="66">
        <f t="shared" si="64"/>
        <v>0</v>
      </c>
      <c r="N95" s="66">
        <f t="shared" si="64"/>
        <v>0</v>
      </c>
      <c r="O95" s="66">
        <f t="shared" si="64"/>
        <v>0</v>
      </c>
      <c r="P95" s="66">
        <f t="shared" si="61"/>
        <v>0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5">IF(D95&lt;=0,"",D95/$P95%)</f>
        <v/>
      </c>
      <c r="E96" s="7" t="str">
        <f t="shared" si="65"/>
        <v/>
      </c>
      <c r="F96" s="7" t="str">
        <f t="shared" si="65"/>
        <v/>
      </c>
      <c r="G96" s="7" t="str">
        <f t="shared" si="65"/>
        <v/>
      </c>
      <c r="H96" s="7" t="str">
        <f t="shared" si="65"/>
        <v/>
      </c>
      <c r="I96" s="7" t="str">
        <f t="shared" si="65"/>
        <v/>
      </c>
      <c r="J96" s="7" t="str">
        <f t="shared" si="65"/>
        <v/>
      </c>
      <c r="K96" s="7" t="str">
        <f t="shared" si="65"/>
        <v/>
      </c>
      <c r="L96" s="7" t="str">
        <f t="shared" si="65"/>
        <v/>
      </c>
      <c r="M96" s="7" t="str">
        <f t="shared" si="65"/>
        <v/>
      </c>
      <c r="N96" s="7" t="str">
        <f t="shared" si="65"/>
        <v/>
      </c>
      <c r="O96" s="7" t="str">
        <f t="shared" si="65"/>
        <v/>
      </c>
      <c r="P96" s="66">
        <f t="shared" si="61"/>
        <v>0</v>
      </c>
    </row>
    <row r="97" spans="1:16" ht="16.05" customHeight="1" x14ac:dyDescent="0.2">
      <c r="A97" s="9"/>
      <c r="B97" s="9" t="s">
        <v>39</v>
      </c>
      <c r="C97" s="7" t="s">
        <v>21</v>
      </c>
      <c r="D97" s="70">
        <v>1.8</v>
      </c>
      <c r="E97" s="70">
        <v>4.4000000000000004</v>
      </c>
      <c r="F97" s="70">
        <v>8.3000000000000007</v>
      </c>
      <c r="G97" s="70">
        <v>6.9</v>
      </c>
      <c r="H97" s="70">
        <v>3.6</v>
      </c>
      <c r="I97" s="70">
        <v>0.2</v>
      </c>
      <c r="J97" s="70">
        <v>6</v>
      </c>
      <c r="K97" s="70">
        <v>6.3</v>
      </c>
      <c r="L97" s="70">
        <v>15.3</v>
      </c>
      <c r="M97" s="70">
        <v>22.3</v>
      </c>
      <c r="N97" s="70">
        <v>33.200000000000003</v>
      </c>
      <c r="O97" s="70">
        <v>4.7</v>
      </c>
      <c r="P97" s="66">
        <f t="shared" si="61"/>
        <v>113</v>
      </c>
    </row>
    <row r="98" spans="1:16" ht="16.05" customHeight="1" x14ac:dyDescent="0.2">
      <c r="A98" s="9"/>
      <c r="B98" s="9"/>
      <c r="C98" s="10" t="s">
        <v>22</v>
      </c>
      <c r="D98" s="7">
        <f t="shared" ref="D98:O98" si="66">IF(D97&lt;=0,"",D97/$P97%)</f>
        <v>1.5929203539823011</v>
      </c>
      <c r="E98" s="7">
        <f t="shared" si="66"/>
        <v>3.893805309734514</v>
      </c>
      <c r="F98" s="7">
        <f t="shared" si="66"/>
        <v>7.3451327433628331</v>
      </c>
      <c r="G98" s="7">
        <f t="shared" si="66"/>
        <v>6.1061946902654878</v>
      </c>
      <c r="H98" s="7">
        <f t="shared" si="66"/>
        <v>3.1858407079646023</v>
      </c>
      <c r="I98" s="7">
        <f t="shared" si="66"/>
        <v>0.1769911504424779</v>
      </c>
      <c r="J98" s="7">
        <f t="shared" si="66"/>
        <v>5.3097345132743365</v>
      </c>
      <c r="K98" s="7">
        <f t="shared" si="66"/>
        <v>5.5752212389380533</v>
      </c>
      <c r="L98" s="7">
        <f t="shared" si="66"/>
        <v>13.539823008849559</v>
      </c>
      <c r="M98" s="7">
        <f t="shared" si="66"/>
        <v>19.734513274336287</v>
      </c>
      <c r="N98" s="7">
        <f t="shared" si="66"/>
        <v>29.380530973451332</v>
      </c>
      <c r="O98" s="7">
        <f t="shared" si="66"/>
        <v>4.1592920353982308</v>
      </c>
      <c r="P98" s="66">
        <f t="shared" si="61"/>
        <v>100</v>
      </c>
    </row>
    <row r="99" spans="1:16" ht="16.05" customHeight="1" x14ac:dyDescent="0.2">
      <c r="A99" s="9"/>
      <c r="B99" s="9"/>
      <c r="C99" s="7" t="s">
        <v>23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1.5</v>
      </c>
      <c r="K99" s="70">
        <v>10.5</v>
      </c>
      <c r="L99" s="70">
        <v>64.900000000000006</v>
      </c>
      <c r="M99" s="70">
        <v>102</v>
      </c>
      <c r="N99" s="70">
        <v>42.6</v>
      </c>
      <c r="O99" s="70">
        <v>0</v>
      </c>
      <c r="P99" s="66">
        <f t="shared" si="61"/>
        <v>221.5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7">IF(D99&lt;=0,"",D99/$P99%)</f>
        <v/>
      </c>
      <c r="E100" s="7" t="str">
        <f t="shared" si="67"/>
        <v/>
      </c>
      <c r="F100" s="7" t="str">
        <f t="shared" si="67"/>
        <v/>
      </c>
      <c r="G100" s="7" t="str">
        <f t="shared" si="67"/>
        <v/>
      </c>
      <c r="H100" s="7" t="str">
        <f t="shared" si="67"/>
        <v/>
      </c>
      <c r="I100" s="7" t="str">
        <f t="shared" si="67"/>
        <v/>
      </c>
      <c r="J100" s="7">
        <f t="shared" si="67"/>
        <v>0.67720090293453727</v>
      </c>
      <c r="K100" s="7">
        <f t="shared" si="67"/>
        <v>4.7404063205417613</v>
      </c>
      <c r="L100" s="7">
        <f t="shared" si="67"/>
        <v>29.300225733634317</v>
      </c>
      <c r="M100" s="7">
        <f t="shared" si="67"/>
        <v>46.049661399548533</v>
      </c>
      <c r="N100" s="7">
        <f t="shared" si="67"/>
        <v>19.232505643340861</v>
      </c>
      <c r="O100" s="7" t="str">
        <f t="shared" si="67"/>
        <v/>
      </c>
      <c r="P100" s="66">
        <f t="shared" si="61"/>
        <v>100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1.8</v>
      </c>
      <c r="E101" s="66">
        <f t="shared" ref="E101:O101" si="68">SUM(E99,E97)</f>
        <v>4.4000000000000004</v>
      </c>
      <c r="F101" s="66">
        <f t="shared" si="68"/>
        <v>8.3000000000000007</v>
      </c>
      <c r="G101" s="66">
        <f t="shared" si="68"/>
        <v>6.9</v>
      </c>
      <c r="H101" s="66">
        <f t="shared" si="68"/>
        <v>3.6</v>
      </c>
      <c r="I101" s="66">
        <f t="shared" si="68"/>
        <v>0.2</v>
      </c>
      <c r="J101" s="66">
        <f t="shared" si="68"/>
        <v>7.5</v>
      </c>
      <c r="K101" s="66">
        <f t="shared" si="68"/>
        <v>16.8</v>
      </c>
      <c r="L101" s="66">
        <f t="shared" si="68"/>
        <v>80.2</v>
      </c>
      <c r="M101" s="66">
        <f t="shared" si="68"/>
        <v>124.3</v>
      </c>
      <c r="N101" s="66">
        <f t="shared" si="68"/>
        <v>75.800000000000011</v>
      </c>
      <c r="O101" s="66">
        <f t="shared" si="68"/>
        <v>4.7</v>
      </c>
      <c r="P101" s="66">
        <f t="shared" si="61"/>
        <v>334.5</v>
      </c>
    </row>
    <row r="102" spans="1:16" ht="16.05" customHeight="1" x14ac:dyDescent="0.2">
      <c r="A102" s="9"/>
      <c r="B102" s="13"/>
      <c r="C102" s="10" t="s">
        <v>22</v>
      </c>
      <c r="D102" s="7">
        <f t="shared" ref="D102:O102" si="69">IF(D101&lt;=0,"",D101/$P101%)</f>
        <v>0.53811659192825112</v>
      </c>
      <c r="E102" s="7">
        <f t="shared" si="69"/>
        <v>1.3153961136023917</v>
      </c>
      <c r="F102" s="7">
        <f t="shared" si="69"/>
        <v>2.4813153961136023</v>
      </c>
      <c r="G102" s="7">
        <f t="shared" si="69"/>
        <v>2.0627802690582961</v>
      </c>
      <c r="H102" s="7">
        <f t="shared" si="69"/>
        <v>1.0762331838565022</v>
      </c>
      <c r="I102" s="7">
        <f t="shared" si="69"/>
        <v>5.9790732436472344E-2</v>
      </c>
      <c r="J102" s="7">
        <f t="shared" si="69"/>
        <v>2.2421524663677128</v>
      </c>
      <c r="K102" s="7">
        <f t="shared" si="69"/>
        <v>5.0224215246636774</v>
      </c>
      <c r="L102" s="7">
        <f t="shared" si="69"/>
        <v>23.97608370702541</v>
      </c>
      <c r="M102" s="7">
        <f t="shared" si="69"/>
        <v>37.15994020926756</v>
      </c>
      <c r="N102" s="7">
        <f t="shared" si="69"/>
        <v>22.66068759342302</v>
      </c>
      <c r="O102" s="7">
        <f t="shared" si="69"/>
        <v>1.4050822122571001</v>
      </c>
      <c r="P102" s="66">
        <f t="shared" si="61"/>
        <v>99.999999999999986</v>
      </c>
    </row>
    <row r="103" spans="1:16" ht="16.05" customHeight="1" x14ac:dyDescent="0.2">
      <c r="A103" s="9"/>
      <c r="B103" s="9" t="s">
        <v>40</v>
      </c>
      <c r="C103" s="7" t="s">
        <v>21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2</v>
      </c>
      <c r="J103" s="67">
        <v>0</v>
      </c>
      <c r="K103" s="67">
        <v>0</v>
      </c>
      <c r="L103" s="67">
        <v>0</v>
      </c>
      <c r="M103" s="67">
        <v>0.5</v>
      </c>
      <c r="N103" s="67">
        <v>65.900000000000006</v>
      </c>
      <c r="O103" s="67">
        <v>71</v>
      </c>
      <c r="P103" s="66">
        <f t="shared" si="61"/>
        <v>139.4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70">IF(D103&lt;=0,"",D103/$P103%)</f>
        <v/>
      </c>
      <c r="E104" s="7" t="str">
        <f t="shared" si="70"/>
        <v/>
      </c>
      <c r="F104" s="7" t="str">
        <f t="shared" si="70"/>
        <v/>
      </c>
      <c r="G104" s="7" t="str">
        <f t="shared" si="70"/>
        <v/>
      </c>
      <c r="H104" s="7" t="str">
        <f t="shared" si="70"/>
        <v/>
      </c>
      <c r="I104" s="7">
        <f t="shared" si="70"/>
        <v>1.4347202295552366</v>
      </c>
      <c r="J104" s="7" t="str">
        <f t="shared" si="70"/>
        <v/>
      </c>
      <c r="K104" s="7" t="str">
        <f t="shared" si="70"/>
        <v/>
      </c>
      <c r="L104" s="7" t="str">
        <f t="shared" si="70"/>
        <v/>
      </c>
      <c r="M104" s="7">
        <f t="shared" si="70"/>
        <v>0.35868005738880915</v>
      </c>
      <c r="N104" s="7">
        <f t="shared" si="70"/>
        <v>47.27403156384505</v>
      </c>
      <c r="O104" s="7">
        <f t="shared" si="70"/>
        <v>50.932568149210901</v>
      </c>
      <c r="P104" s="66">
        <f t="shared" si="61"/>
        <v>100</v>
      </c>
    </row>
    <row r="105" spans="1:16" ht="16.05" customHeight="1" x14ac:dyDescent="0.2">
      <c r="A105" s="9"/>
      <c r="B105" s="9"/>
      <c r="C105" s="7" t="s">
        <v>23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6">
        <f t="shared" si="61"/>
        <v>0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6" si="71">IF(D105&lt;=0,"",D105/$P105%)</f>
        <v/>
      </c>
      <c r="E106" s="7" t="str">
        <f t="shared" si="71"/>
        <v/>
      </c>
      <c r="F106" s="7" t="str">
        <f t="shared" si="71"/>
        <v/>
      </c>
      <c r="G106" s="7" t="str">
        <f t="shared" si="71"/>
        <v/>
      </c>
      <c r="H106" s="7" t="str">
        <f t="shared" si="71"/>
        <v/>
      </c>
      <c r="I106" s="7" t="str">
        <f t="shared" si="71"/>
        <v/>
      </c>
      <c r="J106" s="7" t="str">
        <f t="shared" si="71"/>
        <v/>
      </c>
      <c r="K106" s="7" t="str">
        <f t="shared" si="71"/>
        <v/>
      </c>
      <c r="L106" s="7" t="str">
        <f t="shared" si="71"/>
        <v/>
      </c>
      <c r="M106" s="7" t="str">
        <f t="shared" si="71"/>
        <v/>
      </c>
      <c r="N106" s="7" t="str">
        <f t="shared" si="71"/>
        <v/>
      </c>
      <c r="O106" s="7" t="str">
        <f t="shared" si="71"/>
        <v/>
      </c>
      <c r="P106" s="66">
        <f t="shared" si="61"/>
        <v>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2">SUM(E105,E103)</f>
        <v>0</v>
      </c>
      <c r="F107" s="66">
        <f t="shared" si="72"/>
        <v>0</v>
      </c>
      <c r="G107" s="66">
        <f t="shared" si="72"/>
        <v>0</v>
      </c>
      <c r="H107" s="66">
        <f t="shared" si="72"/>
        <v>0</v>
      </c>
      <c r="I107" s="66">
        <f t="shared" si="72"/>
        <v>2</v>
      </c>
      <c r="J107" s="66">
        <f t="shared" si="72"/>
        <v>0</v>
      </c>
      <c r="K107" s="66">
        <f t="shared" si="72"/>
        <v>0</v>
      </c>
      <c r="L107" s="66">
        <f t="shared" si="72"/>
        <v>0</v>
      </c>
      <c r="M107" s="66">
        <f t="shared" si="72"/>
        <v>0.5</v>
      </c>
      <c r="N107" s="66">
        <f t="shared" si="72"/>
        <v>65.900000000000006</v>
      </c>
      <c r="O107" s="66">
        <f t="shared" si="72"/>
        <v>71</v>
      </c>
      <c r="P107" s="66">
        <f t="shared" si="61"/>
        <v>139.4</v>
      </c>
    </row>
    <row r="108" spans="1:16" ht="16.05" customHeight="1" x14ac:dyDescent="0.2">
      <c r="A108" s="9"/>
      <c r="B108" s="13"/>
      <c r="C108" s="10" t="s">
        <v>22</v>
      </c>
      <c r="D108" s="7" t="str">
        <f t="shared" ref="D108:O108" si="73">IF(D107&lt;=0,"",D107/$P107%)</f>
        <v/>
      </c>
      <c r="E108" s="7" t="str">
        <f t="shared" si="73"/>
        <v/>
      </c>
      <c r="F108" s="7" t="str">
        <f t="shared" si="73"/>
        <v/>
      </c>
      <c r="G108" s="7" t="str">
        <f t="shared" si="73"/>
        <v/>
      </c>
      <c r="H108" s="7" t="str">
        <f t="shared" si="73"/>
        <v/>
      </c>
      <c r="I108" s="7">
        <f t="shared" si="73"/>
        <v>1.4347202295552366</v>
      </c>
      <c r="J108" s="7" t="str">
        <f t="shared" si="73"/>
        <v/>
      </c>
      <c r="K108" s="7" t="str">
        <f t="shared" si="73"/>
        <v/>
      </c>
      <c r="L108" s="7" t="str">
        <f t="shared" si="73"/>
        <v/>
      </c>
      <c r="M108" s="7">
        <f t="shared" si="73"/>
        <v>0.35868005738880915</v>
      </c>
      <c r="N108" s="7">
        <f t="shared" si="73"/>
        <v>47.27403156384505</v>
      </c>
      <c r="O108" s="7">
        <f t="shared" si="73"/>
        <v>50.932568149210901</v>
      </c>
      <c r="P108" s="66">
        <f t="shared" si="61"/>
        <v>100</v>
      </c>
    </row>
    <row r="109" spans="1:16" ht="16.05" customHeight="1" x14ac:dyDescent="0.2">
      <c r="A109" s="9"/>
      <c r="B109" s="9" t="s">
        <v>41</v>
      </c>
      <c r="C109" s="7" t="s">
        <v>21</v>
      </c>
      <c r="D109" s="67">
        <v>0</v>
      </c>
      <c r="E109" s="67">
        <v>0</v>
      </c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6">
        <f t="shared" si="61"/>
        <v>0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4">IF(D109&lt;=0,"",D109/$P109%)</f>
        <v/>
      </c>
      <c r="E110" s="7" t="str">
        <f t="shared" si="74"/>
        <v/>
      </c>
      <c r="F110" s="7" t="str">
        <f t="shared" si="74"/>
        <v/>
      </c>
      <c r="G110" s="7" t="str">
        <f t="shared" si="74"/>
        <v/>
      </c>
      <c r="H110" s="7" t="str">
        <f t="shared" si="74"/>
        <v/>
      </c>
      <c r="I110" s="7" t="str">
        <f t="shared" si="74"/>
        <v/>
      </c>
      <c r="J110" s="7" t="str">
        <f t="shared" si="74"/>
        <v/>
      </c>
      <c r="K110" s="7" t="str">
        <f t="shared" si="74"/>
        <v/>
      </c>
      <c r="L110" s="7" t="str">
        <f t="shared" si="74"/>
        <v/>
      </c>
      <c r="M110" s="7" t="str">
        <f t="shared" si="74"/>
        <v/>
      </c>
      <c r="N110" s="7" t="str">
        <f t="shared" si="74"/>
        <v/>
      </c>
      <c r="O110" s="7" t="str">
        <f t="shared" si="74"/>
        <v/>
      </c>
      <c r="P110" s="66">
        <f t="shared" si="61"/>
        <v>0</v>
      </c>
    </row>
    <row r="111" spans="1:16" ht="16.05" customHeight="1" x14ac:dyDescent="0.2">
      <c r="A111" s="9"/>
      <c r="B111" s="9"/>
      <c r="C111" s="7" t="s">
        <v>23</v>
      </c>
      <c r="D111" s="67">
        <v>0</v>
      </c>
      <c r="E111" s="67">
        <v>0</v>
      </c>
      <c r="F111" s="67">
        <v>0</v>
      </c>
      <c r="G111" s="67"/>
      <c r="H111" s="67"/>
      <c r="I111" s="67"/>
      <c r="J111" s="67"/>
      <c r="K111" s="67"/>
      <c r="L111" s="67"/>
      <c r="M111" s="67"/>
      <c r="N111" s="67"/>
      <c r="O111" s="67">
        <v>0</v>
      </c>
      <c r="P111" s="66">
        <f t="shared" si="61"/>
        <v>0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5">IF(D111&lt;=0,"",D111/$P111%)</f>
        <v/>
      </c>
      <c r="E112" s="7" t="str">
        <f t="shared" si="75"/>
        <v/>
      </c>
      <c r="F112" s="7" t="str">
        <f t="shared" si="75"/>
        <v/>
      </c>
      <c r="G112" s="7" t="str">
        <f t="shared" si="75"/>
        <v/>
      </c>
      <c r="H112" s="7" t="str">
        <f t="shared" si="75"/>
        <v/>
      </c>
      <c r="I112" s="7" t="str">
        <f t="shared" si="75"/>
        <v/>
      </c>
      <c r="J112" s="7" t="str">
        <f t="shared" si="75"/>
        <v/>
      </c>
      <c r="K112" s="7" t="str">
        <f t="shared" si="75"/>
        <v/>
      </c>
      <c r="L112" s="7" t="str">
        <f t="shared" si="75"/>
        <v/>
      </c>
      <c r="M112" s="7" t="str">
        <f t="shared" si="75"/>
        <v/>
      </c>
      <c r="N112" s="7" t="str">
        <f t="shared" si="75"/>
        <v/>
      </c>
      <c r="O112" s="7" t="str">
        <f t="shared" si="75"/>
        <v/>
      </c>
      <c r="P112" s="66">
        <f t="shared" si="61"/>
        <v>0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6">SUM(E111,E109)</f>
        <v>0</v>
      </c>
      <c r="F113" s="66">
        <f t="shared" si="76"/>
        <v>0</v>
      </c>
      <c r="G113" s="66">
        <f t="shared" si="76"/>
        <v>0</v>
      </c>
      <c r="H113" s="66">
        <f t="shared" si="76"/>
        <v>0</v>
      </c>
      <c r="I113" s="66">
        <f t="shared" si="76"/>
        <v>0</v>
      </c>
      <c r="J113" s="66">
        <f t="shared" si="76"/>
        <v>0</v>
      </c>
      <c r="K113" s="66">
        <f t="shared" si="76"/>
        <v>0</v>
      </c>
      <c r="L113" s="66">
        <f t="shared" si="76"/>
        <v>0</v>
      </c>
      <c r="M113" s="66">
        <f t="shared" si="76"/>
        <v>0</v>
      </c>
      <c r="N113" s="66">
        <f t="shared" si="76"/>
        <v>0</v>
      </c>
      <c r="O113" s="66">
        <f t="shared" si="76"/>
        <v>0</v>
      </c>
      <c r="P113" s="66">
        <f t="shared" si="61"/>
        <v>0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7">IF(D113&lt;=0,"",D113/$P113%)</f>
        <v/>
      </c>
      <c r="E114" s="7" t="str">
        <f t="shared" si="77"/>
        <v/>
      </c>
      <c r="F114" s="7" t="str">
        <f t="shared" si="77"/>
        <v/>
      </c>
      <c r="G114" s="7" t="str">
        <f t="shared" si="77"/>
        <v/>
      </c>
      <c r="H114" s="7" t="str">
        <f t="shared" si="77"/>
        <v/>
      </c>
      <c r="I114" s="7" t="str">
        <f t="shared" si="77"/>
        <v/>
      </c>
      <c r="J114" s="7" t="str">
        <f t="shared" si="77"/>
        <v/>
      </c>
      <c r="K114" s="7" t="str">
        <f t="shared" si="77"/>
        <v/>
      </c>
      <c r="L114" s="7" t="str">
        <f t="shared" si="77"/>
        <v/>
      </c>
      <c r="M114" s="7" t="str">
        <f t="shared" si="77"/>
        <v/>
      </c>
      <c r="N114" s="7" t="str">
        <f t="shared" si="77"/>
        <v/>
      </c>
      <c r="O114" s="7" t="str">
        <f t="shared" si="77"/>
        <v/>
      </c>
      <c r="P114" s="66">
        <f t="shared" si="61"/>
        <v>0</v>
      </c>
    </row>
    <row r="115" spans="1:16" ht="16.05" customHeight="1" x14ac:dyDescent="0.2">
      <c r="A115" s="9"/>
      <c r="B115" s="9" t="s">
        <v>42</v>
      </c>
      <c r="C115" s="7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/>
      <c r="J115" s="67"/>
      <c r="K115" s="67"/>
      <c r="L115" s="67"/>
      <c r="M115" s="67"/>
      <c r="N115" s="67"/>
      <c r="O115" s="67"/>
      <c r="P115" s="66">
        <f t="shared" si="61"/>
        <v>0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8">IF(D115&lt;=0,"",D115/$P115%)</f>
        <v/>
      </c>
      <c r="E116" s="7" t="str">
        <f t="shared" si="78"/>
        <v/>
      </c>
      <c r="F116" s="7" t="str">
        <f t="shared" si="78"/>
        <v/>
      </c>
      <c r="G116" s="7" t="str">
        <f t="shared" si="78"/>
        <v/>
      </c>
      <c r="H116" s="7" t="str">
        <f t="shared" si="78"/>
        <v/>
      </c>
      <c r="I116" s="7" t="str">
        <f t="shared" si="78"/>
        <v/>
      </c>
      <c r="J116" s="7" t="str">
        <f t="shared" si="78"/>
        <v/>
      </c>
      <c r="K116" s="7" t="str">
        <f t="shared" si="78"/>
        <v/>
      </c>
      <c r="L116" s="7" t="str">
        <f t="shared" si="78"/>
        <v/>
      </c>
      <c r="M116" s="7" t="str">
        <f t="shared" si="78"/>
        <v/>
      </c>
      <c r="N116" s="7" t="str">
        <f t="shared" si="78"/>
        <v/>
      </c>
      <c r="O116" s="7" t="str">
        <f t="shared" si="78"/>
        <v/>
      </c>
      <c r="P116" s="66">
        <f t="shared" si="61"/>
        <v>0</v>
      </c>
    </row>
    <row r="117" spans="1:16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/>
      <c r="K117" s="67"/>
      <c r="L117" s="67"/>
      <c r="M117" s="67"/>
      <c r="N117" s="67"/>
      <c r="O117" s="67">
        <v>0</v>
      </c>
      <c r="P117" s="66">
        <f t="shared" si="61"/>
        <v>0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79">IF(D117&lt;=0,"",D117/$P117%)</f>
        <v/>
      </c>
      <c r="E118" s="7" t="str">
        <f t="shared" si="79"/>
        <v/>
      </c>
      <c r="F118" s="7" t="str">
        <f t="shared" si="79"/>
        <v/>
      </c>
      <c r="G118" s="7" t="str">
        <f t="shared" si="79"/>
        <v/>
      </c>
      <c r="H118" s="7" t="str">
        <f t="shared" si="79"/>
        <v/>
      </c>
      <c r="I118" s="7" t="str">
        <f t="shared" si="79"/>
        <v/>
      </c>
      <c r="J118" s="7" t="str">
        <f t="shared" si="79"/>
        <v/>
      </c>
      <c r="K118" s="7" t="str">
        <f t="shared" si="79"/>
        <v/>
      </c>
      <c r="L118" s="7" t="str">
        <f t="shared" si="79"/>
        <v/>
      </c>
      <c r="M118" s="7" t="str">
        <f t="shared" si="79"/>
        <v/>
      </c>
      <c r="N118" s="7" t="str">
        <f t="shared" si="79"/>
        <v/>
      </c>
      <c r="O118" s="7" t="str">
        <f t="shared" si="79"/>
        <v/>
      </c>
      <c r="P118" s="66">
        <f t="shared" si="61"/>
        <v>0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80">SUM(E117,E115)</f>
        <v>0</v>
      </c>
      <c r="F119" s="66">
        <f t="shared" si="80"/>
        <v>0</v>
      </c>
      <c r="G119" s="66">
        <f t="shared" si="80"/>
        <v>0</v>
      </c>
      <c r="H119" s="66">
        <f t="shared" si="80"/>
        <v>0</v>
      </c>
      <c r="I119" s="66">
        <f t="shared" si="80"/>
        <v>0</v>
      </c>
      <c r="J119" s="66">
        <f t="shared" si="80"/>
        <v>0</v>
      </c>
      <c r="K119" s="66">
        <f t="shared" si="80"/>
        <v>0</v>
      </c>
      <c r="L119" s="66">
        <f t="shared" si="80"/>
        <v>0</v>
      </c>
      <c r="M119" s="66">
        <f t="shared" si="80"/>
        <v>0</v>
      </c>
      <c r="N119" s="66">
        <f t="shared" si="80"/>
        <v>0</v>
      </c>
      <c r="O119" s="66">
        <f t="shared" si="80"/>
        <v>0</v>
      </c>
      <c r="P119" s="66">
        <f t="shared" si="61"/>
        <v>0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81">IF(D119&lt;=0,"",D119/$P119%)</f>
        <v/>
      </c>
      <c r="E120" s="7" t="str">
        <f t="shared" si="81"/>
        <v/>
      </c>
      <c r="F120" s="7" t="str">
        <f t="shared" si="81"/>
        <v/>
      </c>
      <c r="G120" s="7" t="str">
        <f t="shared" si="81"/>
        <v/>
      </c>
      <c r="H120" s="7" t="str">
        <f t="shared" si="81"/>
        <v/>
      </c>
      <c r="I120" s="7" t="str">
        <f t="shared" si="81"/>
        <v/>
      </c>
      <c r="J120" s="7" t="str">
        <f t="shared" si="81"/>
        <v/>
      </c>
      <c r="K120" s="7" t="str">
        <f t="shared" si="81"/>
        <v/>
      </c>
      <c r="L120" s="7" t="str">
        <f t="shared" si="81"/>
        <v/>
      </c>
      <c r="M120" s="7" t="str">
        <f t="shared" si="81"/>
        <v/>
      </c>
      <c r="N120" s="7" t="str">
        <f t="shared" si="81"/>
        <v/>
      </c>
      <c r="O120" s="7" t="str">
        <f t="shared" si="81"/>
        <v/>
      </c>
      <c r="P120" s="66">
        <f t="shared" si="61"/>
        <v>0</v>
      </c>
    </row>
    <row r="121" spans="1:16" ht="16.05" customHeight="1" x14ac:dyDescent="0.2">
      <c r="A121" s="9"/>
      <c r="B121" s="9" t="s">
        <v>43</v>
      </c>
      <c r="C121" s="7" t="s">
        <v>21</v>
      </c>
      <c r="D121" s="67"/>
      <c r="E121" s="67"/>
      <c r="F121" s="67"/>
      <c r="G121" s="67"/>
      <c r="H121" s="67"/>
      <c r="I121" s="67"/>
      <c r="J121" s="67"/>
      <c r="K121" s="67"/>
      <c r="L121" s="67"/>
      <c r="M121" s="67">
        <v>0</v>
      </c>
      <c r="N121" s="67">
        <v>0</v>
      </c>
      <c r="O121" s="67">
        <v>0</v>
      </c>
      <c r="P121" s="66">
        <f t="shared" si="61"/>
        <v>0</v>
      </c>
    </row>
    <row r="122" spans="1:16" ht="16.05" customHeight="1" x14ac:dyDescent="0.2">
      <c r="A122" s="9"/>
      <c r="B122" s="9"/>
      <c r="C122" s="10" t="s">
        <v>22</v>
      </c>
      <c r="D122" s="7" t="str">
        <f t="shared" ref="D122:O122" si="82">IF(D121&lt;=0,"",D121/$P121%)</f>
        <v/>
      </c>
      <c r="E122" s="7" t="str">
        <f t="shared" si="82"/>
        <v/>
      </c>
      <c r="F122" s="7" t="str">
        <f t="shared" si="82"/>
        <v/>
      </c>
      <c r="G122" s="7" t="str">
        <f t="shared" si="82"/>
        <v/>
      </c>
      <c r="H122" s="7" t="str">
        <f t="shared" si="82"/>
        <v/>
      </c>
      <c r="I122" s="7" t="str">
        <f t="shared" si="82"/>
        <v/>
      </c>
      <c r="J122" s="7" t="str">
        <f t="shared" si="82"/>
        <v/>
      </c>
      <c r="K122" s="7" t="str">
        <f t="shared" si="82"/>
        <v/>
      </c>
      <c r="L122" s="7" t="str">
        <f t="shared" si="82"/>
        <v/>
      </c>
      <c r="M122" s="7" t="str">
        <f t="shared" si="82"/>
        <v/>
      </c>
      <c r="N122" s="7" t="str">
        <f t="shared" si="82"/>
        <v/>
      </c>
      <c r="O122" s="7" t="str">
        <f t="shared" si="82"/>
        <v/>
      </c>
      <c r="P122" s="66">
        <f t="shared" si="61"/>
        <v>0</v>
      </c>
    </row>
    <row r="123" spans="1:16" ht="16.05" customHeight="1" x14ac:dyDescent="0.2">
      <c r="A123" s="9"/>
      <c r="B123" s="9"/>
      <c r="C123" s="7" t="s">
        <v>23</v>
      </c>
      <c r="D123" s="67">
        <v>0</v>
      </c>
      <c r="E123" s="67">
        <v>0</v>
      </c>
      <c r="F123" s="67">
        <v>0</v>
      </c>
      <c r="G123" s="67"/>
      <c r="H123" s="67"/>
      <c r="I123" s="67"/>
      <c r="J123" s="67"/>
      <c r="K123" s="67"/>
      <c r="L123" s="67"/>
      <c r="M123" s="67"/>
      <c r="N123" s="67">
        <v>0</v>
      </c>
      <c r="O123" s="67">
        <v>0</v>
      </c>
      <c r="P123" s="66">
        <f t="shared" si="61"/>
        <v>0</v>
      </c>
    </row>
    <row r="124" spans="1:16" ht="16.05" customHeight="1" x14ac:dyDescent="0.2">
      <c r="A124" s="9"/>
      <c r="B124" s="9"/>
      <c r="C124" s="10" t="s">
        <v>22</v>
      </c>
      <c r="D124" s="7" t="str">
        <f t="shared" ref="D124:O124" si="83">IF(D123&lt;=0,"",D123/$P123%)</f>
        <v/>
      </c>
      <c r="E124" s="7" t="str">
        <f t="shared" si="83"/>
        <v/>
      </c>
      <c r="F124" s="7" t="str">
        <f t="shared" si="83"/>
        <v/>
      </c>
      <c r="G124" s="7" t="str">
        <f t="shared" si="83"/>
        <v/>
      </c>
      <c r="H124" s="7" t="str">
        <f t="shared" si="83"/>
        <v/>
      </c>
      <c r="I124" s="7" t="str">
        <f t="shared" si="83"/>
        <v/>
      </c>
      <c r="J124" s="7" t="str">
        <f t="shared" si="83"/>
        <v/>
      </c>
      <c r="K124" s="7" t="str">
        <f t="shared" si="83"/>
        <v/>
      </c>
      <c r="L124" s="7" t="str">
        <f t="shared" si="83"/>
        <v/>
      </c>
      <c r="M124" s="7" t="str">
        <f t="shared" si="83"/>
        <v/>
      </c>
      <c r="N124" s="7" t="str">
        <f t="shared" si="83"/>
        <v/>
      </c>
      <c r="O124" s="7" t="str">
        <f t="shared" si="83"/>
        <v/>
      </c>
      <c r="P124" s="66">
        <f t="shared" si="61"/>
        <v>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84">SUM(E123,E121)</f>
        <v>0</v>
      </c>
      <c r="F125" s="66">
        <f t="shared" si="84"/>
        <v>0</v>
      </c>
      <c r="G125" s="66">
        <f t="shared" si="84"/>
        <v>0</v>
      </c>
      <c r="H125" s="66">
        <f t="shared" si="84"/>
        <v>0</v>
      </c>
      <c r="I125" s="66">
        <f t="shared" si="84"/>
        <v>0</v>
      </c>
      <c r="J125" s="66">
        <f t="shared" si="84"/>
        <v>0</v>
      </c>
      <c r="K125" s="66">
        <f t="shared" si="84"/>
        <v>0</v>
      </c>
      <c r="L125" s="66">
        <f t="shared" si="84"/>
        <v>0</v>
      </c>
      <c r="M125" s="66">
        <f t="shared" si="84"/>
        <v>0</v>
      </c>
      <c r="N125" s="66">
        <f t="shared" si="84"/>
        <v>0</v>
      </c>
      <c r="O125" s="66">
        <f t="shared" si="84"/>
        <v>0</v>
      </c>
      <c r="P125" s="66">
        <f t="shared" si="61"/>
        <v>0</v>
      </c>
    </row>
    <row r="126" spans="1:16" ht="16.05" customHeight="1" x14ac:dyDescent="0.2">
      <c r="A126" s="9"/>
      <c r="B126" s="13"/>
      <c r="C126" s="10" t="s">
        <v>22</v>
      </c>
      <c r="D126" s="7" t="str">
        <f t="shared" ref="D126:O126" si="85">IF(D125&lt;=0,"",D125/$P125%)</f>
        <v/>
      </c>
      <c r="E126" s="7" t="str">
        <f t="shared" si="85"/>
        <v/>
      </c>
      <c r="F126" s="7" t="str">
        <f t="shared" si="85"/>
        <v/>
      </c>
      <c r="G126" s="7" t="str">
        <f t="shared" si="85"/>
        <v/>
      </c>
      <c r="H126" s="7" t="str">
        <f t="shared" si="85"/>
        <v/>
      </c>
      <c r="I126" s="7" t="str">
        <f t="shared" si="85"/>
        <v/>
      </c>
      <c r="J126" s="7" t="str">
        <f t="shared" si="85"/>
        <v/>
      </c>
      <c r="K126" s="7" t="str">
        <f t="shared" si="85"/>
        <v/>
      </c>
      <c r="L126" s="7" t="str">
        <f t="shared" si="85"/>
        <v/>
      </c>
      <c r="M126" s="7" t="str">
        <f t="shared" si="85"/>
        <v/>
      </c>
      <c r="N126" s="7" t="str">
        <f t="shared" si="85"/>
        <v/>
      </c>
      <c r="O126" s="7" t="str">
        <f t="shared" si="85"/>
        <v/>
      </c>
      <c r="P126" s="66">
        <f t="shared" si="61"/>
        <v>0</v>
      </c>
    </row>
    <row r="127" spans="1:16" ht="16.05" customHeight="1" x14ac:dyDescent="0.2">
      <c r="A127" s="9"/>
      <c r="B127" s="9" t="s">
        <v>44</v>
      </c>
      <c r="C127" s="7" t="s">
        <v>21</v>
      </c>
      <c r="D127" s="67">
        <v>0</v>
      </c>
      <c r="E127" s="67">
        <v>0</v>
      </c>
      <c r="F127" s="67">
        <v>0</v>
      </c>
      <c r="G127" s="67">
        <v>1.3</v>
      </c>
      <c r="H127" s="67">
        <v>2.4</v>
      </c>
      <c r="I127" s="67">
        <v>1.8</v>
      </c>
      <c r="J127" s="67">
        <v>0.3</v>
      </c>
      <c r="K127" s="67">
        <v>0</v>
      </c>
      <c r="L127" s="67">
        <v>0</v>
      </c>
      <c r="M127" s="67">
        <v>0.4</v>
      </c>
      <c r="N127" s="67">
        <v>1.4</v>
      </c>
      <c r="O127" s="67">
        <v>0</v>
      </c>
      <c r="P127" s="66">
        <f t="shared" si="61"/>
        <v>7.6</v>
      </c>
    </row>
    <row r="128" spans="1:16" ht="16.05" customHeight="1" x14ac:dyDescent="0.2">
      <c r="A128" s="9"/>
      <c r="B128" s="9"/>
      <c r="C128" s="10" t="s">
        <v>22</v>
      </c>
      <c r="D128" s="7" t="str">
        <f t="shared" ref="D128:O128" si="86">IF(D127&lt;=0,"",D127/$P127%)</f>
        <v/>
      </c>
      <c r="E128" s="7" t="str">
        <f t="shared" si="86"/>
        <v/>
      </c>
      <c r="F128" s="7" t="str">
        <f t="shared" si="86"/>
        <v/>
      </c>
      <c r="G128" s="7">
        <f t="shared" si="86"/>
        <v>17.105263157894736</v>
      </c>
      <c r="H128" s="7">
        <f t="shared" si="86"/>
        <v>31.578947368421051</v>
      </c>
      <c r="I128" s="7">
        <f t="shared" si="86"/>
        <v>23.684210526315791</v>
      </c>
      <c r="J128" s="7">
        <f t="shared" si="86"/>
        <v>3.9473684210526314</v>
      </c>
      <c r="K128" s="7" t="str">
        <f t="shared" si="86"/>
        <v/>
      </c>
      <c r="L128" s="7" t="str">
        <f t="shared" si="86"/>
        <v/>
      </c>
      <c r="M128" s="7">
        <f t="shared" si="86"/>
        <v>5.2631578947368425</v>
      </c>
      <c r="N128" s="7">
        <f t="shared" si="86"/>
        <v>18.421052631578945</v>
      </c>
      <c r="O128" s="7" t="str">
        <f t="shared" si="86"/>
        <v/>
      </c>
      <c r="P128" s="66">
        <f t="shared" si="61"/>
        <v>99.999999999999986</v>
      </c>
    </row>
    <row r="129" spans="1:16" ht="16.05" customHeight="1" x14ac:dyDescent="0.2">
      <c r="A129" s="9"/>
      <c r="B129" s="9"/>
      <c r="C129" s="7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61"/>
        <v>0</v>
      </c>
    </row>
    <row r="130" spans="1:16" ht="16.05" customHeight="1" x14ac:dyDescent="0.2">
      <c r="A130" s="9"/>
      <c r="B130" s="9"/>
      <c r="C130" s="10" t="s">
        <v>22</v>
      </c>
      <c r="D130" s="7" t="str">
        <f t="shared" ref="D130:O130" si="87">IF(D129&lt;=0,"",D129/$P129%)</f>
        <v/>
      </c>
      <c r="E130" s="7" t="str">
        <f t="shared" si="87"/>
        <v/>
      </c>
      <c r="F130" s="7" t="str">
        <f t="shared" si="87"/>
        <v/>
      </c>
      <c r="G130" s="7" t="str">
        <f t="shared" si="87"/>
        <v/>
      </c>
      <c r="H130" s="7" t="str">
        <f t="shared" si="87"/>
        <v/>
      </c>
      <c r="I130" s="7" t="str">
        <f t="shared" si="87"/>
        <v/>
      </c>
      <c r="J130" s="7" t="str">
        <f t="shared" si="87"/>
        <v/>
      </c>
      <c r="K130" s="7" t="str">
        <f t="shared" si="87"/>
        <v/>
      </c>
      <c r="L130" s="7" t="str">
        <f t="shared" si="87"/>
        <v/>
      </c>
      <c r="M130" s="7" t="str">
        <f t="shared" si="87"/>
        <v/>
      </c>
      <c r="N130" s="7" t="str">
        <f t="shared" si="87"/>
        <v/>
      </c>
      <c r="O130" s="7" t="str">
        <f t="shared" si="87"/>
        <v/>
      </c>
      <c r="P130" s="66">
        <f t="shared" si="61"/>
        <v>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88">SUM(E129,E127)</f>
        <v>0</v>
      </c>
      <c r="F131" s="66">
        <f t="shared" si="88"/>
        <v>0</v>
      </c>
      <c r="G131" s="66">
        <f t="shared" si="88"/>
        <v>1.3</v>
      </c>
      <c r="H131" s="66">
        <f t="shared" si="88"/>
        <v>2.4</v>
      </c>
      <c r="I131" s="66">
        <f t="shared" si="88"/>
        <v>1.8</v>
      </c>
      <c r="J131" s="66">
        <f t="shared" si="88"/>
        <v>0.3</v>
      </c>
      <c r="K131" s="66">
        <f t="shared" si="88"/>
        <v>0</v>
      </c>
      <c r="L131" s="66">
        <f t="shared" si="88"/>
        <v>0</v>
      </c>
      <c r="M131" s="66">
        <f t="shared" si="88"/>
        <v>0.4</v>
      </c>
      <c r="N131" s="66">
        <f t="shared" si="88"/>
        <v>1.4</v>
      </c>
      <c r="O131" s="66">
        <f t="shared" si="88"/>
        <v>0</v>
      </c>
      <c r="P131" s="66">
        <f t="shared" si="61"/>
        <v>7.6</v>
      </c>
    </row>
    <row r="132" spans="1:16" ht="16.05" customHeight="1" x14ac:dyDescent="0.2">
      <c r="A132" s="9"/>
      <c r="B132" s="13"/>
      <c r="C132" s="10" t="s">
        <v>22</v>
      </c>
      <c r="D132" s="7" t="str">
        <f t="shared" ref="D132:O132" si="89">IF(D131&lt;=0,"",D131/$P131%)</f>
        <v/>
      </c>
      <c r="E132" s="7" t="str">
        <f t="shared" si="89"/>
        <v/>
      </c>
      <c r="F132" s="7" t="str">
        <f t="shared" si="89"/>
        <v/>
      </c>
      <c r="G132" s="7">
        <f t="shared" si="89"/>
        <v>17.105263157894736</v>
      </c>
      <c r="H132" s="7">
        <f t="shared" si="89"/>
        <v>31.578947368421051</v>
      </c>
      <c r="I132" s="7">
        <f t="shared" si="89"/>
        <v>23.684210526315791</v>
      </c>
      <c r="J132" s="7">
        <f t="shared" si="89"/>
        <v>3.9473684210526314</v>
      </c>
      <c r="K132" s="7" t="str">
        <f t="shared" si="89"/>
        <v/>
      </c>
      <c r="L132" s="7" t="str">
        <f t="shared" si="89"/>
        <v/>
      </c>
      <c r="M132" s="7">
        <f t="shared" si="89"/>
        <v>5.2631578947368425</v>
      </c>
      <c r="N132" s="7">
        <f t="shared" si="89"/>
        <v>18.421052631578945</v>
      </c>
      <c r="O132" s="7" t="str">
        <f t="shared" si="89"/>
        <v/>
      </c>
      <c r="P132" s="66">
        <f t="shared" si="61"/>
        <v>99.999999999999986</v>
      </c>
    </row>
    <row r="133" spans="1:16" ht="16.05" customHeight="1" x14ac:dyDescent="0.2">
      <c r="A133" s="9"/>
      <c r="B133" s="9" t="s">
        <v>45</v>
      </c>
      <c r="C133" s="7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6">
        <f t="shared" si="61"/>
        <v>0</v>
      </c>
    </row>
    <row r="134" spans="1:16" ht="16.05" customHeight="1" x14ac:dyDescent="0.2">
      <c r="A134" s="9"/>
      <c r="B134" s="9"/>
      <c r="C134" s="10" t="s">
        <v>22</v>
      </c>
      <c r="D134" s="7" t="str">
        <f t="shared" ref="D134:O134" si="90">IF(D133&lt;=0,"",D133/$P133%)</f>
        <v/>
      </c>
      <c r="E134" s="7" t="str">
        <f t="shared" si="90"/>
        <v/>
      </c>
      <c r="F134" s="7" t="str">
        <f t="shared" si="90"/>
        <v/>
      </c>
      <c r="G134" s="7" t="str">
        <f t="shared" si="90"/>
        <v/>
      </c>
      <c r="H134" s="7" t="str">
        <f t="shared" si="90"/>
        <v/>
      </c>
      <c r="I134" s="7" t="str">
        <f t="shared" si="90"/>
        <v/>
      </c>
      <c r="J134" s="7" t="str">
        <f t="shared" si="90"/>
        <v/>
      </c>
      <c r="K134" s="7" t="str">
        <f t="shared" si="90"/>
        <v/>
      </c>
      <c r="L134" s="7" t="str">
        <f t="shared" si="90"/>
        <v/>
      </c>
      <c r="M134" s="7" t="str">
        <f t="shared" si="90"/>
        <v/>
      </c>
      <c r="N134" s="7" t="str">
        <f t="shared" si="90"/>
        <v/>
      </c>
      <c r="O134" s="7" t="str">
        <f t="shared" si="90"/>
        <v/>
      </c>
      <c r="P134" s="66">
        <f t="shared" si="61"/>
        <v>0</v>
      </c>
    </row>
    <row r="135" spans="1:16" ht="16.05" customHeight="1" x14ac:dyDescent="0.2">
      <c r="A135" s="9"/>
      <c r="B135" s="9"/>
      <c r="C135" s="7" t="s">
        <v>23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6">
        <f t="shared" si="61"/>
        <v>0</v>
      </c>
    </row>
    <row r="136" spans="1:16" ht="16.05" customHeight="1" x14ac:dyDescent="0.2">
      <c r="A136" s="9"/>
      <c r="B136" s="9"/>
      <c r="C136" s="10" t="s">
        <v>22</v>
      </c>
      <c r="D136" s="7" t="str">
        <f t="shared" ref="D136:O136" si="91">IF(D135&lt;=0,"",D135/$P135%)</f>
        <v/>
      </c>
      <c r="E136" s="7" t="str">
        <f t="shared" si="91"/>
        <v/>
      </c>
      <c r="F136" s="7" t="str">
        <f t="shared" si="91"/>
        <v/>
      </c>
      <c r="G136" s="7" t="str">
        <f t="shared" si="91"/>
        <v/>
      </c>
      <c r="H136" s="7" t="str">
        <f t="shared" si="91"/>
        <v/>
      </c>
      <c r="I136" s="7" t="str">
        <f t="shared" si="91"/>
        <v/>
      </c>
      <c r="J136" s="7" t="str">
        <f t="shared" si="91"/>
        <v/>
      </c>
      <c r="K136" s="7" t="str">
        <f t="shared" si="91"/>
        <v/>
      </c>
      <c r="L136" s="7" t="str">
        <f t="shared" si="91"/>
        <v/>
      </c>
      <c r="M136" s="7" t="str">
        <f t="shared" si="91"/>
        <v/>
      </c>
      <c r="N136" s="7" t="str">
        <f t="shared" si="91"/>
        <v/>
      </c>
      <c r="O136" s="7" t="str">
        <f t="shared" si="91"/>
        <v/>
      </c>
      <c r="P136" s="66">
        <f t="shared" si="61"/>
        <v>0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92">SUM(E135,E133)</f>
        <v>0</v>
      </c>
      <c r="F137" s="66">
        <f t="shared" si="92"/>
        <v>0</v>
      </c>
      <c r="G137" s="66">
        <f t="shared" si="92"/>
        <v>0</v>
      </c>
      <c r="H137" s="66">
        <f t="shared" si="92"/>
        <v>0</v>
      </c>
      <c r="I137" s="66">
        <f t="shared" si="92"/>
        <v>0</v>
      </c>
      <c r="J137" s="66">
        <f t="shared" si="92"/>
        <v>0</v>
      </c>
      <c r="K137" s="66">
        <f t="shared" si="92"/>
        <v>0</v>
      </c>
      <c r="L137" s="66">
        <f t="shared" si="92"/>
        <v>0</v>
      </c>
      <c r="M137" s="66">
        <f t="shared" si="92"/>
        <v>0</v>
      </c>
      <c r="N137" s="66">
        <f t="shared" si="92"/>
        <v>0</v>
      </c>
      <c r="O137" s="66">
        <f t="shared" si="92"/>
        <v>0</v>
      </c>
      <c r="P137" s="66">
        <f t="shared" si="61"/>
        <v>0</v>
      </c>
    </row>
    <row r="138" spans="1:16" ht="16.05" customHeight="1" x14ac:dyDescent="0.2">
      <c r="A138" s="9"/>
      <c r="B138" s="13"/>
      <c r="C138" s="10" t="s">
        <v>22</v>
      </c>
      <c r="D138" s="7" t="str">
        <f t="shared" ref="D138:O138" si="93">IF(D137&lt;=0,"",D137/$P137%)</f>
        <v/>
      </c>
      <c r="E138" s="7" t="str">
        <f t="shared" si="93"/>
        <v/>
      </c>
      <c r="F138" s="7" t="str">
        <f t="shared" si="93"/>
        <v/>
      </c>
      <c r="G138" s="7" t="str">
        <f t="shared" si="93"/>
        <v/>
      </c>
      <c r="H138" s="7" t="str">
        <f t="shared" si="93"/>
        <v/>
      </c>
      <c r="I138" s="7" t="str">
        <f t="shared" si="93"/>
        <v/>
      </c>
      <c r="J138" s="7" t="str">
        <f t="shared" si="93"/>
        <v/>
      </c>
      <c r="K138" s="7" t="str">
        <f t="shared" si="93"/>
        <v/>
      </c>
      <c r="L138" s="7" t="str">
        <f t="shared" si="93"/>
        <v/>
      </c>
      <c r="M138" s="7" t="str">
        <f t="shared" si="93"/>
        <v/>
      </c>
      <c r="N138" s="7" t="str">
        <f t="shared" si="93"/>
        <v/>
      </c>
      <c r="O138" s="7" t="str">
        <f t="shared" si="93"/>
        <v/>
      </c>
      <c r="P138" s="66">
        <f t="shared" si="61"/>
        <v>0</v>
      </c>
    </row>
    <row r="139" spans="1:16" ht="16.05" customHeight="1" x14ac:dyDescent="0.2">
      <c r="A139" s="9"/>
      <c r="B139" s="9" t="s">
        <v>46</v>
      </c>
      <c r="C139" s="7" t="s">
        <v>21</v>
      </c>
      <c r="D139" s="67">
        <v>0</v>
      </c>
      <c r="E139" s="67">
        <v>0</v>
      </c>
      <c r="F139" s="67">
        <v>0</v>
      </c>
      <c r="G139" s="67"/>
      <c r="H139" s="67"/>
      <c r="I139" s="67"/>
      <c r="J139" s="67"/>
      <c r="K139" s="67"/>
      <c r="L139" s="67"/>
      <c r="M139" s="67"/>
      <c r="N139" s="67"/>
      <c r="O139" s="67">
        <v>0</v>
      </c>
      <c r="P139" s="66">
        <f t="shared" si="61"/>
        <v>0</v>
      </c>
    </row>
    <row r="140" spans="1:16" ht="16.05" customHeight="1" x14ac:dyDescent="0.2">
      <c r="A140" s="9"/>
      <c r="B140" s="9"/>
      <c r="C140" s="10" t="s">
        <v>22</v>
      </c>
      <c r="D140" s="7" t="str">
        <f t="shared" ref="D140:O140" si="94">IF(D139&lt;=0,"",D139/$P139%)</f>
        <v/>
      </c>
      <c r="E140" s="7" t="str">
        <f t="shared" si="94"/>
        <v/>
      </c>
      <c r="F140" s="7" t="str">
        <f t="shared" si="94"/>
        <v/>
      </c>
      <c r="G140" s="7" t="str">
        <f t="shared" si="94"/>
        <v/>
      </c>
      <c r="H140" s="7" t="str">
        <f t="shared" si="94"/>
        <v/>
      </c>
      <c r="I140" s="7" t="str">
        <f t="shared" si="94"/>
        <v/>
      </c>
      <c r="J140" s="7" t="str">
        <f t="shared" si="94"/>
        <v/>
      </c>
      <c r="K140" s="7" t="str">
        <f t="shared" si="94"/>
        <v/>
      </c>
      <c r="L140" s="7" t="str">
        <f t="shared" si="94"/>
        <v/>
      </c>
      <c r="M140" s="7" t="str">
        <f t="shared" si="94"/>
        <v/>
      </c>
      <c r="N140" s="7" t="str">
        <f t="shared" si="94"/>
        <v/>
      </c>
      <c r="O140" s="7" t="str">
        <f t="shared" si="94"/>
        <v/>
      </c>
      <c r="P140" s="66">
        <f t="shared" si="61"/>
        <v>0</v>
      </c>
    </row>
    <row r="141" spans="1:16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61"/>
        <v>0</v>
      </c>
    </row>
    <row r="142" spans="1:16" ht="16.05" customHeight="1" x14ac:dyDescent="0.2">
      <c r="A142" s="9"/>
      <c r="B142" s="9"/>
      <c r="C142" s="10" t="s">
        <v>22</v>
      </c>
      <c r="D142" s="7" t="str">
        <f t="shared" ref="D142:O142" si="95">IF(D141&lt;=0,"",D141/$P141%)</f>
        <v/>
      </c>
      <c r="E142" s="7" t="str">
        <f t="shared" si="95"/>
        <v/>
      </c>
      <c r="F142" s="7" t="str">
        <f t="shared" si="95"/>
        <v/>
      </c>
      <c r="G142" s="7" t="str">
        <f t="shared" si="95"/>
        <v/>
      </c>
      <c r="H142" s="7" t="str">
        <f t="shared" si="95"/>
        <v/>
      </c>
      <c r="I142" s="7" t="str">
        <f t="shared" si="95"/>
        <v/>
      </c>
      <c r="J142" s="7" t="str">
        <f t="shared" si="95"/>
        <v/>
      </c>
      <c r="K142" s="7" t="str">
        <f t="shared" si="95"/>
        <v/>
      </c>
      <c r="L142" s="7" t="str">
        <f t="shared" si="95"/>
        <v/>
      </c>
      <c r="M142" s="7" t="str">
        <f t="shared" si="95"/>
        <v/>
      </c>
      <c r="N142" s="7" t="str">
        <f t="shared" si="95"/>
        <v/>
      </c>
      <c r="O142" s="7" t="str">
        <f t="shared" si="95"/>
        <v/>
      </c>
      <c r="P142" s="66">
        <f t="shared" si="61"/>
        <v>0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6">SUM(E141,E139)</f>
        <v>0</v>
      </c>
      <c r="F143" s="66">
        <f t="shared" si="96"/>
        <v>0</v>
      </c>
      <c r="G143" s="66">
        <f t="shared" si="96"/>
        <v>0</v>
      </c>
      <c r="H143" s="66">
        <f t="shared" si="96"/>
        <v>0</v>
      </c>
      <c r="I143" s="66">
        <f t="shared" si="96"/>
        <v>0</v>
      </c>
      <c r="J143" s="66">
        <f t="shared" si="96"/>
        <v>0</v>
      </c>
      <c r="K143" s="66">
        <f t="shared" si="96"/>
        <v>0</v>
      </c>
      <c r="L143" s="66">
        <f t="shared" si="96"/>
        <v>0</v>
      </c>
      <c r="M143" s="66">
        <f t="shared" si="96"/>
        <v>0</v>
      </c>
      <c r="N143" s="66">
        <f t="shared" si="96"/>
        <v>0</v>
      </c>
      <c r="O143" s="66">
        <f t="shared" si="96"/>
        <v>0</v>
      </c>
      <c r="P143" s="66">
        <f t="shared" si="61"/>
        <v>0</v>
      </c>
    </row>
    <row r="144" spans="1:16" ht="16.05" customHeight="1" x14ac:dyDescent="0.2">
      <c r="A144" s="9"/>
      <c r="B144" s="13"/>
      <c r="C144" s="10" t="s">
        <v>22</v>
      </c>
      <c r="D144" s="7" t="str">
        <f t="shared" ref="D144:O144" si="97">IF(D143&lt;=0,"",D143/$P143%)</f>
        <v/>
      </c>
      <c r="E144" s="7" t="str">
        <f t="shared" si="97"/>
        <v/>
      </c>
      <c r="F144" s="7" t="str">
        <f t="shared" si="97"/>
        <v/>
      </c>
      <c r="G144" s="7" t="str">
        <f t="shared" si="97"/>
        <v/>
      </c>
      <c r="H144" s="7" t="str">
        <f t="shared" si="97"/>
        <v/>
      </c>
      <c r="I144" s="7" t="str">
        <f t="shared" si="97"/>
        <v/>
      </c>
      <c r="J144" s="7" t="str">
        <f t="shared" si="97"/>
        <v/>
      </c>
      <c r="K144" s="7" t="str">
        <f t="shared" si="97"/>
        <v/>
      </c>
      <c r="L144" s="7" t="str">
        <f t="shared" si="97"/>
        <v/>
      </c>
      <c r="M144" s="7" t="str">
        <f t="shared" si="97"/>
        <v/>
      </c>
      <c r="N144" s="7" t="str">
        <f t="shared" si="97"/>
        <v/>
      </c>
      <c r="O144" s="7" t="str">
        <f t="shared" si="97"/>
        <v/>
      </c>
      <c r="P144" s="66">
        <f t="shared" si="61"/>
        <v>0</v>
      </c>
    </row>
    <row r="145" spans="1:16" ht="16.05" customHeight="1" x14ac:dyDescent="0.2">
      <c r="A145" s="9"/>
      <c r="B145" s="9" t="s">
        <v>47</v>
      </c>
      <c r="C145" s="7" t="s">
        <v>21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6">
        <f t="shared" si="61"/>
        <v>0</v>
      </c>
    </row>
    <row r="146" spans="1:16" ht="16.05" customHeight="1" x14ac:dyDescent="0.2">
      <c r="A146" s="9"/>
      <c r="B146" s="9"/>
      <c r="C146" s="10" t="s">
        <v>22</v>
      </c>
      <c r="D146" s="7" t="str">
        <f t="shared" ref="D146:O146" si="98">IF(D145&lt;=0,"",D145/$P145%)</f>
        <v/>
      </c>
      <c r="E146" s="7" t="str">
        <f t="shared" si="98"/>
        <v/>
      </c>
      <c r="F146" s="7" t="str">
        <f t="shared" si="98"/>
        <v/>
      </c>
      <c r="G146" s="7" t="str">
        <f t="shared" si="98"/>
        <v/>
      </c>
      <c r="H146" s="7" t="str">
        <f t="shared" si="98"/>
        <v/>
      </c>
      <c r="I146" s="7" t="str">
        <f t="shared" si="98"/>
        <v/>
      </c>
      <c r="J146" s="7" t="str">
        <f t="shared" si="98"/>
        <v/>
      </c>
      <c r="K146" s="7" t="str">
        <f t="shared" si="98"/>
        <v/>
      </c>
      <c r="L146" s="7" t="str">
        <f t="shared" si="98"/>
        <v/>
      </c>
      <c r="M146" s="7" t="str">
        <f t="shared" si="98"/>
        <v/>
      </c>
      <c r="N146" s="7" t="str">
        <f t="shared" si="98"/>
        <v/>
      </c>
      <c r="O146" s="7" t="str">
        <f t="shared" si="98"/>
        <v/>
      </c>
      <c r="P146" s="66">
        <f t="shared" si="61"/>
        <v>0</v>
      </c>
    </row>
    <row r="147" spans="1:16" ht="16.05" customHeight="1" x14ac:dyDescent="0.2">
      <c r="A147" s="9"/>
      <c r="B147" s="9"/>
      <c r="C147" s="7" t="s">
        <v>23</v>
      </c>
      <c r="D147" s="67">
        <v>0</v>
      </c>
      <c r="E147" s="67">
        <v>0</v>
      </c>
      <c r="F147" s="67">
        <v>0</v>
      </c>
      <c r="G147" s="67"/>
      <c r="H147" s="67"/>
      <c r="I147" s="67"/>
      <c r="J147" s="67"/>
      <c r="K147" s="67"/>
      <c r="L147" s="67"/>
      <c r="M147" s="67"/>
      <c r="N147" s="67"/>
      <c r="O147" s="67">
        <v>0</v>
      </c>
      <c r="P147" s="66">
        <f t="shared" si="61"/>
        <v>0</v>
      </c>
    </row>
    <row r="148" spans="1:16" ht="16.05" customHeight="1" x14ac:dyDescent="0.2">
      <c r="A148" s="9"/>
      <c r="B148" s="9"/>
      <c r="C148" s="10" t="s">
        <v>22</v>
      </c>
      <c r="D148" s="7" t="str">
        <f t="shared" ref="D148:O148" si="99">IF(D147&lt;=0,"",D147/$P147%)</f>
        <v/>
      </c>
      <c r="E148" s="7" t="str">
        <f t="shared" si="99"/>
        <v/>
      </c>
      <c r="F148" s="7" t="str">
        <f t="shared" si="99"/>
        <v/>
      </c>
      <c r="G148" s="7" t="str">
        <f t="shared" si="99"/>
        <v/>
      </c>
      <c r="H148" s="7" t="str">
        <f t="shared" si="99"/>
        <v/>
      </c>
      <c r="I148" s="7" t="str">
        <f t="shared" si="99"/>
        <v/>
      </c>
      <c r="J148" s="7" t="str">
        <f t="shared" si="99"/>
        <v/>
      </c>
      <c r="K148" s="7" t="str">
        <f t="shared" si="99"/>
        <v/>
      </c>
      <c r="L148" s="7" t="str">
        <f t="shared" si="99"/>
        <v/>
      </c>
      <c r="M148" s="7" t="str">
        <f t="shared" si="99"/>
        <v/>
      </c>
      <c r="N148" s="7" t="str">
        <f t="shared" si="99"/>
        <v/>
      </c>
      <c r="O148" s="7" t="str">
        <f t="shared" si="99"/>
        <v/>
      </c>
      <c r="P148" s="66">
        <f t="shared" si="61"/>
        <v>0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100">SUM(E147,E145)</f>
        <v>0</v>
      </c>
      <c r="F149" s="66">
        <f t="shared" si="100"/>
        <v>0</v>
      </c>
      <c r="G149" s="66">
        <f t="shared" si="100"/>
        <v>0</v>
      </c>
      <c r="H149" s="66">
        <f t="shared" si="100"/>
        <v>0</v>
      </c>
      <c r="I149" s="66">
        <f t="shared" si="100"/>
        <v>0</v>
      </c>
      <c r="J149" s="66">
        <f t="shared" si="100"/>
        <v>0</v>
      </c>
      <c r="K149" s="66">
        <f t="shared" si="100"/>
        <v>0</v>
      </c>
      <c r="L149" s="66">
        <f t="shared" si="100"/>
        <v>0</v>
      </c>
      <c r="M149" s="66">
        <f t="shared" si="100"/>
        <v>0</v>
      </c>
      <c r="N149" s="66">
        <f t="shared" si="100"/>
        <v>0</v>
      </c>
      <c r="O149" s="66">
        <f t="shared" si="100"/>
        <v>0</v>
      </c>
      <c r="P149" s="66">
        <f t="shared" si="61"/>
        <v>0</v>
      </c>
    </row>
    <row r="150" spans="1:16" ht="16.05" customHeight="1" x14ac:dyDescent="0.2">
      <c r="A150" s="9"/>
      <c r="B150" s="13"/>
      <c r="C150" s="10" t="s">
        <v>22</v>
      </c>
      <c r="D150" s="7" t="str">
        <f t="shared" ref="D150:O150" si="101">IF(D149&lt;=0,"",D149/$P149%)</f>
        <v/>
      </c>
      <c r="E150" s="7" t="str">
        <f t="shared" si="101"/>
        <v/>
      </c>
      <c r="F150" s="7" t="str">
        <f t="shared" si="101"/>
        <v/>
      </c>
      <c r="G150" s="7" t="str">
        <f t="shared" si="101"/>
        <v/>
      </c>
      <c r="H150" s="7" t="str">
        <f t="shared" si="101"/>
        <v/>
      </c>
      <c r="I150" s="7" t="str">
        <f t="shared" si="101"/>
        <v/>
      </c>
      <c r="J150" s="7" t="str">
        <f t="shared" si="101"/>
        <v/>
      </c>
      <c r="K150" s="7" t="str">
        <f t="shared" si="101"/>
        <v/>
      </c>
      <c r="L150" s="7" t="str">
        <f t="shared" si="101"/>
        <v/>
      </c>
      <c r="M150" s="7" t="str">
        <f t="shared" si="101"/>
        <v/>
      </c>
      <c r="N150" s="7" t="str">
        <f t="shared" si="101"/>
        <v/>
      </c>
      <c r="O150" s="7" t="str">
        <f t="shared" si="101"/>
        <v/>
      </c>
      <c r="P150" s="66">
        <f t="shared" si="61"/>
        <v>0</v>
      </c>
    </row>
    <row r="151" spans="1:16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1</v>
      </c>
      <c r="J151" s="67">
        <v>6.2</v>
      </c>
      <c r="K151" s="67">
        <v>7.7</v>
      </c>
      <c r="L151" s="67">
        <v>2.9</v>
      </c>
      <c r="M151" s="67">
        <v>0</v>
      </c>
      <c r="N151" s="67">
        <v>2.1</v>
      </c>
      <c r="O151" s="67">
        <v>0</v>
      </c>
      <c r="P151" s="66">
        <f t="shared" si="61"/>
        <v>19.900000000000002</v>
      </c>
    </row>
    <row r="152" spans="1:16" ht="16.05" customHeight="1" x14ac:dyDescent="0.2">
      <c r="A152" s="9"/>
      <c r="B152" s="9"/>
      <c r="C152" s="10" t="s">
        <v>22</v>
      </c>
      <c r="D152" s="7" t="str">
        <f t="shared" ref="D152:O152" si="102">IF(D151&lt;=0,"",D151/$P151%)</f>
        <v/>
      </c>
      <c r="E152" s="7" t="str">
        <f t="shared" si="102"/>
        <v/>
      </c>
      <c r="F152" s="7" t="str">
        <f t="shared" si="102"/>
        <v/>
      </c>
      <c r="G152" s="7" t="str">
        <f t="shared" si="102"/>
        <v/>
      </c>
      <c r="H152" s="7" t="str">
        <f t="shared" si="102"/>
        <v/>
      </c>
      <c r="I152" s="7">
        <f t="shared" si="102"/>
        <v>5.0251256281407031</v>
      </c>
      <c r="J152" s="7">
        <f t="shared" si="102"/>
        <v>31.155778894472363</v>
      </c>
      <c r="K152" s="7">
        <f t="shared" si="102"/>
        <v>38.693467336683419</v>
      </c>
      <c r="L152" s="7">
        <f t="shared" si="102"/>
        <v>14.572864321608039</v>
      </c>
      <c r="M152" s="7" t="str">
        <f t="shared" si="102"/>
        <v/>
      </c>
      <c r="N152" s="7">
        <f t="shared" si="102"/>
        <v>10.552763819095476</v>
      </c>
      <c r="O152" s="7" t="str">
        <f t="shared" si="102"/>
        <v/>
      </c>
      <c r="P152" s="66">
        <f t="shared" si="61"/>
        <v>99.999999999999986</v>
      </c>
    </row>
    <row r="153" spans="1:16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54.1</v>
      </c>
      <c r="J153" s="67">
        <v>215.7</v>
      </c>
      <c r="K153" s="67">
        <v>97.8</v>
      </c>
      <c r="L153" s="67">
        <v>95.8</v>
      </c>
      <c r="M153" s="67">
        <v>55.7</v>
      </c>
      <c r="N153" s="67">
        <v>2.8</v>
      </c>
      <c r="O153" s="67">
        <v>0</v>
      </c>
      <c r="P153" s="66">
        <f t="shared" si="61"/>
        <v>521.9</v>
      </c>
    </row>
    <row r="154" spans="1:16" ht="16.05" customHeight="1" x14ac:dyDescent="0.2">
      <c r="A154" s="9"/>
      <c r="B154" s="9"/>
      <c r="C154" s="10" t="s">
        <v>22</v>
      </c>
      <c r="D154" s="7" t="str">
        <f t="shared" ref="D154:O154" si="103">IF(D153&lt;=0,"",D153/$P153%)</f>
        <v/>
      </c>
      <c r="E154" s="7" t="str">
        <f t="shared" si="103"/>
        <v/>
      </c>
      <c r="F154" s="7" t="str">
        <f t="shared" si="103"/>
        <v/>
      </c>
      <c r="G154" s="7" t="str">
        <f t="shared" si="103"/>
        <v/>
      </c>
      <c r="H154" s="7" t="str">
        <f t="shared" si="103"/>
        <v/>
      </c>
      <c r="I154" s="7">
        <f t="shared" si="103"/>
        <v>10.365970492431503</v>
      </c>
      <c r="J154" s="7">
        <f t="shared" si="103"/>
        <v>41.329756658363671</v>
      </c>
      <c r="K154" s="7">
        <f t="shared" si="103"/>
        <v>18.739222073194099</v>
      </c>
      <c r="L154" s="7">
        <f t="shared" si="103"/>
        <v>18.356006897873158</v>
      </c>
      <c r="M154" s="7">
        <f t="shared" si="103"/>
        <v>10.672542632688256</v>
      </c>
      <c r="N154" s="7">
        <f t="shared" si="103"/>
        <v>0.53650124544931976</v>
      </c>
      <c r="O154" s="7" t="str">
        <f t="shared" si="103"/>
        <v/>
      </c>
      <c r="P154" s="66">
        <f t="shared" ref="P154:P217" si="104">SUM(D154:O154)</f>
        <v>99.999999999999986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5">SUM(E153,E151)</f>
        <v>0</v>
      </c>
      <c r="F155" s="66">
        <f t="shared" si="105"/>
        <v>0</v>
      </c>
      <c r="G155" s="66">
        <f t="shared" si="105"/>
        <v>0</v>
      </c>
      <c r="H155" s="66">
        <f t="shared" si="105"/>
        <v>0</v>
      </c>
      <c r="I155" s="66">
        <f t="shared" si="105"/>
        <v>55.1</v>
      </c>
      <c r="J155" s="66">
        <f t="shared" si="105"/>
        <v>221.89999999999998</v>
      </c>
      <c r="K155" s="66">
        <f t="shared" si="105"/>
        <v>105.5</v>
      </c>
      <c r="L155" s="66">
        <f t="shared" si="105"/>
        <v>98.7</v>
      </c>
      <c r="M155" s="66">
        <f t="shared" si="105"/>
        <v>55.7</v>
      </c>
      <c r="N155" s="66">
        <f t="shared" si="105"/>
        <v>4.9000000000000004</v>
      </c>
      <c r="O155" s="66">
        <f t="shared" si="105"/>
        <v>0</v>
      </c>
      <c r="P155" s="66">
        <f t="shared" si="104"/>
        <v>541.79999999999995</v>
      </c>
    </row>
    <row r="156" spans="1:16" ht="16.05" customHeight="1" x14ac:dyDescent="0.2">
      <c r="A156" s="9"/>
      <c r="B156" s="13"/>
      <c r="C156" s="10" t="s">
        <v>22</v>
      </c>
      <c r="D156" s="7" t="str">
        <f t="shared" ref="D156:O156" si="106">IF(D155&lt;=0,"",D155/$P155%)</f>
        <v/>
      </c>
      <c r="E156" s="7" t="str">
        <f t="shared" si="106"/>
        <v/>
      </c>
      <c r="F156" s="7" t="str">
        <f t="shared" si="106"/>
        <v/>
      </c>
      <c r="G156" s="7" t="str">
        <f t="shared" si="106"/>
        <v/>
      </c>
      <c r="H156" s="7" t="str">
        <f t="shared" si="106"/>
        <v/>
      </c>
      <c r="I156" s="7">
        <f t="shared" si="106"/>
        <v>10.16980435585087</v>
      </c>
      <c r="J156" s="7">
        <f t="shared" si="106"/>
        <v>40.956072351421192</v>
      </c>
      <c r="K156" s="7">
        <f t="shared" si="106"/>
        <v>19.472129937246219</v>
      </c>
      <c r="L156" s="7">
        <f t="shared" si="106"/>
        <v>18.217054263565895</v>
      </c>
      <c r="M156" s="7">
        <f t="shared" si="106"/>
        <v>10.280546327057957</v>
      </c>
      <c r="N156" s="7">
        <f t="shared" si="106"/>
        <v>0.90439276485788134</v>
      </c>
      <c r="O156" s="7" t="str">
        <f t="shared" si="106"/>
        <v/>
      </c>
      <c r="P156" s="66">
        <f t="shared" si="104"/>
        <v>100.00000000000001</v>
      </c>
    </row>
    <row r="157" spans="1:16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/>
      <c r="J157" s="67"/>
      <c r="K157" s="67"/>
      <c r="L157" s="67"/>
      <c r="M157" s="67"/>
      <c r="N157" s="67"/>
      <c r="O157" s="67">
        <v>0</v>
      </c>
      <c r="P157" s="66">
        <f t="shared" si="104"/>
        <v>0</v>
      </c>
    </row>
    <row r="158" spans="1:16" ht="16.05" customHeight="1" x14ac:dyDescent="0.2">
      <c r="A158" s="9"/>
      <c r="B158" s="9"/>
      <c r="C158" s="10" t="s">
        <v>22</v>
      </c>
      <c r="D158" s="7" t="str">
        <f t="shared" ref="D158:O158" si="107">IF(D157&lt;=0,"",D157/$P157%)</f>
        <v/>
      </c>
      <c r="E158" s="7" t="str">
        <f t="shared" si="107"/>
        <v/>
      </c>
      <c r="F158" s="7" t="str">
        <f t="shared" si="107"/>
        <v/>
      </c>
      <c r="G158" s="7" t="str">
        <f t="shared" si="107"/>
        <v/>
      </c>
      <c r="H158" s="7" t="str">
        <f t="shared" si="107"/>
        <v/>
      </c>
      <c r="I158" s="7"/>
      <c r="J158" s="7"/>
      <c r="K158" s="7"/>
      <c r="L158" s="7"/>
      <c r="M158" s="7"/>
      <c r="N158" s="7"/>
      <c r="O158" s="7" t="str">
        <f t="shared" si="107"/>
        <v/>
      </c>
      <c r="P158" s="66">
        <f t="shared" si="104"/>
        <v>0</v>
      </c>
    </row>
    <row r="159" spans="1:16" ht="16.05" customHeight="1" x14ac:dyDescent="0.2">
      <c r="A159" s="9"/>
      <c r="B159" s="9"/>
      <c r="C159" s="7" t="s">
        <v>23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6">
        <f t="shared" si="104"/>
        <v>0</v>
      </c>
    </row>
    <row r="160" spans="1:16" ht="16.05" customHeight="1" x14ac:dyDescent="0.2">
      <c r="A160" s="9"/>
      <c r="B160" s="9"/>
      <c r="C160" s="10" t="s">
        <v>22</v>
      </c>
      <c r="D160" s="7" t="str">
        <f t="shared" ref="D160:O160" si="108">IF(D159&lt;=0,"",D159/$P159%)</f>
        <v/>
      </c>
      <c r="E160" s="7" t="str">
        <f t="shared" si="108"/>
        <v/>
      </c>
      <c r="F160" s="7" t="str">
        <f t="shared" si="108"/>
        <v/>
      </c>
      <c r="G160" s="7" t="str">
        <f t="shared" si="108"/>
        <v/>
      </c>
      <c r="H160" s="7" t="str">
        <f t="shared" si="108"/>
        <v/>
      </c>
      <c r="I160" s="7" t="str">
        <f t="shared" si="108"/>
        <v/>
      </c>
      <c r="J160" s="7" t="str">
        <f t="shared" si="108"/>
        <v/>
      </c>
      <c r="K160" s="7" t="str">
        <f t="shared" si="108"/>
        <v/>
      </c>
      <c r="L160" s="7" t="str">
        <f t="shared" si="108"/>
        <v/>
      </c>
      <c r="M160" s="7" t="str">
        <f t="shared" si="108"/>
        <v/>
      </c>
      <c r="N160" s="7" t="str">
        <f t="shared" si="108"/>
        <v/>
      </c>
      <c r="O160" s="7" t="str">
        <f t="shared" si="108"/>
        <v/>
      </c>
      <c r="P160" s="66">
        <f t="shared" si="104"/>
        <v>0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09">SUM(E159,E157)</f>
        <v>0</v>
      </c>
      <c r="F161" s="66">
        <f t="shared" si="109"/>
        <v>0</v>
      </c>
      <c r="G161" s="66">
        <f t="shared" si="109"/>
        <v>0</v>
      </c>
      <c r="H161" s="66">
        <f t="shared" si="109"/>
        <v>0</v>
      </c>
      <c r="I161" s="66">
        <f t="shared" si="109"/>
        <v>0</v>
      </c>
      <c r="J161" s="66">
        <f t="shared" si="109"/>
        <v>0</v>
      </c>
      <c r="K161" s="66">
        <f t="shared" si="109"/>
        <v>0</v>
      </c>
      <c r="L161" s="66">
        <f t="shared" si="109"/>
        <v>0</v>
      </c>
      <c r="M161" s="66">
        <f t="shared" si="109"/>
        <v>0</v>
      </c>
      <c r="N161" s="66">
        <f t="shared" si="109"/>
        <v>0</v>
      </c>
      <c r="O161" s="66">
        <f t="shared" si="109"/>
        <v>0</v>
      </c>
      <c r="P161" s="66">
        <f t="shared" si="104"/>
        <v>0</v>
      </c>
    </row>
    <row r="162" spans="1:16" ht="16.05" customHeight="1" x14ac:dyDescent="0.2">
      <c r="A162" s="9"/>
      <c r="B162" s="13"/>
      <c r="C162" s="10" t="s">
        <v>22</v>
      </c>
      <c r="D162" s="7" t="str">
        <f t="shared" ref="D162:O162" si="110">IF(D161&lt;=0,"",D161/$P161%)</f>
        <v/>
      </c>
      <c r="E162" s="7" t="str">
        <f t="shared" si="110"/>
        <v/>
      </c>
      <c r="F162" s="7" t="str">
        <f t="shared" si="110"/>
        <v/>
      </c>
      <c r="G162" s="7" t="str">
        <f t="shared" si="110"/>
        <v/>
      </c>
      <c r="H162" s="7" t="str">
        <f t="shared" si="110"/>
        <v/>
      </c>
      <c r="I162" s="7" t="str">
        <f t="shared" si="110"/>
        <v/>
      </c>
      <c r="J162" s="7" t="str">
        <f t="shared" si="110"/>
        <v/>
      </c>
      <c r="K162" s="7" t="str">
        <f t="shared" si="110"/>
        <v/>
      </c>
      <c r="L162" s="7" t="str">
        <f t="shared" si="110"/>
        <v/>
      </c>
      <c r="M162" s="7" t="str">
        <f t="shared" si="110"/>
        <v/>
      </c>
      <c r="N162" s="7" t="str">
        <f t="shared" si="110"/>
        <v/>
      </c>
      <c r="O162" s="7" t="str">
        <f t="shared" si="110"/>
        <v/>
      </c>
      <c r="P162" s="66">
        <f t="shared" si="104"/>
        <v>0</v>
      </c>
    </row>
    <row r="163" spans="1:16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/>
      <c r="J163" s="67"/>
      <c r="K163" s="67"/>
      <c r="L163" s="67"/>
      <c r="M163" s="67"/>
      <c r="N163" s="67">
        <v>0</v>
      </c>
      <c r="O163" s="67">
        <v>0</v>
      </c>
      <c r="P163" s="66">
        <f t="shared" si="104"/>
        <v>0</v>
      </c>
    </row>
    <row r="164" spans="1:16" ht="16.05" customHeight="1" x14ac:dyDescent="0.2">
      <c r="A164" s="9"/>
      <c r="B164" s="9"/>
      <c r="C164" s="10" t="s">
        <v>22</v>
      </c>
      <c r="D164" s="7" t="str">
        <f t="shared" ref="D164:O164" si="111">IF(D163&lt;=0,"",D163/$P163%)</f>
        <v/>
      </c>
      <c r="E164" s="7" t="str">
        <f t="shared" si="111"/>
        <v/>
      </c>
      <c r="F164" s="7" t="str">
        <f t="shared" si="111"/>
        <v/>
      </c>
      <c r="G164" s="7" t="str">
        <f t="shared" si="111"/>
        <v/>
      </c>
      <c r="H164" s="7" t="str">
        <f t="shared" si="111"/>
        <v/>
      </c>
      <c r="I164" s="7" t="str">
        <f t="shared" si="111"/>
        <v/>
      </c>
      <c r="J164" s="7" t="str">
        <f t="shared" si="111"/>
        <v/>
      </c>
      <c r="K164" s="7" t="str">
        <f t="shared" si="111"/>
        <v/>
      </c>
      <c r="L164" s="7" t="str">
        <f t="shared" si="111"/>
        <v/>
      </c>
      <c r="M164" s="7" t="str">
        <f t="shared" si="111"/>
        <v/>
      </c>
      <c r="N164" s="7" t="str">
        <f t="shared" si="111"/>
        <v/>
      </c>
      <c r="O164" s="7" t="str">
        <f t="shared" si="111"/>
        <v/>
      </c>
      <c r="P164" s="66">
        <f t="shared" si="104"/>
        <v>0</v>
      </c>
    </row>
    <row r="165" spans="1:16" ht="16.05" customHeight="1" x14ac:dyDescent="0.2">
      <c r="A165" s="9"/>
      <c r="B165" s="9"/>
      <c r="C165" s="7" t="s">
        <v>23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/>
      <c r="J165" s="67"/>
      <c r="K165" s="67"/>
      <c r="L165" s="67">
        <v>0</v>
      </c>
      <c r="M165" s="67">
        <v>0</v>
      </c>
      <c r="N165" s="67">
        <v>0</v>
      </c>
      <c r="O165" s="67">
        <v>0</v>
      </c>
      <c r="P165" s="66">
        <f t="shared" si="104"/>
        <v>0</v>
      </c>
    </row>
    <row r="166" spans="1:16" ht="16.05" customHeight="1" x14ac:dyDescent="0.2">
      <c r="A166" s="9"/>
      <c r="B166" s="9"/>
      <c r="C166" s="10" t="s">
        <v>22</v>
      </c>
      <c r="D166" s="7" t="str">
        <f t="shared" ref="D166:O166" si="112">IF(D165&lt;=0,"",D165/$P165%)</f>
        <v/>
      </c>
      <c r="E166" s="7" t="str">
        <f t="shared" si="112"/>
        <v/>
      </c>
      <c r="F166" s="7" t="str">
        <f t="shared" si="112"/>
        <v/>
      </c>
      <c r="G166" s="7" t="str">
        <f t="shared" si="112"/>
        <v/>
      </c>
      <c r="H166" s="7" t="str">
        <f t="shared" si="112"/>
        <v/>
      </c>
      <c r="I166" s="7" t="str">
        <f t="shared" si="112"/>
        <v/>
      </c>
      <c r="J166" s="7" t="str">
        <f t="shared" si="112"/>
        <v/>
      </c>
      <c r="K166" s="7" t="str">
        <f t="shared" si="112"/>
        <v/>
      </c>
      <c r="L166" s="7" t="str">
        <f t="shared" si="112"/>
        <v/>
      </c>
      <c r="M166" s="7" t="str">
        <f t="shared" si="112"/>
        <v/>
      </c>
      <c r="N166" s="7" t="str">
        <f t="shared" si="112"/>
        <v/>
      </c>
      <c r="O166" s="7" t="str">
        <f t="shared" si="112"/>
        <v/>
      </c>
      <c r="P166" s="66">
        <f t="shared" si="104"/>
        <v>0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3">SUM(E165,E163)</f>
        <v>0</v>
      </c>
      <c r="F167" s="66">
        <f t="shared" si="113"/>
        <v>0</v>
      </c>
      <c r="G167" s="66">
        <f t="shared" si="113"/>
        <v>0</v>
      </c>
      <c r="H167" s="66">
        <f t="shared" si="113"/>
        <v>0</v>
      </c>
      <c r="I167" s="66">
        <f t="shared" si="113"/>
        <v>0</v>
      </c>
      <c r="J167" s="66">
        <f t="shared" si="113"/>
        <v>0</v>
      </c>
      <c r="K167" s="66">
        <f t="shared" si="113"/>
        <v>0</v>
      </c>
      <c r="L167" s="66">
        <f t="shared" si="113"/>
        <v>0</v>
      </c>
      <c r="M167" s="66">
        <f t="shared" si="113"/>
        <v>0</v>
      </c>
      <c r="N167" s="66">
        <f t="shared" si="113"/>
        <v>0</v>
      </c>
      <c r="O167" s="66">
        <f t="shared" si="113"/>
        <v>0</v>
      </c>
      <c r="P167" s="66">
        <f t="shared" si="104"/>
        <v>0</v>
      </c>
    </row>
    <row r="168" spans="1:16" ht="16.05" customHeight="1" x14ac:dyDescent="0.2">
      <c r="A168" s="9"/>
      <c r="B168" s="13"/>
      <c r="C168" s="10" t="s">
        <v>22</v>
      </c>
      <c r="D168" s="7" t="str">
        <f t="shared" ref="D168:O168" si="114">IF(D167&lt;=0,"",D167/$P167%)</f>
        <v/>
      </c>
      <c r="E168" s="7" t="str">
        <f t="shared" si="114"/>
        <v/>
      </c>
      <c r="F168" s="7" t="str">
        <f t="shared" si="114"/>
        <v/>
      </c>
      <c r="G168" s="7" t="str">
        <f t="shared" si="114"/>
        <v/>
      </c>
      <c r="H168" s="7" t="str">
        <f t="shared" si="114"/>
        <v/>
      </c>
      <c r="I168" s="7" t="str">
        <f t="shared" si="114"/>
        <v/>
      </c>
      <c r="J168" s="7" t="str">
        <f t="shared" si="114"/>
        <v/>
      </c>
      <c r="K168" s="7" t="str">
        <f t="shared" si="114"/>
        <v/>
      </c>
      <c r="L168" s="7" t="str">
        <f t="shared" si="114"/>
        <v/>
      </c>
      <c r="M168" s="7" t="str">
        <f t="shared" si="114"/>
        <v/>
      </c>
      <c r="N168" s="7" t="str">
        <f t="shared" si="114"/>
        <v/>
      </c>
      <c r="O168" s="7" t="str">
        <f t="shared" si="114"/>
        <v/>
      </c>
      <c r="P168" s="66">
        <f t="shared" si="104"/>
        <v>0</v>
      </c>
    </row>
    <row r="169" spans="1:16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4"/>
        <v>0</v>
      </c>
    </row>
    <row r="170" spans="1:16" ht="16.05" customHeight="1" x14ac:dyDescent="0.2">
      <c r="A170" s="9"/>
      <c r="B170" s="9"/>
      <c r="C170" s="10" t="s">
        <v>22</v>
      </c>
      <c r="D170" s="7" t="str">
        <f t="shared" ref="D170:O170" si="115">IF(D169&lt;=0,"",D169/$P169%)</f>
        <v/>
      </c>
      <c r="E170" s="7" t="str">
        <f t="shared" si="115"/>
        <v/>
      </c>
      <c r="F170" s="7" t="str">
        <f t="shared" si="115"/>
        <v/>
      </c>
      <c r="G170" s="7" t="str">
        <f t="shared" si="115"/>
        <v/>
      </c>
      <c r="H170" s="7" t="str">
        <f t="shared" si="115"/>
        <v/>
      </c>
      <c r="I170" s="7" t="str">
        <f t="shared" si="115"/>
        <v/>
      </c>
      <c r="J170" s="7" t="str">
        <f t="shared" si="115"/>
        <v/>
      </c>
      <c r="K170" s="7" t="str">
        <f t="shared" si="115"/>
        <v/>
      </c>
      <c r="L170" s="7" t="str">
        <f t="shared" si="115"/>
        <v/>
      </c>
      <c r="M170" s="7" t="str">
        <f t="shared" si="115"/>
        <v/>
      </c>
      <c r="N170" s="7" t="str">
        <f t="shared" si="115"/>
        <v/>
      </c>
      <c r="O170" s="7" t="str">
        <f t="shared" si="115"/>
        <v/>
      </c>
      <c r="P170" s="66">
        <f t="shared" si="104"/>
        <v>0</v>
      </c>
    </row>
    <row r="171" spans="1:16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4"/>
        <v>0</v>
      </c>
    </row>
    <row r="172" spans="1:16" ht="16.05" customHeight="1" x14ac:dyDescent="0.2">
      <c r="A172" s="9"/>
      <c r="B172" s="9"/>
      <c r="C172" s="10" t="s">
        <v>22</v>
      </c>
      <c r="D172" s="7" t="str">
        <f t="shared" ref="D172:O172" si="116">IF(D171&lt;=0,"",D171/$P171%)</f>
        <v/>
      </c>
      <c r="E172" s="7" t="str">
        <f t="shared" si="116"/>
        <v/>
      </c>
      <c r="F172" s="7" t="str">
        <f t="shared" si="116"/>
        <v/>
      </c>
      <c r="G172" s="7" t="str">
        <f t="shared" si="116"/>
        <v/>
      </c>
      <c r="H172" s="7" t="str">
        <f t="shared" si="116"/>
        <v/>
      </c>
      <c r="I172" s="7" t="str">
        <f t="shared" si="116"/>
        <v/>
      </c>
      <c r="J172" s="7" t="str">
        <f t="shared" si="116"/>
        <v/>
      </c>
      <c r="K172" s="7" t="str">
        <f t="shared" si="116"/>
        <v/>
      </c>
      <c r="L172" s="7" t="str">
        <f t="shared" si="116"/>
        <v/>
      </c>
      <c r="M172" s="7" t="str">
        <f t="shared" si="116"/>
        <v/>
      </c>
      <c r="N172" s="7" t="str">
        <f t="shared" si="116"/>
        <v/>
      </c>
      <c r="O172" s="7" t="str">
        <f t="shared" si="116"/>
        <v/>
      </c>
      <c r="P172" s="66">
        <f t="shared" si="104"/>
        <v>0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7">SUM(E171,E169)</f>
        <v>0</v>
      </c>
      <c r="F173" s="66">
        <f t="shared" si="117"/>
        <v>0</v>
      </c>
      <c r="G173" s="66">
        <f t="shared" si="117"/>
        <v>0</v>
      </c>
      <c r="H173" s="66">
        <f t="shared" si="117"/>
        <v>0</v>
      </c>
      <c r="I173" s="66">
        <f t="shared" si="117"/>
        <v>0</v>
      </c>
      <c r="J173" s="66">
        <f t="shared" si="117"/>
        <v>0</v>
      </c>
      <c r="K173" s="66">
        <f t="shared" si="117"/>
        <v>0</v>
      </c>
      <c r="L173" s="66">
        <f t="shared" si="117"/>
        <v>0</v>
      </c>
      <c r="M173" s="66">
        <f t="shared" si="117"/>
        <v>0</v>
      </c>
      <c r="N173" s="66">
        <f t="shared" si="117"/>
        <v>0</v>
      </c>
      <c r="O173" s="66">
        <f t="shared" si="117"/>
        <v>0</v>
      </c>
      <c r="P173" s="66">
        <f t="shared" si="104"/>
        <v>0</v>
      </c>
    </row>
    <row r="174" spans="1:16" ht="16.05" customHeight="1" x14ac:dyDescent="0.2">
      <c r="A174" s="9"/>
      <c r="B174" s="13"/>
      <c r="C174" s="10" t="s">
        <v>22</v>
      </c>
      <c r="D174" s="7" t="str">
        <f t="shared" ref="D174:O174" si="118">IF(D173&lt;=0,"",D173/$P173%)</f>
        <v/>
      </c>
      <c r="E174" s="7" t="str">
        <f t="shared" si="118"/>
        <v/>
      </c>
      <c r="F174" s="7" t="str">
        <f t="shared" si="118"/>
        <v/>
      </c>
      <c r="G174" s="7" t="str">
        <f t="shared" si="118"/>
        <v/>
      </c>
      <c r="H174" s="7" t="str">
        <f t="shared" si="118"/>
        <v/>
      </c>
      <c r="I174" s="7" t="str">
        <f t="shared" si="118"/>
        <v/>
      </c>
      <c r="J174" s="7" t="str">
        <f t="shared" si="118"/>
        <v/>
      </c>
      <c r="K174" s="7" t="str">
        <f t="shared" si="118"/>
        <v/>
      </c>
      <c r="L174" s="7" t="str">
        <f t="shared" si="118"/>
        <v/>
      </c>
      <c r="M174" s="7" t="str">
        <f t="shared" si="118"/>
        <v/>
      </c>
      <c r="N174" s="7" t="str">
        <f t="shared" si="118"/>
        <v/>
      </c>
      <c r="O174" s="7" t="str">
        <f t="shared" si="118"/>
        <v/>
      </c>
      <c r="P174" s="66">
        <f t="shared" si="104"/>
        <v>0</v>
      </c>
    </row>
    <row r="175" spans="1:16" ht="16.05" customHeight="1" x14ac:dyDescent="0.2">
      <c r="A175" s="9"/>
      <c r="B175" s="9" t="s">
        <v>52</v>
      </c>
      <c r="C175" s="7" t="s">
        <v>21</v>
      </c>
      <c r="D175" s="67">
        <v>0</v>
      </c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>
        <v>0</v>
      </c>
      <c r="P175" s="66">
        <f t="shared" si="104"/>
        <v>0</v>
      </c>
    </row>
    <row r="176" spans="1:16" ht="16.05" customHeight="1" x14ac:dyDescent="0.2">
      <c r="A176" s="9"/>
      <c r="B176" s="9"/>
      <c r="C176" s="10" t="s">
        <v>22</v>
      </c>
      <c r="D176" s="7" t="str">
        <f t="shared" ref="D176:O176" si="119">IF(D175&lt;=0,"",D175/$P175%)</f>
        <v/>
      </c>
      <c r="E176" s="7" t="str">
        <f t="shared" si="119"/>
        <v/>
      </c>
      <c r="F176" s="7" t="str">
        <f t="shared" si="119"/>
        <v/>
      </c>
      <c r="G176" s="7" t="str">
        <f t="shared" si="119"/>
        <v/>
      </c>
      <c r="H176" s="7" t="str">
        <f t="shared" si="119"/>
        <v/>
      </c>
      <c r="I176" s="7" t="str">
        <f t="shared" si="119"/>
        <v/>
      </c>
      <c r="J176" s="7" t="str">
        <f t="shared" si="119"/>
        <v/>
      </c>
      <c r="K176" s="7" t="str">
        <f t="shared" si="119"/>
        <v/>
      </c>
      <c r="L176" s="7" t="str">
        <f t="shared" si="119"/>
        <v/>
      </c>
      <c r="M176" s="7" t="str">
        <f t="shared" si="119"/>
        <v/>
      </c>
      <c r="N176" s="7" t="str">
        <f t="shared" si="119"/>
        <v/>
      </c>
      <c r="O176" s="7" t="str">
        <f t="shared" si="119"/>
        <v/>
      </c>
      <c r="P176" s="66">
        <f t="shared" si="104"/>
        <v>0</v>
      </c>
    </row>
    <row r="177" spans="1:16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4"/>
        <v>0</v>
      </c>
    </row>
    <row r="178" spans="1:16" ht="16.05" customHeight="1" x14ac:dyDescent="0.2">
      <c r="A178" s="9"/>
      <c r="B178" s="9"/>
      <c r="C178" s="10" t="s">
        <v>22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 t="str">
        <f t="shared" ref="O178" si="120">IF(O177&lt;=0,"",O177/$P177%)</f>
        <v/>
      </c>
      <c r="P178" s="66">
        <f t="shared" si="104"/>
        <v>0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</v>
      </c>
      <c r="E179" s="66">
        <f t="shared" ref="E179:O179" si="121">SUM(E177,E175)</f>
        <v>0</v>
      </c>
      <c r="F179" s="66">
        <f t="shared" si="121"/>
        <v>0</v>
      </c>
      <c r="G179" s="66">
        <f t="shared" si="121"/>
        <v>0</v>
      </c>
      <c r="H179" s="66">
        <f t="shared" si="121"/>
        <v>0</v>
      </c>
      <c r="I179" s="66">
        <f t="shared" si="121"/>
        <v>0</v>
      </c>
      <c r="J179" s="66">
        <f t="shared" si="121"/>
        <v>0</v>
      </c>
      <c r="K179" s="66">
        <f t="shared" si="121"/>
        <v>0</v>
      </c>
      <c r="L179" s="66">
        <f t="shared" si="121"/>
        <v>0</v>
      </c>
      <c r="M179" s="66">
        <f t="shared" si="121"/>
        <v>0</v>
      </c>
      <c r="N179" s="66">
        <f t="shared" si="121"/>
        <v>0</v>
      </c>
      <c r="O179" s="66">
        <f t="shared" si="121"/>
        <v>0</v>
      </c>
      <c r="P179" s="66">
        <f t="shared" si="104"/>
        <v>0</v>
      </c>
    </row>
    <row r="180" spans="1:16" ht="16.05" customHeight="1" x14ac:dyDescent="0.2">
      <c r="A180" s="15"/>
      <c r="B180" s="13"/>
      <c r="C180" s="10" t="s">
        <v>22</v>
      </c>
      <c r="D180" s="7" t="str">
        <f t="shared" ref="D180:O180" si="122">IF(D179&lt;=0,"",D179/$P179%)</f>
        <v/>
      </c>
      <c r="E180" s="7" t="str">
        <f t="shared" si="122"/>
        <v/>
      </c>
      <c r="F180" s="7" t="str">
        <f t="shared" si="122"/>
        <v/>
      </c>
      <c r="G180" s="7" t="str">
        <f t="shared" si="122"/>
        <v/>
      </c>
      <c r="H180" s="7" t="str">
        <f t="shared" si="122"/>
        <v/>
      </c>
      <c r="I180" s="7" t="str">
        <f t="shared" si="122"/>
        <v/>
      </c>
      <c r="J180" s="7" t="str">
        <f t="shared" si="122"/>
        <v/>
      </c>
      <c r="K180" s="7" t="str">
        <f t="shared" si="122"/>
        <v/>
      </c>
      <c r="L180" s="7" t="str">
        <f t="shared" si="122"/>
        <v/>
      </c>
      <c r="M180" s="7" t="str">
        <f t="shared" si="122"/>
        <v/>
      </c>
      <c r="N180" s="7" t="str">
        <f t="shared" si="122"/>
        <v/>
      </c>
      <c r="O180" s="7" t="str">
        <f t="shared" si="122"/>
        <v/>
      </c>
      <c r="P180" s="66">
        <f t="shared" si="104"/>
        <v>0</v>
      </c>
    </row>
    <row r="181" spans="1:16" ht="16.05" customHeight="1" x14ac:dyDescent="0.2">
      <c r="A181" s="15"/>
      <c r="B181" s="9" t="s">
        <v>53</v>
      </c>
      <c r="C181" s="7" t="s">
        <v>21</v>
      </c>
      <c r="D181" s="67">
        <v>0</v>
      </c>
      <c r="E181" s="67">
        <v>0</v>
      </c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104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 t="shared" ref="D182:O182" si="123">IF(D181&lt;=0,"",D181/$P181%)</f>
        <v/>
      </c>
      <c r="E182" s="7" t="str">
        <f t="shared" si="123"/>
        <v/>
      </c>
      <c r="F182" s="7" t="str">
        <f t="shared" si="123"/>
        <v/>
      </c>
      <c r="G182" s="7" t="str">
        <f t="shared" si="123"/>
        <v/>
      </c>
      <c r="H182" s="7" t="str">
        <f t="shared" si="123"/>
        <v/>
      </c>
      <c r="I182" s="7" t="str">
        <f t="shared" si="123"/>
        <v/>
      </c>
      <c r="J182" s="7" t="str">
        <f t="shared" si="123"/>
        <v/>
      </c>
      <c r="K182" s="7" t="str">
        <f t="shared" si="123"/>
        <v/>
      </c>
      <c r="L182" s="7" t="str">
        <f t="shared" si="123"/>
        <v/>
      </c>
      <c r="M182" s="7" t="str">
        <f t="shared" si="123"/>
        <v/>
      </c>
      <c r="N182" s="7" t="str">
        <f t="shared" si="123"/>
        <v/>
      </c>
      <c r="O182" s="7" t="str">
        <f t="shared" si="123"/>
        <v/>
      </c>
      <c r="P182" s="66">
        <f t="shared" si="104"/>
        <v>0</v>
      </c>
    </row>
    <row r="183" spans="1:16" ht="16.05" customHeight="1" x14ac:dyDescent="0.2">
      <c r="A183" s="15"/>
      <c r="B183" s="9"/>
      <c r="C183" s="7" t="s">
        <v>23</v>
      </c>
      <c r="D183" s="67">
        <v>0</v>
      </c>
      <c r="E183" s="67">
        <v>0</v>
      </c>
      <c r="F183" s="67">
        <v>0</v>
      </c>
      <c r="G183" s="67"/>
      <c r="H183" s="67"/>
      <c r="I183" s="67">
        <v>0</v>
      </c>
      <c r="J183" s="67">
        <v>0</v>
      </c>
      <c r="K183" s="67">
        <v>0</v>
      </c>
      <c r="L183" s="67">
        <v>0</v>
      </c>
      <c r="M183" s="67">
        <v>0</v>
      </c>
      <c r="N183" s="67">
        <v>0</v>
      </c>
      <c r="O183" s="67">
        <v>0</v>
      </c>
      <c r="P183" s="66">
        <f t="shared" si="104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 t="shared" ref="D184:O184" si="124">IF(D183&lt;=0,"",D183/$P183%)</f>
        <v/>
      </c>
      <c r="E184" s="7" t="str">
        <f t="shared" si="124"/>
        <v/>
      </c>
      <c r="F184" s="7" t="str">
        <f t="shared" si="124"/>
        <v/>
      </c>
      <c r="G184" s="7" t="str">
        <f t="shared" si="124"/>
        <v/>
      </c>
      <c r="H184" s="7" t="str">
        <f t="shared" si="124"/>
        <v/>
      </c>
      <c r="I184" s="7" t="str">
        <f t="shared" si="124"/>
        <v/>
      </c>
      <c r="J184" s="7" t="str">
        <f t="shared" si="124"/>
        <v/>
      </c>
      <c r="K184" s="7" t="str">
        <f t="shared" si="124"/>
        <v/>
      </c>
      <c r="L184" s="7" t="str">
        <f t="shared" si="124"/>
        <v/>
      </c>
      <c r="M184" s="7" t="str">
        <f t="shared" si="124"/>
        <v/>
      </c>
      <c r="N184" s="7" t="str">
        <f t="shared" si="124"/>
        <v/>
      </c>
      <c r="O184" s="7" t="str">
        <f t="shared" si="124"/>
        <v/>
      </c>
      <c r="P184" s="66">
        <f t="shared" si="104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5">SUM(E183,E181)</f>
        <v>0</v>
      </c>
      <c r="F185" s="66">
        <f t="shared" si="125"/>
        <v>0</v>
      </c>
      <c r="G185" s="66">
        <f t="shared" si="125"/>
        <v>0</v>
      </c>
      <c r="H185" s="66">
        <f t="shared" si="125"/>
        <v>0</v>
      </c>
      <c r="I185" s="66">
        <f t="shared" si="125"/>
        <v>0</v>
      </c>
      <c r="J185" s="66">
        <f t="shared" si="125"/>
        <v>0</v>
      </c>
      <c r="K185" s="66">
        <f t="shared" si="125"/>
        <v>0</v>
      </c>
      <c r="L185" s="66">
        <f t="shared" si="125"/>
        <v>0</v>
      </c>
      <c r="M185" s="66">
        <f t="shared" si="125"/>
        <v>0</v>
      </c>
      <c r="N185" s="66">
        <f t="shared" si="125"/>
        <v>0</v>
      </c>
      <c r="O185" s="66">
        <f t="shared" si="125"/>
        <v>0</v>
      </c>
      <c r="P185" s="66">
        <f t="shared" si="104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 t="shared" ref="D186:O186" si="126">IF(D185&lt;=0,"",D185/$P185%)</f>
        <v/>
      </c>
      <c r="E186" s="7" t="str">
        <f t="shared" si="126"/>
        <v/>
      </c>
      <c r="F186" s="7" t="str">
        <f t="shared" si="126"/>
        <v/>
      </c>
      <c r="G186" s="7" t="str">
        <f t="shared" si="126"/>
        <v/>
      </c>
      <c r="H186" s="7" t="str">
        <f t="shared" si="126"/>
        <v/>
      </c>
      <c r="I186" s="7" t="str">
        <f t="shared" si="126"/>
        <v/>
      </c>
      <c r="J186" s="7" t="str">
        <f t="shared" si="126"/>
        <v/>
      </c>
      <c r="K186" s="7" t="str">
        <f t="shared" si="126"/>
        <v/>
      </c>
      <c r="L186" s="7" t="str">
        <f t="shared" si="126"/>
        <v/>
      </c>
      <c r="M186" s="7" t="str">
        <f t="shared" si="126"/>
        <v/>
      </c>
      <c r="N186" s="7" t="str">
        <f t="shared" si="126"/>
        <v/>
      </c>
      <c r="O186" s="7" t="str">
        <f t="shared" si="126"/>
        <v/>
      </c>
      <c r="P186" s="66">
        <f t="shared" si="104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4"/>
        <v>0</v>
      </c>
    </row>
    <row r="188" spans="1:16" ht="16.05" customHeight="1" x14ac:dyDescent="0.2">
      <c r="A188" s="15"/>
      <c r="B188" s="9"/>
      <c r="C188" s="10" t="s">
        <v>22</v>
      </c>
      <c r="D188" s="7" t="str">
        <f t="shared" ref="D188:O188" si="127">IF(D187&lt;=0,"",D187/$P187%)</f>
        <v/>
      </c>
      <c r="E188" s="7" t="str">
        <f t="shared" si="127"/>
        <v/>
      </c>
      <c r="F188" s="7" t="str">
        <f t="shared" si="127"/>
        <v/>
      </c>
      <c r="G188" s="7" t="str">
        <f t="shared" si="127"/>
        <v/>
      </c>
      <c r="H188" s="7" t="str">
        <f t="shared" si="127"/>
        <v/>
      </c>
      <c r="I188" s="7" t="str">
        <f t="shared" si="127"/>
        <v/>
      </c>
      <c r="J188" s="7" t="str">
        <f t="shared" si="127"/>
        <v/>
      </c>
      <c r="K188" s="7" t="str">
        <f t="shared" si="127"/>
        <v/>
      </c>
      <c r="L188" s="7" t="str">
        <f t="shared" si="127"/>
        <v/>
      </c>
      <c r="M188" s="7" t="str">
        <f t="shared" si="127"/>
        <v/>
      </c>
      <c r="N188" s="7" t="str">
        <f t="shared" si="127"/>
        <v/>
      </c>
      <c r="O188" s="7" t="str">
        <f t="shared" si="127"/>
        <v/>
      </c>
      <c r="P188" s="66">
        <f t="shared" si="104"/>
        <v>0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4"/>
        <v>0</v>
      </c>
    </row>
    <row r="190" spans="1:16" ht="16.05" customHeight="1" x14ac:dyDescent="0.2">
      <c r="A190" s="15"/>
      <c r="B190" s="9"/>
      <c r="C190" s="10" t="s">
        <v>22</v>
      </c>
      <c r="D190" s="7" t="str">
        <f t="shared" ref="D190:O190" si="128">IF(D189&lt;=0,"",D189/$P189%)</f>
        <v/>
      </c>
      <c r="E190" s="7" t="str">
        <f t="shared" si="128"/>
        <v/>
      </c>
      <c r="F190" s="7" t="str">
        <f t="shared" si="128"/>
        <v/>
      </c>
      <c r="G190" s="7" t="str">
        <f t="shared" si="128"/>
        <v/>
      </c>
      <c r="H190" s="7" t="str">
        <f t="shared" si="128"/>
        <v/>
      </c>
      <c r="I190" s="7" t="str">
        <f t="shared" si="128"/>
        <v/>
      </c>
      <c r="J190" s="7" t="str">
        <f t="shared" si="128"/>
        <v/>
      </c>
      <c r="K190" s="7" t="str">
        <f t="shared" si="128"/>
        <v/>
      </c>
      <c r="L190" s="7" t="str">
        <f t="shared" si="128"/>
        <v/>
      </c>
      <c r="M190" s="7" t="str">
        <f t="shared" si="128"/>
        <v/>
      </c>
      <c r="N190" s="7" t="str">
        <f t="shared" si="128"/>
        <v/>
      </c>
      <c r="O190" s="7" t="str">
        <f t="shared" si="128"/>
        <v/>
      </c>
      <c r="P190" s="66">
        <f t="shared" si="104"/>
        <v>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29">SUM(E189,E187)</f>
        <v>0</v>
      </c>
      <c r="F191" s="66">
        <f t="shared" si="129"/>
        <v>0</v>
      </c>
      <c r="G191" s="66">
        <f t="shared" si="129"/>
        <v>0</v>
      </c>
      <c r="H191" s="66">
        <f t="shared" si="129"/>
        <v>0</v>
      </c>
      <c r="I191" s="66">
        <f t="shared" si="129"/>
        <v>0</v>
      </c>
      <c r="J191" s="66">
        <f t="shared" si="129"/>
        <v>0</v>
      </c>
      <c r="K191" s="66">
        <f t="shared" si="129"/>
        <v>0</v>
      </c>
      <c r="L191" s="66">
        <f t="shared" si="129"/>
        <v>0</v>
      </c>
      <c r="M191" s="66">
        <f t="shared" si="129"/>
        <v>0</v>
      </c>
      <c r="N191" s="66">
        <f t="shared" si="129"/>
        <v>0</v>
      </c>
      <c r="O191" s="66">
        <f t="shared" si="129"/>
        <v>0</v>
      </c>
      <c r="P191" s="66">
        <f t="shared" si="104"/>
        <v>0</v>
      </c>
    </row>
    <row r="192" spans="1:16" ht="16.05" customHeight="1" x14ac:dyDescent="0.2">
      <c r="A192" s="15"/>
      <c r="B192" s="13"/>
      <c r="C192" s="10" t="s">
        <v>22</v>
      </c>
      <c r="D192" s="7" t="str">
        <f t="shared" ref="D192:O192" si="130">IF(D191&lt;=0,"",D191/$P191%)</f>
        <v/>
      </c>
      <c r="E192" s="7" t="str">
        <f t="shared" si="130"/>
        <v/>
      </c>
      <c r="F192" s="7" t="str">
        <f t="shared" si="130"/>
        <v/>
      </c>
      <c r="G192" s="7" t="str">
        <f t="shared" si="130"/>
        <v/>
      </c>
      <c r="H192" s="7" t="str">
        <f t="shared" si="130"/>
        <v/>
      </c>
      <c r="I192" s="7" t="str">
        <f t="shared" si="130"/>
        <v/>
      </c>
      <c r="J192" s="7" t="str">
        <f t="shared" si="130"/>
        <v/>
      </c>
      <c r="K192" s="7" t="str">
        <f t="shared" si="130"/>
        <v/>
      </c>
      <c r="L192" s="7" t="str">
        <f t="shared" si="130"/>
        <v/>
      </c>
      <c r="M192" s="7" t="str">
        <f t="shared" si="130"/>
        <v/>
      </c>
      <c r="N192" s="7" t="str">
        <f t="shared" si="130"/>
        <v/>
      </c>
      <c r="O192" s="7" t="str">
        <f t="shared" si="130"/>
        <v/>
      </c>
      <c r="P192" s="66">
        <f t="shared" si="104"/>
        <v>0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>
        <v>0</v>
      </c>
      <c r="O193" s="67">
        <v>0</v>
      </c>
      <c r="P193" s="66">
        <f t="shared" si="104"/>
        <v>0</v>
      </c>
    </row>
    <row r="194" spans="1:16" ht="16.05" customHeight="1" x14ac:dyDescent="0.2">
      <c r="A194" s="15"/>
      <c r="B194" s="9"/>
      <c r="C194" s="10" t="s">
        <v>22</v>
      </c>
      <c r="D194" s="7" t="str">
        <f t="shared" ref="D194:O194" si="131">IF(D193&lt;=0,"",D193/$P193%)</f>
        <v/>
      </c>
      <c r="E194" s="7" t="str">
        <f t="shared" si="131"/>
        <v/>
      </c>
      <c r="F194" s="7" t="str">
        <f t="shared" si="131"/>
        <v/>
      </c>
      <c r="G194" s="7" t="str">
        <f t="shared" si="131"/>
        <v/>
      </c>
      <c r="H194" s="7" t="str">
        <f t="shared" si="131"/>
        <v/>
      </c>
      <c r="I194" s="7" t="str">
        <f t="shared" si="131"/>
        <v/>
      </c>
      <c r="J194" s="7" t="str">
        <f t="shared" si="131"/>
        <v/>
      </c>
      <c r="K194" s="7" t="str">
        <f t="shared" si="131"/>
        <v/>
      </c>
      <c r="L194" s="7" t="str">
        <f t="shared" si="131"/>
        <v/>
      </c>
      <c r="M194" s="7" t="str">
        <f t="shared" si="131"/>
        <v/>
      </c>
      <c r="N194" s="7" t="str">
        <f t="shared" si="131"/>
        <v/>
      </c>
      <c r="O194" s="7" t="str">
        <f t="shared" si="131"/>
        <v/>
      </c>
      <c r="P194" s="66">
        <f t="shared" si="104"/>
        <v>0</v>
      </c>
    </row>
    <row r="195" spans="1:16" ht="16.05" customHeight="1" x14ac:dyDescent="0.2">
      <c r="A195" s="15"/>
      <c r="B195" s="9"/>
      <c r="C195" s="7" t="s">
        <v>23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67"/>
      <c r="L195" s="67"/>
      <c r="M195" s="67"/>
      <c r="N195" s="67"/>
      <c r="O195" s="67">
        <v>0</v>
      </c>
      <c r="P195" s="66">
        <f t="shared" si="104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 t="shared" ref="D196:O196" si="132">IF(D195&lt;=0,"",D195/$P195%)</f>
        <v/>
      </c>
      <c r="E196" s="7" t="str">
        <f t="shared" si="132"/>
        <v/>
      </c>
      <c r="F196" s="7" t="str">
        <f t="shared" si="132"/>
        <v/>
      </c>
      <c r="G196" s="7" t="str">
        <f t="shared" si="132"/>
        <v/>
      </c>
      <c r="H196" s="7" t="str">
        <f t="shared" si="132"/>
        <v/>
      </c>
      <c r="I196" s="7" t="str">
        <f t="shared" si="132"/>
        <v/>
      </c>
      <c r="J196" s="7" t="str">
        <f t="shared" si="132"/>
        <v/>
      </c>
      <c r="K196" s="7" t="str">
        <f t="shared" si="132"/>
        <v/>
      </c>
      <c r="L196" s="7" t="str">
        <f t="shared" si="132"/>
        <v/>
      </c>
      <c r="M196" s="7" t="str">
        <f t="shared" si="132"/>
        <v/>
      </c>
      <c r="N196" s="7" t="str">
        <f t="shared" si="132"/>
        <v/>
      </c>
      <c r="O196" s="7" t="str">
        <f t="shared" si="132"/>
        <v/>
      </c>
      <c r="P196" s="66">
        <f t="shared" si="104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3">SUM(E195,E193)</f>
        <v>0</v>
      </c>
      <c r="F197" s="66">
        <f t="shared" si="133"/>
        <v>0</v>
      </c>
      <c r="G197" s="66">
        <f t="shared" si="133"/>
        <v>0</v>
      </c>
      <c r="H197" s="66">
        <f t="shared" si="133"/>
        <v>0</v>
      </c>
      <c r="I197" s="66">
        <f t="shared" si="133"/>
        <v>0</v>
      </c>
      <c r="J197" s="66">
        <f t="shared" si="133"/>
        <v>0</v>
      </c>
      <c r="K197" s="66">
        <f t="shared" si="133"/>
        <v>0</v>
      </c>
      <c r="L197" s="66">
        <f t="shared" si="133"/>
        <v>0</v>
      </c>
      <c r="M197" s="66">
        <f t="shared" si="133"/>
        <v>0</v>
      </c>
      <c r="N197" s="66">
        <f t="shared" si="133"/>
        <v>0</v>
      </c>
      <c r="O197" s="66">
        <f t="shared" si="133"/>
        <v>0</v>
      </c>
      <c r="P197" s="66">
        <f t="shared" si="104"/>
        <v>0</v>
      </c>
    </row>
    <row r="198" spans="1:16" ht="16.05" customHeight="1" x14ac:dyDescent="0.2">
      <c r="A198" s="15"/>
      <c r="B198" s="13"/>
      <c r="C198" s="10" t="s">
        <v>22</v>
      </c>
      <c r="D198" s="7" t="str">
        <f t="shared" ref="D198:O198" si="134">IF(D197&lt;=0,"",D197/$P197%)</f>
        <v/>
      </c>
      <c r="E198" s="7" t="str">
        <f t="shared" si="134"/>
        <v/>
      </c>
      <c r="F198" s="7" t="str">
        <f t="shared" si="134"/>
        <v/>
      </c>
      <c r="G198" s="7" t="str">
        <f t="shared" si="134"/>
        <v/>
      </c>
      <c r="H198" s="7" t="str">
        <f t="shared" si="134"/>
        <v/>
      </c>
      <c r="I198" s="7" t="str">
        <f t="shared" si="134"/>
        <v/>
      </c>
      <c r="J198" s="7" t="str">
        <f t="shared" si="134"/>
        <v/>
      </c>
      <c r="K198" s="7" t="str">
        <f t="shared" si="134"/>
        <v/>
      </c>
      <c r="L198" s="7" t="str">
        <f t="shared" si="134"/>
        <v/>
      </c>
      <c r="M198" s="7" t="str">
        <f t="shared" si="134"/>
        <v/>
      </c>
      <c r="N198" s="7" t="str">
        <f t="shared" si="134"/>
        <v/>
      </c>
      <c r="O198" s="7" t="str">
        <f t="shared" si="134"/>
        <v/>
      </c>
      <c r="P198" s="66">
        <f t="shared" si="104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/>
      <c r="K199" s="67"/>
      <c r="L199" s="67"/>
      <c r="M199" s="67"/>
      <c r="N199" s="67">
        <v>0</v>
      </c>
      <c r="O199" s="67">
        <v>0</v>
      </c>
      <c r="P199" s="66">
        <f t="shared" si="104"/>
        <v>0</v>
      </c>
    </row>
    <row r="200" spans="1:16" ht="16.05" customHeight="1" x14ac:dyDescent="0.2">
      <c r="A200" s="15"/>
      <c r="B200" s="9"/>
      <c r="C200" s="10" t="s">
        <v>22</v>
      </c>
      <c r="D200" s="7" t="str">
        <f t="shared" ref="D200:O200" si="135">IF(D199&lt;=0,"",D199/$P199%)</f>
        <v/>
      </c>
      <c r="E200" s="7" t="str">
        <f t="shared" si="135"/>
        <v/>
      </c>
      <c r="F200" s="7" t="str">
        <f t="shared" si="135"/>
        <v/>
      </c>
      <c r="G200" s="7" t="str">
        <f t="shared" si="135"/>
        <v/>
      </c>
      <c r="H200" s="7" t="str">
        <f t="shared" si="135"/>
        <v/>
      </c>
      <c r="I200" s="7" t="str">
        <f t="shared" si="135"/>
        <v/>
      </c>
      <c r="J200" s="7" t="str">
        <f t="shared" si="135"/>
        <v/>
      </c>
      <c r="K200" s="7" t="str">
        <f t="shared" si="135"/>
        <v/>
      </c>
      <c r="L200" s="7" t="str">
        <f t="shared" si="135"/>
        <v/>
      </c>
      <c r="M200" s="7" t="str">
        <f t="shared" si="135"/>
        <v/>
      </c>
      <c r="N200" s="7" t="str">
        <f t="shared" si="135"/>
        <v/>
      </c>
      <c r="O200" s="7" t="str">
        <f t="shared" si="135"/>
        <v/>
      </c>
      <c r="P200" s="66">
        <f t="shared" si="104"/>
        <v>0</v>
      </c>
    </row>
    <row r="201" spans="1:16" ht="16.05" customHeight="1" x14ac:dyDescent="0.2">
      <c r="A201" s="15"/>
      <c r="B201" s="9"/>
      <c r="C201" s="7" t="s">
        <v>23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/>
      <c r="J201" s="67"/>
      <c r="K201" s="67"/>
      <c r="L201" s="67"/>
      <c r="M201" s="67"/>
      <c r="N201" s="67"/>
      <c r="O201" s="67">
        <v>0</v>
      </c>
      <c r="P201" s="66">
        <f t="shared" si="104"/>
        <v>0</v>
      </c>
    </row>
    <row r="202" spans="1:16" ht="16.05" customHeight="1" x14ac:dyDescent="0.2">
      <c r="A202" s="15"/>
      <c r="B202" s="9"/>
      <c r="C202" s="10" t="s">
        <v>22</v>
      </c>
      <c r="D202" s="7" t="str">
        <f t="shared" ref="D202:O202" si="136">IF(D201&lt;=0,"",D201/$P201%)</f>
        <v/>
      </c>
      <c r="E202" s="7" t="str">
        <f t="shared" si="136"/>
        <v/>
      </c>
      <c r="F202" s="7" t="str">
        <f t="shared" si="136"/>
        <v/>
      </c>
      <c r="G202" s="7" t="str">
        <f t="shared" si="136"/>
        <v/>
      </c>
      <c r="H202" s="7" t="str">
        <f t="shared" si="136"/>
        <v/>
      </c>
      <c r="I202" s="7" t="str">
        <f t="shared" si="136"/>
        <v/>
      </c>
      <c r="J202" s="7" t="str">
        <f t="shared" si="136"/>
        <v/>
      </c>
      <c r="K202" s="7" t="str">
        <f t="shared" si="136"/>
        <v/>
      </c>
      <c r="L202" s="7" t="str">
        <f t="shared" si="136"/>
        <v/>
      </c>
      <c r="M202" s="7" t="str">
        <f t="shared" si="136"/>
        <v/>
      </c>
      <c r="N202" s="7" t="str">
        <f t="shared" si="136"/>
        <v/>
      </c>
      <c r="O202" s="7" t="str">
        <f t="shared" si="136"/>
        <v/>
      </c>
      <c r="P202" s="66">
        <f t="shared" si="104"/>
        <v>0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7">SUM(E201,E199)</f>
        <v>0</v>
      </c>
      <c r="F203" s="66">
        <f t="shared" si="137"/>
        <v>0</v>
      </c>
      <c r="G203" s="66">
        <f t="shared" si="137"/>
        <v>0</v>
      </c>
      <c r="H203" s="66">
        <f t="shared" si="137"/>
        <v>0</v>
      </c>
      <c r="I203" s="66">
        <f t="shared" si="137"/>
        <v>0</v>
      </c>
      <c r="J203" s="66">
        <f t="shared" si="137"/>
        <v>0</v>
      </c>
      <c r="K203" s="66">
        <f t="shared" si="137"/>
        <v>0</v>
      </c>
      <c r="L203" s="66">
        <f t="shared" si="137"/>
        <v>0</v>
      </c>
      <c r="M203" s="66">
        <f t="shared" si="137"/>
        <v>0</v>
      </c>
      <c r="N203" s="66">
        <f t="shared" si="137"/>
        <v>0</v>
      </c>
      <c r="O203" s="66">
        <f t="shared" si="137"/>
        <v>0</v>
      </c>
      <c r="P203" s="66">
        <f t="shared" si="104"/>
        <v>0</v>
      </c>
    </row>
    <row r="204" spans="1:16" ht="16.05" customHeight="1" x14ac:dyDescent="0.2">
      <c r="A204" s="15"/>
      <c r="B204" s="13"/>
      <c r="C204" s="10" t="s">
        <v>22</v>
      </c>
      <c r="D204" s="7" t="str">
        <f t="shared" ref="D204:O204" si="138">IF(D203&lt;=0,"",D203/$P203%)</f>
        <v/>
      </c>
      <c r="E204" s="7" t="str">
        <f t="shared" si="138"/>
        <v/>
      </c>
      <c r="F204" s="7" t="str">
        <f t="shared" si="138"/>
        <v/>
      </c>
      <c r="G204" s="7" t="str">
        <f t="shared" si="138"/>
        <v/>
      </c>
      <c r="H204" s="7" t="str">
        <f t="shared" si="138"/>
        <v/>
      </c>
      <c r="I204" s="7" t="str">
        <f t="shared" si="138"/>
        <v/>
      </c>
      <c r="J204" s="7" t="str">
        <f t="shared" si="138"/>
        <v/>
      </c>
      <c r="K204" s="7" t="str">
        <f t="shared" si="138"/>
        <v/>
      </c>
      <c r="L204" s="7" t="str">
        <f t="shared" si="138"/>
        <v/>
      </c>
      <c r="M204" s="7" t="str">
        <f t="shared" si="138"/>
        <v/>
      </c>
      <c r="N204" s="7" t="str">
        <f t="shared" si="138"/>
        <v/>
      </c>
      <c r="O204" s="7" t="str">
        <f t="shared" si="138"/>
        <v/>
      </c>
      <c r="P204" s="66">
        <f t="shared" si="104"/>
        <v>0</v>
      </c>
    </row>
    <row r="205" spans="1:16" ht="16.05" customHeight="1" x14ac:dyDescent="0.2">
      <c r="A205" s="15"/>
      <c r="B205" s="9" t="s">
        <v>57</v>
      </c>
      <c r="C205" s="7" t="s">
        <v>21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>
        <f t="shared" si="104"/>
        <v>0</v>
      </c>
    </row>
    <row r="206" spans="1:16" ht="16.05" customHeight="1" x14ac:dyDescent="0.2">
      <c r="A206" s="15"/>
      <c r="B206" s="9"/>
      <c r="C206" s="10" t="s">
        <v>22</v>
      </c>
      <c r="D206" s="7" t="str">
        <f t="shared" ref="D206:O206" si="139">IF(D205&lt;=0,"",D205/$P205%)</f>
        <v/>
      </c>
      <c r="E206" s="7" t="str">
        <f t="shared" si="139"/>
        <v/>
      </c>
      <c r="F206" s="7" t="str">
        <f t="shared" si="139"/>
        <v/>
      </c>
      <c r="G206" s="7" t="str">
        <f t="shared" si="139"/>
        <v/>
      </c>
      <c r="H206" s="7" t="str">
        <f t="shared" si="139"/>
        <v/>
      </c>
      <c r="I206" s="7" t="str">
        <f t="shared" si="139"/>
        <v/>
      </c>
      <c r="J206" s="7" t="str">
        <f t="shared" si="139"/>
        <v/>
      </c>
      <c r="K206" s="7" t="str">
        <f t="shared" si="139"/>
        <v/>
      </c>
      <c r="L206" s="7" t="str">
        <f t="shared" si="139"/>
        <v/>
      </c>
      <c r="M206" s="7" t="str">
        <f t="shared" si="139"/>
        <v/>
      </c>
      <c r="N206" s="7" t="str">
        <f t="shared" si="139"/>
        <v/>
      </c>
      <c r="O206" s="7" t="str">
        <f t="shared" si="139"/>
        <v/>
      </c>
      <c r="P206" s="66">
        <f t="shared" si="104"/>
        <v>0</v>
      </c>
    </row>
    <row r="207" spans="1:16" ht="16.05" customHeight="1" x14ac:dyDescent="0.2">
      <c r="A207" s="15"/>
      <c r="B207" s="9"/>
      <c r="C207" s="7" t="s">
        <v>23</v>
      </c>
      <c r="D207" s="67">
        <v>0</v>
      </c>
      <c r="E207" s="67">
        <v>0</v>
      </c>
      <c r="F207" s="67">
        <v>0</v>
      </c>
      <c r="G207" s="67">
        <v>0</v>
      </c>
      <c r="H207" s="67">
        <v>0</v>
      </c>
      <c r="I207" s="67"/>
      <c r="J207" s="67"/>
      <c r="K207" s="67">
        <v>0</v>
      </c>
      <c r="L207" s="67">
        <v>0</v>
      </c>
      <c r="M207" s="67">
        <v>0</v>
      </c>
      <c r="N207" s="67"/>
      <c r="O207" s="67"/>
      <c r="P207" s="66">
        <f t="shared" si="104"/>
        <v>0</v>
      </c>
    </row>
    <row r="208" spans="1:16" ht="16.05" customHeight="1" x14ac:dyDescent="0.2">
      <c r="A208" s="15"/>
      <c r="B208" s="9"/>
      <c r="C208" s="10" t="s">
        <v>22</v>
      </c>
      <c r="D208" s="7" t="str">
        <f t="shared" ref="D208:O208" si="140">IF(D207&lt;=0,"",D207/$P207%)</f>
        <v/>
      </c>
      <c r="E208" s="7" t="str">
        <f t="shared" si="140"/>
        <v/>
      </c>
      <c r="F208" s="7" t="str">
        <f t="shared" si="140"/>
        <v/>
      </c>
      <c r="G208" s="7" t="str">
        <f t="shared" si="140"/>
        <v/>
      </c>
      <c r="H208" s="7" t="str">
        <f t="shared" si="140"/>
        <v/>
      </c>
      <c r="I208" s="7" t="str">
        <f t="shared" si="140"/>
        <v/>
      </c>
      <c r="J208" s="7" t="str">
        <f t="shared" si="140"/>
        <v/>
      </c>
      <c r="K208" s="7" t="str">
        <f t="shared" si="140"/>
        <v/>
      </c>
      <c r="L208" s="7" t="str">
        <f t="shared" si="140"/>
        <v/>
      </c>
      <c r="M208" s="7" t="str">
        <f t="shared" si="140"/>
        <v/>
      </c>
      <c r="N208" s="7" t="str">
        <f t="shared" si="140"/>
        <v/>
      </c>
      <c r="O208" s="7" t="str">
        <f t="shared" si="140"/>
        <v/>
      </c>
      <c r="P208" s="66">
        <f t="shared" si="104"/>
        <v>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1">SUM(E207,E205)</f>
        <v>0</v>
      </c>
      <c r="F209" s="66">
        <f t="shared" si="141"/>
        <v>0</v>
      </c>
      <c r="G209" s="66">
        <f t="shared" si="141"/>
        <v>0</v>
      </c>
      <c r="H209" s="66">
        <f t="shared" si="141"/>
        <v>0</v>
      </c>
      <c r="I209" s="66">
        <f t="shared" si="141"/>
        <v>0</v>
      </c>
      <c r="J209" s="66">
        <f t="shared" si="141"/>
        <v>0</v>
      </c>
      <c r="K209" s="66">
        <f t="shared" si="141"/>
        <v>0</v>
      </c>
      <c r="L209" s="66">
        <f t="shared" si="141"/>
        <v>0</v>
      </c>
      <c r="M209" s="66">
        <f t="shared" si="141"/>
        <v>0</v>
      </c>
      <c r="N209" s="66">
        <f t="shared" si="141"/>
        <v>0</v>
      </c>
      <c r="O209" s="66">
        <f t="shared" si="141"/>
        <v>0</v>
      </c>
      <c r="P209" s="66">
        <f t="shared" si="104"/>
        <v>0</v>
      </c>
    </row>
    <row r="210" spans="1:16" ht="16.05" customHeight="1" x14ac:dyDescent="0.2">
      <c r="A210" s="15"/>
      <c r="B210" s="13"/>
      <c r="C210" s="10" t="s">
        <v>22</v>
      </c>
      <c r="D210" s="7" t="str">
        <f t="shared" ref="D210:O210" si="142">IF(D209&lt;=0,"",D209/$P209%)</f>
        <v/>
      </c>
      <c r="E210" s="7" t="str">
        <f t="shared" si="142"/>
        <v/>
      </c>
      <c r="F210" s="7" t="str">
        <f t="shared" si="142"/>
        <v/>
      </c>
      <c r="G210" s="7" t="str">
        <f t="shared" si="142"/>
        <v/>
      </c>
      <c r="H210" s="7" t="str">
        <f t="shared" si="142"/>
        <v/>
      </c>
      <c r="I210" s="7" t="str">
        <f t="shared" si="142"/>
        <v/>
      </c>
      <c r="J210" s="7" t="str">
        <f t="shared" si="142"/>
        <v/>
      </c>
      <c r="K210" s="7" t="str">
        <f t="shared" si="142"/>
        <v/>
      </c>
      <c r="L210" s="7" t="str">
        <f t="shared" si="142"/>
        <v/>
      </c>
      <c r="M210" s="7" t="str">
        <f t="shared" si="142"/>
        <v/>
      </c>
      <c r="N210" s="7" t="str">
        <f t="shared" si="142"/>
        <v/>
      </c>
      <c r="O210" s="7" t="str">
        <f t="shared" si="142"/>
        <v/>
      </c>
      <c r="P210" s="66">
        <f t="shared" si="104"/>
        <v>0</v>
      </c>
    </row>
    <row r="211" spans="1:16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104"/>
        <v>0</v>
      </c>
    </row>
    <row r="212" spans="1:16" ht="16.05" customHeight="1" x14ac:dyDescent="0.2">
      <c r="A212" s="15"/>
      <c r="B212" s="9"/>
      <c r="C212" s="10" t="s">
        <v>22</v>
      </c>
      <c r="D212" s="7" t="str">
        <f t="shared" ref="D212:O212" si="143">IF(D211&lt;=0,"",D211/$P211%)</f>
        <v/>
      </c>
      <c r="E212" s="7" t="str">
        <f t="shared" si="143"/>
        <v/>
      </c>
      <c r="F212" s="7" t="str">
        <f t="shared" si="143"/>
        <v/>
      </c>
      <c r="G212" s="7" t="str">
        <f t="shared" si="143"/>
        <v/>
      </c>
      <c r="H212" s="7" t="str">
        <f t="shared" si="143"/>
        <v/>
      </c>
      <c r="I212" s="7" t="str">
        <f t="shared" si="143"/>
        <v/>
      </c>
      <c r="J212" s="7" t="str">
        <f t="shared" si="143"/>
        <v/>
      </c>
      <c r="K212" s="7" t="str">
        <f t="shared" si="143"/>
        <v/>
      </c>
      <c r="L212" s="7" t="str">
        <f t="shared" si="143"/>
        <v/>
      </c>
      <c r="M212" s="7" t="str">
        <f t="shared" si="143"/>
        <v/>
      </c>
      <c r="N212" s="7" t="str">
        <f t="shared" si="143"/>
        <v/>
      </c>
      <c r="O212" s="7" t="str">
        <f t="shared" si="143"/>
        <v/>
      </c>
      <c r="P212" s="66">
        <f t="shared" si="104"/>
        <v>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4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 t="shared" ref="D214:O214" si="144">IF(D213&lt;=0,"",D213/$P213%)</f>
        <v/>
      </c>
      <c r="E214" s="7" t="str">
        <f t="shared" si="144"/>
        <v/>
      </c>
      <c r="F214" s="7" t="str">
        <f t="shared" si="144"/>
        <v/>
      </c>
      <c r="G214" s="7" t="str">
        <f t="shared" si="144"/>
        <v/>
      </c>
      <c r="H214" s="7" t="str">
        <f t="shared" si="144"/>
        <v/>
      </c>
      <c r="I214" s="7" t="str">
        <f t="shared" si="144"/>
        <v/>
      </c>
      <c r="J214" s="7" t="str">
        <f t="shared" si="144"/>
        <v/>
      </c>
      <c r="K214" s="7" t="str">
        <f t="shared" si="144"/>
        <v/>
      </c>
      <c r="L214" s="7" t="str">
        <f t="shared" si="144"/>
        <v/>
      </c>
      <c r="M214" s="7" t="str">
        <f t="shared" si="144"/>
        <v/>
      </c>
      <c r="N214" s="7" t="str">
        <f t="shared" si="144"/>
        <v/>
      </c>
      <c r="O214" s="7" t="str">
        <f t="shared" si="144"/>
        <v/>
      </c>
      <c r="P214" s="66">
        <f t="shared" si="104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5">SUM(E213,E211)</f>
        <v>0</v>
      </c>
      <c r="F215" s="66">
        <f t="shared" si="145"/>
        <v>0</v>
      </c>
      <c r="G215" s="66">
        <f t="shared" si="145"/>
        <v>0</v>
      </c>
      <c r="H215" s="66">
        <f t="shared" si="145"/>
        <v>0</v>
      </c>
      <c r="I215" s="66">
        <f t="shared" si="145"/>
        <v>0</v>
      </c>
      <c r="J215" s="66">
        <f t="shared" si="145"/>
        <v>0</v>
      </c>
      <c r="K215" s="66">
        <f t="shared" si="145"/>
        <v>0</v>
      </c>
      <c r="L215" s="66">
        <f t="shared" si="145"/>
        <v>0</v>
      </c>
      <c r="M215" s="66">
        <f t="shared" si="145"/>
        <v>0</v>
      </c>
      <c r="N215" s="66">
        <f t="shared" si="145"/>
        <v>0</v>
      </c>
      <c r="O215" s="66">
        <f t="shared" si="145"/>
        <v>0</v>
      </c>
      <c r="P215" s="66">
        <f t="shared" si="104"/>
        <v>0</v>
      </c>
    </row>
    <row r="216" spans="1:16" ht="16.05" customHeight="1" x14ac:dyDescent="0.2">
      <c r="A216" s="15"/>
      <c r="B216" s="13"/>
      <c r="C216" s="10" t="s">
        <v>22</v>
      </c>
      <c r="D216" s="7" t="str">
        <f t="shared" ref="D216:O216" si="146">IF(D215&lt;=0,"",D215/$P215%)</f>
        <v/>
      </c>
      <c r="E216" s="7" t="str">
        <f t="shared" si="146"/>
        <v/>
      </c>
      <c r="F216" s="7" t="str">
        <f t="shared" si="146"/>
        <v/>
      </c>
      <c r="G216" s="7" t="str">
        <f t="shared" si="146"/>
        <v/>
      </c>
      <c r="H216" s="7" t="str">
        <f t="shared" si="146"/>
        <v/>
      </c>
      <c r="I216" s="7" t="str">
        <f t="shared" si="146"/>
        <v/>
      </c>
      <c r="J216" s="7" t="str">
        <f t="shared" si="146"/>
        <v/>
      </c>
      <c r="K216" s="7" t="str">
        <f t="shared" si="146"/>
        <v/>
      </c>
      <c r="L216" s="7" t="str">
        <f t="shared" si="146"/>
        <v/>
      </c>
      <c r="M216" s="7" t="str">
        <f t="shared" si="146"/>
        <v/>
      </c>
      <c r="N216" s="7" t="str">
        <f t="shared" si="146"/>
        <v/>
      </c>
      <c r="O216" s="7" t="str">
        <f t="shared" si="146"/>
        <v/>
      </c>
      <c r="P216" s="66">
        <f t="shared" si="104"/>
        <v>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>
        <f t="shared" si="104"/>
        <v>0</v>
      </c>
    </row>
    <row r="218" spans="1:16" ht="16.05" customHeight="1" x14ac:dyDescent="0.2">
      <c r="A218" s="15"/>
      <c r="B218" s="9"/>
      <c r="C218" s="10" t="s">
        <v>22</v>
      </c>
      <c r="D218" s="7" t="str">
        <f t="shared" ref="D218:O218" si="147">IF(D217&lt;=0,"",D217/$P217%)</f>
        <v/>
      </c>
      <c r="E218" s="7" t="str">
        <f t="shared" si="147"/>
        <v/>
      </c>
      <c r="F218" s="7" t="str">
        <f t="shared" si="147"/>
        <v/>
      </c>
      <c r="G218" s="7" t="str">
        <f t="shared" si="147"/>
        <v/>
      </c>
      <c r="H218" s="7" t="str">
        <f t="shared" si="147"/>
        <v/>
      </c>
      <c r="I218" s="7" t="str">
        <f t="shared" si="147"/>
        <v/>
      </c>
      <c r="J218" s="7" t="str">
        <f t="shared" si="147"/>
        <v/>
      </c>
      <c r="K218" s="7" t="str">
        <f t="shared" si="147"/>
        <v/>
      </c>
      <c r="L218" s="7" t="str">
        <f t="shared" si="147"/>
        <v/>
      </c>
      <c r="M218" s="7" t="str">
        <f t="shared" si="147"/>
        <v/>
      </c>
      <c r="N218" s="7" t="str">
        <f t="shared" si="147"/>
        <v/>
      </c>
      <c r="O218" s="7" t="str">
        <f t="shared" si="147"/>
        <v/>
      </c>
      <c r="P218" s="66">
        <f t="shared" ref="P218:P223" si="148">SUM(D218:O218)</f>
        <v>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8"/>
        <v>0</v>
      </c>
    </row>
    <row r="220" spans="1:16" ht="16.05" customHeight="1" x14ac:dyDescent="0.2">
      <c r="A220" s="15"/>
      <c r="B220" s="9"/>
      <c r="C220" s="10" t="s">
        <v>22</v>
      </c>
      <c r="D220" s="7" t="str">
        <f t="shared" ref="D220:O220" si="149">IF(D219&lt;=0,"",D219/$P219%)</f>
        <v/>
      </c>
      <c r="E220" s="7" t="str">
        <f t="shared" si="149"/>
        <v/>
      </c>
      <c r="F220" s="7" t="str">
        <f t="shared" si="149"/>
        <v/>
      </c>
      <c r="G220" s="7" t="str">
        <f t="shared" si="149"/>
        <v/>
      </c>
      <c r="H220" s="7" t="str">
        <f t="shared" si="149"/>
        <v/>
      </c>
      <c r="I220" s="7" t="str">
        <f t="shared" si="149"/>
        <v/>
      </c>
      <c r="J220" s="7" t="str">
        <f t="shared" si="149"/>
        <v/>
      </c>
      <c r="K220" s="7" t="str">
        <f t="shared" si="149"/>
        <v/>
      </c>
      <c r="L220" s="7" t="str">
        <f t="shared" si="149"/>
        <v/>
      </c>
      <c r="M220" s="7" t="str">
        <f t="shared" si="149"/>
        <v/>
      </c>
      <c r="N220" s="7" t="str">
        <f t="shared" si="149"/>
        <v/>
      </c>
      <c r="O220" s="7" t="str">
        <f t="shared" si="149"/>
        <v/>
      </c>
      <c r="P220" s="66">
        <f t="shared" si="148"/>
        <v>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50">SUM(E219,E217)</f>
        <v>0</v>
      </c>
      <c r="F221" s="66">
        <f t="shared" si="150"/>
        <v>0</v>
      </c>
      <c r="G221" s="66">
        <f t="shared" si="150"/>
        <v>0</v>
      </c>
      <c r="H221" s="66">
        <f t="shared" si="150"/>
        <v>0</v>
      </c>
      <c r="I221" s="66">
        <f t="shared" si="150"/>
        <v>0</v>
      </c>
      <c r="J221" s="66">
        <f t="shared" si="150"/>
        <v>0</v>
      </c>
      <c r="K221" s="66">
        <f t="shared" si="150"/>
        <v>0</v>
      </c>
      <c r="L221" s="66">
        <f t="shared" si="150"/>
        <v>0</v>
      </c>
      <c r="M221" s="66">
        <f t="shared" si="150"/>
        <v>0</v>
      </c>
      <c r="N221" s="66">
        <f t="shared" si="150"/>
        <v>0</v>
      </c>
      <c r="O221" s="66">
        <f t="shared" si="150"/>
        <v>0</v>
      </c>
      <c r="P221" s="66">
        <f t="shared" si="148"/>
        <v>0</v>
      </c>
    </row>
    <row r="222" spans="1:16" ht="16.05" customHeight="1" x14ac:dyDescent="0.2">
      <c r="A222" s="15"/>
      <c r="B222" s="13"/>
      <c r="C222" s="10" t="s">
        <v>22</v>
      </c>
      <c r="D222" s="7" t="str">
        <f t="shared" ref="D222:O222" si="151">IF(D221&lt;=0,"",D221/$P221%)</f>
        <v/>
      </c>
      <c r="E222" s="7" t="str">
        <f t="shared" si="151"/>
        <v/>
      </c>
      <c r="F222" s="7" t="str">
        <f t="shared" si="151"/>
        <v/>
      </c>
      <c r="G222" s="7" t="str">
        <f t="shared" si="151"/>
        <v/>
      </c>
      <c r="H222" s="7" t="str">
        <f t="shared" si="151"/>
        <v/>
      </c>
      <c r="I222" s="7" t="str">
        <f t="shared" si="151"/>
        <v/>
      </c>
      <c r="J222" s="7" t="str">
        <f t="shared" si="151"/>
        <v/>
      </c>
      <c r="K222" s="7" t="str">
        <f t="shared" si="151"/>
        <v/>
      </c>
      <c r="L222" s="7" t="str">
        <f t="shared" si="151"/>
        <v/>
      </c>
      <c r="M222" s="7" t="str">
        <f t="shared" si="151"/>
        <v/>
      </c>
      <c r="N222" s="7" t="str">
        <f t="shared" si="151"/>
        <v/>
      </c>
      <c r="O222" s="7" t="str">
        <f t="shared" si="151"/>
        <v/>
      </c>
      <c r="P222" s="66">
        <f t="shared" si="148"/>
        <v>0</v>
      </c>
    </row>
    <row r="223" spans="1:16" ht="16.05" customHeight="1" x14ac:dyDescent="0.2">
      <c r="A223" s="9"/>
      <c r="B223" s="9" t="s">
        <v>60</v>
      </c>
      <c r="C223" s="7" t="s">
        <v>21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>
        <f t="shared" si="148"/>
        <v>0</v>
      </c>
    </row>
    <row r="224" spans="1:16" ht="16.05" customHeight="1" x14ac:dyDescent="0.2">
      <c r="A224" s="9"/>
      <c r="B224" s="9"/>
      <c r="C224" s="10" t="s">
        <v>22</v>
      </c>
      <c r="D224" s="7" t="str">
        <f t="shared" ref="D224:O224" si="152">IF(D223&lt;=0,"",D223/$P223%)</f>
        <v/>
      </c>
      <c r="E224" s="7" t="str">
        <f t="shared" si="152"/>
        <v/>
      </c>
      <c r="F224" s="7" t="str">
        <f t="shared" si="152"/>
        <v/>
      </c>
      <c r="G224" s="7" t="str">
        <f t="shared" si="152"/>
        <v/>
      </c>
      <c r="H224" s="7" t="str">
        <f t="shared" si="152"/>
        <v/>
      </c>
      <c r="I224" s="7" t="str">
        <f t="shared" si="152"/>
        <v/>
      </c>
      <c r="J224" s="7" t="str">
        <f t="shared" si="152"/>
        <v/>
      </c>
      <c r="K224" s="7" t="str">
        <f t="shared" si="152"/>
        <v/>
      </c>
      <c r="L224" s="7" t="str">
        <f t="shared" si="152"/>
        <v/>
      </c>
      <c r="M224" s="7" t="str">
        <f t="shared" si="152"/>
        <v/>
      </c>
      <c r="N224" s="7" t="str">
        <f t="shared" si="152"/>
        <v/>
      </c>
      <c r="O224" s="7" t="str">
        <f t="shared" si="152"/>
        <v/>
      </c>
      <c r="P224" s="66">
        <f>SUM(D224:O224)</f>
        <v>0</v>
      </c>
    </row>
    <row r="225" spans="1:16" ht="16.05" customHeight="1" x14ac:dyDescent="0.2">
      <c r="A225" s="9"/>
      <c r="B225" s="9"/>
      <c r="C225" s="7" t="s">
        <v>23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/>
      <c r="J225" s="67"/>
      <c r="K225" s="67"/>
      <c r="L225" s="67"/>
      <c r="M225" s="67"/>
      <c r="N225" s="67"/>
      <c r="O225" s="67">
        <v>0</v>
      </c>
      <c r="P225" s="66">
        <f>SUM(D225:O225)</f>
        <v>0</v>
      </c>
    </row>
    <row r="226" spans="1:16" ht="16.05" customHeight="1" x14ac:dyDescent="0.2">
      <c r="A226" s="9"/>
      <c r="B226" s="9"/>
      <c r="C226" s="10" t="s">
        <v>22</v>
      </c>
      <c r="D226" s="7" t="str">
        <f t="shared" ref="D226:O226" si="153">IF(D225&lt;=0,"",D225/$P225%)</f>
        <v/>
      </c>
      <c r="E226" s="7" t="str">
        <f t="shared" si="153"/>
        <v/>
      </c>
      <c r="F226" s="7" t="str">
        <f t="shared" si="153"/>
        <v/>
      </c>
      <c r="G226" s="7" t="str">
        <f t="shared" si="153"/>
        <v/>
      </c>
      <c r="H226" s="7" t="str">
        <f t="shared" si="153"/>
        <v/>
      </c>
      <c r="I226" s="7" t="str">
        <f t="shared" si="153"/>
        <v/>
      </c>
      <c r="J226" s="7" t="str">
        <f t="shared" si="153"/>
        <v/>
      </c>
      <c r="K226" s="7" t="str">
        <f t="shared" si="153"/>
        <v/>
      </c>
      <c r="L226" s="7" t="str">
        <f t="shared" si="153"/>
        <v/>
      </c>
      <c r="M226" s="7" t="str">
        <f t="shared" si="153"/>
        <v/>
      </c>
      <c r="N226" s="7" t="str">
        <f t="shared" si="153"/>
        <v/>
      </c>
      <c r="O226" s="7" t="str">
        <f t="shared" si="153"/>
        <v/>
      </c>
      <c r="P226" s="66">
        <f>SUM(D226:O226)</f>
        <v>0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4">SUM(E225,E223)</f>
        <v>0</v>
      </c>
      <c r="F227" s="66">
        <f t="shared" si="154"/>
        <v>0</v>
      </c>
      <c r="G227" s="66">
        <f t="shared" si="154"/>
        <v>0</v>
      </c>
      <c r="H227" s="66">
        <f t="shared" si="154"/>
        <v>0</v>
      </c>
      <c r="I227" s="66">
        <f t="shared" si="154"/>
        <v>0</v>
      </c>
      <c r="J227" s="66">
        <f t="shared" si="154"/>
        <v>0</v>
      </c>
      <c r="K227" s="66">
        <f t="shared" si="154"/>
        <v>0</v>
      </c>
      <c r="L227" s="66">
        <f t="shared" si="154"/>
        <v>0</v>
      </c>
      <c r="M227" s="66">
        <f t="shared" si="154"/>
        <v>0</v>
      </c>
      <c r="N227" s="66">
        <f t="shared" si="154"/>
        <v>0</v>
      </c>
      <c r="O227" s="66">
        <f t="shared" si="154"/>
        <v>0</v>
      </c>
      <c r="P227" s="66">
        <f>SUM(D227:O227)</f>
        <v>0</v>
      </c>
    </row>
    <row r="228" spans="1:16" ht="16.05" customHeight="1" x14ac:dyDescent="0.2">
      <c r="A228" s="14"/>
      <c r="B228" s="13"/>
      <c r="C228" s="10" t="s">
        <v>22</v>
      </c>
      <c r="D228" s="7" t="str">
        <f t="shared" ref="D228:O228" si="155">IF(D227&lt;=0,"",D227/$P227%)</f>
        <v/>
      </c>
      <c r="E228" s="7" t="str">
        <f t="shared" si="155"/>
        <v/>
      </c>
      <c r="F228" s="7" t="str">
        <f t="shared" si="155"/>
        <v/>
      </c>
      <c r="G228" s="7" t="str">
        <f t="shared" si="155"/>
        <v/>
      </c>
      <c r="H228" s="7" t="str">
        <f t="shared" si="155"/>
        <v/>
      </c>
      <c r="I228" s="7" t="str">
        <f t="shared" si="155"/>
        <v/>
      </c>
      <c r="J228" s="7" t="str">
        <f t="shared" si="155"/>
        <v/>
      </c>
      <c r="K228" s="7" t="str">
        <f t="shared" si="155"/>
        <v/>
      </c>
      <c r="L228" s="7" t="str">
        <f t="shared" si="155"/>
        <v/>
      </c>
      <c r="M228" s="7" t="str">
        <f t="shared" si="155"/>
        <v/>
      </c>
      <c r="N228" s="7" t="str">
        <f t="shared" si="155"/>
        <v/>
      </c>
      <c r="O228" s="7" t="str">
        <f t="shared" si="155"/>
        <v/>
      </c>
      <c r="P228" s="66">
        <f>SUM(D228:O228)</f>
        <v>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6">SUM(E235,E241,E247,E253,E259,E265,E271,E277,E283,E289)</f>
        <v>0</v>
      </c>
      <c r="F229" s="7">
        <f t="shared" si="156"/>
        <v>0</v>
      </c>
      <c r="G229" s="7">
        <f t="shared" si="156"/>
        <v>0</v>
      </c>
      <c r="H229" s="7">
        <f t="shared" si="156"/>
        <v>0</v>
      </c>
      <c r="I229" s="7">
        <f t="shared" si="156"/>
        <v>0</v>
      </c>
      <c r="J229" s="7">
        <f t="shared" si="156"/>
        <v>0</v>
      </c>
      <c r="K229" s="7">
        <f t="shared" si="156"/>
        <v>0</v>
      </c>
      <c r="L229" s="7">
        <f t="shared" si="156"/>
        <v>0</v>
      </c>
      <c r="M229" s="7">
        <f t="shared" si="156"/>
        <v>0</v>
      </c>
      <c r="N229" s="7">
        <f t="shared" si="156"/>
        <v>0</v>
      </c>
      <c r="O229" s="7">
        <f t="shared" si="156"/>
        <v>0</v>
      </c>
      <c r="P229" s="66">
        <f t="shared" ref="P229:P292" si="157">SUM(D229:O229)</f>
        <v>0</v>
      </c>
    </row>
    <row r="230" spans="1:16" ht="16.05" customHeight="1" x14ac:dyDescent="0.2">
      <c r="A230" s="9"/>
      <c r="C230" s="10" t="s">
        <v>22</v>
      </c>
      <c r="D230" s="7" t="str">
        <f t="shared" ref="D230:O230" si="158">IF(D229&lt;=0,"",D229/$P229%)</f>
        <v/>
      </c>
      <c r="E230" s="7" t="str">
        <f t="shared" si="158"/>
        <v/>
      </c>
      <c r="F230" s="7" t="str">
        <f t="shared" si="158"/>
        <v/>
      </c>
      <c r="G230" s="7" t="str">
        <f t="shared" si="158"/>
        <v/>
      </c>
      <c r="H230" s="7" t="str">
        <f t="shared" si="158"/>
        <v/>
      </c>
      <c r="I230" s="7" t="str">
        <f t="shared" si="158"/>
        <v/>
      </c>
      <c r="J230" s="7" t="str">
        <f t="shared" si="158"/>
        <v/>
      </c>
      <c r="K230" s="7" t="str">
        <f t="shared" si="158"/>
        <v/>
      </c>
      <c r="L230" s="7" t="str">
        <f t="shared" si="158"/>
        <v/>
      </c>
      <c r="M230" s="7" t="str">
        <f t="shared" si="158"/>
        <v/>
      </c>
      <c r="N230" s="7" t="str">
        <f t="shared" si="158"/>
        <v/>
      </c>
      <c r="O230" s="7" t="str">
        <f t="shared" si="158"/>
        <v/>
      </c>
      <c r="P230" s="66">
        <f t="shared" si="157"/>
        <v>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59">SUM(E237,E243,E249,E255,E261,E267,E273,E279,E285,E291)</f>
        <v>0</v>
      </c>
      <c r="F231" s="7">
        <f t="shared" si="159"/>
        <v>0</v>
      </c>
      <c r="G231" s="7">
        <f t="shared" si="159"/>
        <v>0</v>
      </c>
      <c r="H231" s="7">
        <f t="shared" si="159"/>
        <v>0</v>
      </c>
      <c r="I231" s="7">
        <f t="shared" si="159"/>
        <v>0</v>
      </c>
      <c r="J231" s="7">
        <f t="shared" si="159"/>
        <v>0</v>
      </c>
      <c r="K231" s="7">
        <f t="shared" si="159"/>
        <v>0</v>
      </c>
      <c r="L231" s="7">
        <f t="shared" si="159"/>
        <v>0</v>
      </c>
      <c r="M231" s="7">
        <f t="shared" si="159"/>
        <v>0</v>
      </c>
      <c r="N231" s="7">
        <f t="shared" si="159"/>
        <v>0</v>
      </c>
      <c r="O231" s="7">
        <f t="shared" si="159"/>
        <v>0</v>
      </c>
      <c r="P231" s="66">
        <f t="shared" si="157"/>
        <v>0</v>
      </c>
    </row>
    <row r="232" spans="1:16" ht="16.05" customHeight="1" x14ac:dyDescent="0.2">
      <c r="A232" s="9"/>
      <c r="C232" s="10" t="s">
        <v>22</v>
      </c>
      <c r="D232" s="7" t="str">
        <f t="shared" ref="D232:O232" si="160">IF(D231&lt;=0,"",D231/$P231%)</f>
        <v/>
      </c>
      <c r="E232" s="7" t="str">
        <f t="shared" si="160"/>
        <v/>
      </c>
      <c r="F232" s="7" t="str">
        <f t="shared" si="160"/>
        <v/>
      </c>
      <c r="G232" s="7" t="str">
        <f t="shared" si="160"/>
        <v/>
      </c>
      <c r="H232" s="7" t="str">
        <f t="shared" si="160"/>
        <v/>
      </c>
      <c r="I232" s="7" t="str">
        <f t="shared" si="160"/>
        <v/>
      </c>
      <c r="J232" s="7" t="str">
        <f t="shared" si="160"/>
        <v/>
      </c>
      <c r="K232" s="7" t="str">
        <f t="shared" si="160"/>
        <v/>
      </c>
      <c r="L232" s="7" t="str">
        <f t="shared" si="160"/>
        <v/>
      </c>
      <c r="M232" s="7" t="str">
        <f t="shared" si="160"/>
        <v/>
      </c>
      <c r="N232" s="7" t="str">
        <f t="shared" si="160"/>
        <v/>
      </c>
      <c r="O232" s="7" t="str">
        <f t="shared" si="160"/>
        <v/>
      </c>
      <c r="P232" s="66">
        <f t="shared" si="157"/>
        <v>0</v>
      </c>
    </row>
    <row r="233" spans="1:16" ht="16.05" customHeight="1" x14ac:dyDescent="0.2">
      <c r="A233" s="9"/>
      <c r="C233" s="7" t="s">
        <v>24</v>
      </c>
      <c r="D233" s="7">
        <f t="shared" ref="D233:O233" si="161">SUM(D239,D245,D251,D257,D263,D269,D275,D281,D287,D293)</f>
        <v>0</v>
      </c>
      <c r="E233" s="7">
        <f t="shared" si="161"/>
        <v>0</v>
      </c>
      <c r="F233" s="7">
        <f t="shared" si="161"/>
        <v>0</v>
      </c>
      <c r="G233" s="7">
        <f t="shared" si="161"/>
        <v>0</v>
      </c>
      <c r="H233" s="7">
        <f t="shared" si="161"/>
        <v>0</v>
      </c>
      <c r="I233" s="7">
        <f t="shared" si="161"/>
        <v>0</v>
      </c>
      <c r="J233" s="7">
        <f t="shared" si="161"/>
        <v>0</v>
      </c>
      <c r="K233" s="7">
        <f t="shared" si="161"/>
        <v>0</v>
      </c>
      <c r="L233" s="7">
        <f t="shared" si="161"/>
        <v>0</v>
      </c>
      <c r="M233" s="7">
        <f t="shared" si="161"/>
        <v>0</v>
      </c>
      <c r="N233" s="7">
        <f t="shared" si="161"/>
        <v>0</v>
      </c>
      <c r="O233" s="7">
        <f t="shared" si="161"/>
        <v>0</v>
      </c>
      <c r="P233" s="66">
        <f t="shared" si="157"/>
        <v>0</v>
      </c>
    </row>
    <row r="234" spans="1:16" ht="16.05" customHeight="1" x14ac:dyDescent="0.2">
      <c r="A234" s="9"/>
      <c r="B234" s="12"/>
      <c r="C234" s="10" t="s">
        <v>22</v>
      </c>
      <c r="D234" s="7" t="str">
        <f t="shared" ref="D234:O234" si="162">IF(D233&lt;=0,"",D233/$P233%)</f>
        <v/>
      </c>
      <c r="E234" s="7" t="str">
        <f t="shared" si="162"/>
        <v/>
      </c>
      <c r="F234" s="7" t="str">
        <f t="shared" si="162"/>
        <v/>
      </c>
      <c r="G234" s="7" t="str">
        <f t="shared" si="162"/>
        <v/>
      </c>
      <c r="H234" s="7" t="str">
        <f t="shared" si="162"/>
        <v/>
      </c>
      <c r="I234" s="7" t="str">
        <f t="shared" si="162"/>
        <v/>
      </c>
      <c r="J234" s="7" t="str">
        <f t="shared" si="162"/>
        <v/>
      </c>
      <c r="K234" s="7" t="str">
        <f t="shared" si="162"/>
        <v/>
      </c>
      <c r="L234" s="7" t="str">
        <f t="shared" si="162"/>
        <v/>
      </c>
      <c r="M234" s="7" t="str">
        <f t="shared" si="162"/>
        <v/>
      </c>
      <c r="N234" s="7" t="str">
        <f t="shared" si="162"/>
        <v/>
      </c>
      <c r="O234" s="7" t="str">
        <f t="shared" si="162"/>
        <v/>
      </c>
      <c r="P234" s="66">
        <f t="shared" si="157"/>
        <v>0</v>
      </c>
    </row>
    <row r="235" spans="1:16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>
        <v>0</v>
      </c>
      <c r="J235" s="67">
        <v>0</v>
      </c>
      <c r="K235" s="67">
        <v>0</v>
      </c>
      <c r="L235" s="67">
        <v>0</v>
      </c>
      <c r="M235" s="67"/>
      <c r="N235" s="67"/>
      <c r="O235" s="67"/>
      <c r="P235" s="66">
        <f t="shared" si="157"/>
        <v>0</v>
      </c>
    </row>
    <row r="236" spans="1:16" ht="16.05" customHeight="1" x14ac:dyDescent="0.2">
      <c r="A236" s="9"/>
      <c r="B236" s="9"/>
      <c r="C236" s="10" t="s">
        <v>22</v>
      </c>
      <c r="D236" s="7" t="str">
        <f t="shared" ref="D236:O236" si="163">IF(D235&lt;=0,"",D235/$P235%)</f>
        <v/>
      </c>
      <c r="E236" s="7" t="str">
        <f t="shared" si="163"/>
        <v/>
      </c>
      <c r="F236" s="7" t="str">
        <f t="shared" si="163"/>
        <v/>
      </c>
      <c r="G236" s="7" t="str">
        <f t="shared" si="163"/>
        <v/>
      </c>
      <c r="H236" s="7" t="str">
        <f t="shared" si="163"/>
        <v/>
      </c>
      <c r="I236" s="7" t="str">
        <f t="shared" si="163"/>
        <v/>
      </c>
      <c r="J236" s="7" t="str">
        <f t="shared" si="163"/>
        <v/>
      </c>
      <c r="K236" s="7" t="str">
        <f t="shared" si="163"/>
        <v/>
      </c>
      <c r="L236" s="7" t="str">
        <f t="shared" si="163"/>
        <v/>
      </c>
      <c r="M236" s="7" t="str">
        <f t="shared" si="163"/>
        <v/>
      </c>
      <c r="N236" s="7" t="str">
        <f t="shared" si="163"/>
        <v/>
      </c>
      <c r="O236" s="7" t="str">
        <f t="shared" si="163"/>
        <v/>
      </c>
      <c r="P236" s="66">
        <f t="shared" si="157"/>
        <v>0</v>
      </c>
    </row>
    <row r="237" spans="1:16" ht="16.05" customHeight="1" x14ac:dyDescent="0.2">
      <c r="A237" s="9"/>
      <c r="B237" s="9"/>
      <c r="C237" s="7" t="s">
        <v>23</v>
      </c>
      <c r="D237" s="67">
        <v>0</v>
      </c>
      <c r="E237" s="67">
        <v>0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  <c r="M237" s="67"/>
      <c r="N237" s="67"/>
      <c r="O237" s="67"/>
      <c r="P237" s="66">
        <f t="shared" si="157"/>
        <v>0</v>
      </c>
    </row>
    <row r="238" spans="1:16" ht="16.05" customHeight="1" x14ac:dyDescent="0.2">
      <c r="A238" s="9"/>
      <c r="B238" s="9"/>
      <c r="C238" s="10" t="s">
        <v>22</v>
      </c>
      <c r="D238" s="7" t="str">
        <f t="shared" ref="D238:O238" si="164">IF(D237&lt;=0,"",D237/$P237%)</f>
        <v/>
      </c>
      <c r="E238" s="7" t="str">
        <f t="shared" si="164"/>
        <v/>
      </c>
      <c r="F238" s="7" t="str">
        <f t="shared" si="164"/>
        <v/>
      </c>
      <c r="G238" s="7" t="str">
        <f t="shared" si="164"/>
        <v/>
      </c>
      <c r="H238" s="7" t="str">
        <f t="shared" si="164"/>
        <v/>
      </c>
      <c r="I238" s="7" t="str">
        <f t="shared" si="164"/>
        <v/>
      </c>
      <c r="J238" s="7" t="str">
        <f t="shared" si="164"/>
        <v/>
      </c>
      <c r="K238" s="7" t="str">
        <f t="shared" si="164"/>
        <v/>
      </c>
      <c r="L238" s="7" t="str">
        <f t="shared" si="164"/>
        <v/>
      </c>
      <c r="M238" s="7" t="str">
        <f t="shared" si="164"/>
        <v/>
      </c>
      <c r="N238" s="7" t="str">
        <f t="shared" si="164"/>
        <v/>
      </c>
      <c r="O238" s="7" t="str">
        <f t="shared" si="164"/>
        <v/>
      </c>
      <c r="P238" s="66">
        <f t="shared" si="157"/>
        <v>0</v>
      </c>
    </row>
    <row r="239" spans="1:16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5">SUM(E237,E235)</f>
        <v>0</v>
      </c>
      <c r="F239" s="66">
        <f t="shared" si="165"/>
        <v>0</v>
      </c>
      <c r="G239" s="66">
        <f t="shared" si="165"/>
        <v>0</v>
      </c>
      <c r="H239" s="66">
        <f t="shared" si="165"/>
        <v>0</v>
      </c>
      <c r="I239" s="66">
        <f t="shared" si="165"/>
        <v>0</v>
      </c>
      <c r="J239" s="66">
        <f t="shared" si="165"/>
        <v>0</v>
      </c>
      <c r="K239" s="66">
        <f t="shared" si="165"/>
        <v>0</v>
      </c>
      <c r="L239" s="66">
        <f t="shared" si="165"/>
        <v>0</v>
      </c>
      <c r="M239" s="66">
        <f t="shared" si="165"/>
        <v>0</v>
      </c>
      <c r="N239" s="66">
        <f t="shared" si="165"/>
        <v>0</v>
      </c>
      <c r="O239" s="66">
        <f t="shared" si="165"/>
        <v>0</v>
      </c>
      <c r="P239" s="66">
        <f t="shared" si="157"/>
        <v>0</v>
      </c>
    </row>
    <row r="240" spans="1:16" ht="16.05" customHeight="1" x14ac:dyDescent="0.2">
      <c r="A240" s="9"/>
      <c r="B240" s="13"/>
      <c r="C240" s="10" t="s">
        <v>22</v>
      </c>
      <c r="D240" s="7" t="str">
        <f t="shared" ref="D240:O240" si="166">IF(D239&lt;=0,"",D239/$P239%)</f>
        <v/>
      </c>
      <c r="E240" s="7" t="str">
        <f t="shared" si="166"/>
        <v/>
      </c>
      <c r="F240" s="7" t="str">
        <f t="shared" si="166"/>
        <v/>
      </c>
      <c r="G240" s="7" t="str">
        <f t="shared" si="166"/>
        <v/>
      </c>
      <c r="H240" s="7" t="str">
        <f t="shared" si="166"/>
        <v/>
      </c>
      <c r="I240" s="7" t="str">
        <f t="shared" si="166"/>
        <v/>
      </c>
      <c r="J240" s="7" t="str">
        <f t="shared" si="166"/>
        <v/>
      </c>
      <c r="K240" s="7" t="str">
        <f t="shared" si="166"/>
        <v/>
      </c>
      <c r="L240" s="7" t="str">
        <f t="shared" si="166"/>
        <v/>
      </c>
      <c r="M240" s="7" t="str">
        <f t="shared" si="166"/>
        <v/>
      </c>
      <c r="N240" s="7" t="str">
        <f t="shared" si="166"/>
        <v/>
      </c>
      <c r="O240" s="7" t="str">
        <f t="shared" si="166"/>
        <v/>
      </c>
      <c r="P240" s="66">
        <f t="shared" si="157"/>
        <v>0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57"/>
        <v>0</v>
      </c>
    </row>
    <row r="242" spans="1:16" ht="16.05" customHeight="1" x14ac:dyDescent="0.2">
      <c r="A242" s="9"/>
      <c r="B242" s="9"/>
      <c r="C242" s="10" t="s">
        <v>22</v>
      </c>
      <c r="D242" s="7" t="str">
        <f t="shared" ref="D242:O242" si="167">IF(D241&lt;=0,"",D241/$P241%)</f>
        <v/>
      </c>
      <c r="E242" s="7" t="str">
        <f t="shared" si="167"/>
        <v/>
      </c>
      <c r="F242" s="7" t="str">
        <f t="shared" si="167"/>
        <v/>
      </c>
      <c r="G242" s="7" t="str">
        <f t="shared" si="167"/>
        <v/>
      </c>
      <c r="H242" s="7" t="str">
        <f t="shared" si="167"/>
        <v/>
      </c>
      <c r="I242" s="7" t="str">
        <f t="shared" si="167"/>
        <v/>
      </c>
      <c r="J242" s="7" t="str">
        <f t="shared" si="167"/>
        <v/>
      </c>
      <c r="K242" s="7" t="str">
        <f t="shared" si="167"/>
        <v/>
      </c>
      <c r="L242" s="7" t="str">
        <f t="shared" si="167"/>
        <v/>
      </c>
      <c r="M242" s="7" t="str">
        <f t="shared" si="167"/>
        <v/>
      </c>
      <c r="N242" s="7" t="str">
        <f t="shared" si="167"/>
        <v/>
      </c>
      <c r="O242" s="7" t="str">
        <f t="shared" si="167"/>
        <v/>
      </c>
      <c r="P242" s="66">
        <f t="shared" si="157"/>
        <v>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57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 t="shared" ref="D244:O244" si="168">IF(D243&lt;=0,"",D243/$P243%)</f>
        <v/>
      </c>
      <c r="E244" s="7" t="str">
        <f t="shared" si="168"/>
        <v/>
      </c>
      <c r="F244" s="7" t="str">
        <f t="shared" si="168"/>
        <v/>
      </c>
      <c r="G244" s="7" t="str">
        <f t="shared" si="168"/>
        <v/>
      </c>
      <c r="H244" s="7" t="str">
        <f t="shared" si="168"/>
        <v/>
      </c>
      <c r="I244" s="7" t="str">
        <f t="shared" si="168"/>
        <v/>
      </c>
      <c r="J244" s="7" t="str">
        <f t="shared" si="168"/>
        <v/>
      </c>
      <c r="K244" s="7" t="str">
        <f t="shared" si="168"/>
        <v/>
      </c>
      <c r="L244" s="7" t="str">
        <f t="shared" si="168"/>
        <v/>
      </c>
      <c r="M244" s="7" t="str">
        <f t="shared" si="168"/>
        <v/>
      </c>
      <c r="N244" s="7" t="str">
        <f t="shared" si="168"/>
        <v/>
      </c>
      <c r="O244" s="7" t="str">
        <f t="shared" si="168"/>
        <v/>
      </c>
      <c r="P244" s="66">
        <f t="shared" si="157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69">SUM(E243,E241)</f>
        <v>0</v>
      </c>
      <c r="F245" s="66">
        <f t="shared" si="169"/>
        <v>0</v>
      </c>
      <c r="G245" s="66">
        <f t="shared" si="169"/>
        <v>0</v>
      </c>
      <c r="H245" s="66">
        <f t="shared" si="169"/>
        <v>0</v>
      </c>
      <c r="I245" s="66">
        <f t="shared" si="169"/>
        <v>0</v>
      </c>
      <c r="J245" s="66">
        <f t="shared" si="169"/>
        <v>0</v>
      </c>
      <c r="K245" s="66">
        <f t="shared" si="169"/>
        <v>0</v>
      </c>
      <c r="L245" s="66">
        <f t="shared" si="169"/>
        <v>0</v>
      </c>
      <c r="M245" s="66">
        <f t="shared" si="169"/>
        <v>0</v>
      </c>
      <c r="N245" s="66">
        <f t="shared" si="169"/>
        <v>0</v>
      </c>
      <c r="O245" s="66">
        <f t="shared" si="169"/>
        <v>0</v>
      </c>
      <c r="P245" s="66">
        <f t="shared" si="157"/>
        <v>0</v>
      </c>
    </row>
    <row r="246" spans="1:16" ht="16.05" customHeight="1" x14ac:dyDescent="0.2">
      <c r="A246" s="9"/>
      <c r="B246" s="13"/>
      <c r="C246" s="10" t="s">
        <v>22</v>
      </c>
      <c r="D246" s="7" t="str">
        <f t="shared" ref="D246:O246" si="170">IF(D245&lt;=0,"",D245/$P245%)</f>
        <v/>
      </c>
      <c r="E246" s="7" t="str">
        <f t="shared" si="170"/>
        <v/>
      </c>
      <c r="F246" s="7" t="str">
        <f t="shared" si="170"/>
        <v/>
      </c>
      <c r="G246" s="7" t="str">
        <f t="shared" si="170"/>
        <v/>
      </c>
      <c r="H246" s="7" t="str">
        <f t="shared" si="170"/>
        <v/>
      </c>
      <c r="I246" s="7" t="str">
        <f t="shared" si="170"/>
        <v/>
      </c>
      <c r="J246" s="7" t="str">
        <f t="shared" si="170"/>
        <v/>
      </c>
      <c r="K246" s="7" t="str">
        <f t="shared" si="170"/>
        <v/>
      </c>
      <c r="L246" s="7" t="str">
        <f t="shared" si="170"/>
        <v/>
      </c>
      <c r="M246" s="7" t="str">
        <f t="shared" si="170"/>
        <v/>
      </c>
      <c r="N246" s="7" t="str">
        <f t="shared" si="170"/>
        <v/>
      </c>
      <c r="O246" s="7" t="str">
        <f t="shared" si="170"/>
        <v/>
      </c>
      <c r="P246" s="66">
        <f t="shared" si="157"/>
        <v>0</v>
      </c>
    </row>
    <row r="247" spans="1:16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57"/>
        <v>0</v>
      </c>
    </row>
    <row r="248" spans="1:16" ht="16.05" customHeight="1" x14ac:dyDescent="0.2">
      <c r="A248" s="9"/>
      <c r="B248" s="9"/>
      <c r="C248" s="10" t="s">
        <v>22</v>
      </c>
      <c r="D248" s="7" t="str">
        <f t="shared" ref="D248:O248" si="171">IF(D247&lt;=0,"",D247/$P247%)</f>
        <v/>
      </c>
      <c r="E248" s="7" t="str">
        <f t="shared" si="171"/>
        <v/>
      </c>
      <c r="F248" s="7" t="str">
        <f t="shared" si="171"/>
        <v/>
      </c>
      <c r="G248" s="7" t="str">
        <f t="shared" si="171"/>
        <v/>
      </c>
      <c r="H248" s="7" t="str">
        <f t="shared" si="171"/>
        <v/>
      </c>
      <c r="I248" s="7" t="str">
        <f t="shared" si="171"/>
        <v/>
      </c>
      <c r="J248" s="7" t="str">
        <f t="shared" si="171"/>
        <v/>
      </c>
      <c r="K248" s="7" t="str">
        <f t="shared" si="171"/>
        <v/>
      </c>
      <c r="L248" s="7" t="str">
        <f t="shared" si="171"/>
        <v/>
      </c>
      <c r="M248" s="7" t="str">
        <f t="shared" si="171"/>
        <v/>
      </c>
      <c r="N248" s="7" t="str">
        <f t="shared" si="171"/>
        <v/>
      </c>
      <c r="O248" s="7" t="str">
        <f t="shared" si="171"/>
        <v/>
      </c>
      <c r="P248" s="66">
        <f t="shared" si="157"/>
        <v>0</v>
      </c>
    </row>
    <row r="249" spans="1:16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57"/>
        <v>0</v>
      </c>
    </row>
    <row r="250" spans="1:16" ht="16.05" customHeight="1" x14ac:dyDescent="0.2">
      <c r="A250" s="9"/>
      <c r="B250" s="9"/>
      <c r="C250" s="10" t="s">
        <v>22</v>
      </c>
      <c r="D250" s="7" t="str">
        <f t="shared" ref="D250:O250" si="172">IF(D249&lt;=0,"",D249/$P249%)</f>
        <v/>
      </c>
      <c r="E250" s="7" t="str">
        <f t="shared" si="172"/>
        <v/>
      </c>
      <c r="F250" s="7" t="str">
        <f t="shared" si="172"/>
        <v/>
      </c>
      <c r="G250" s="7" t="str">
        <f t="shared" si="172"/>
        <v/>
      </c>
      <c r="H250" s="7" t="str">
        <f t="shared" si="172"/>
        <v/>
      </c>
      <c r="I250" s="7" t="str">
        <f t="shared" si="172"/>
        <v/>
      </c>
      <c r="J250" s="7" t="str">
        <f t="shared" si="172"/>
        <v/>
      </c>
      <c r="K250" s="7" t="str">
        <f t="shared" si="172"/>
        <v/>
      </c>
      <c r="L250" s="7" t="str">
        <f t="shared" si="172"/>
        <v/>
      </c>
      <c r="M250" s="7" t="str">
        <f t="shared" si="172"/>
        <v/>
      </c>
      <c r="N250" s="7" t="str">
        <f t="shared" si="172"/>
        <v/>
      </c>
      <c r="O250" s="7" t="str">
        <f t="shared" si="172"/>
        <v/>
      </c>
      <c r="P250" s="66">
        <f t="shared" si="157"/>
        <v>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3">SUM(E249,E247)</f>
        <v>0</v>
      </c>
      <c r="F251" s="66">
        <f t="shared" si="173"/>
        <v>0</v>
      </c>
      <c r="G251" s="66">
        <f t="shared" si="173"/>
        <v>0</v>
      </c>
      <c r="H251" s="66">
        <f t="shared" si="173"/>
        <v>0</v>
      </c>
      <c r="I251" s="66">
        <f t="shared" si="173"/>
        <v>0</v>
      </c>
      <c r="J251" s="66">
        <f t="shared" si="173"/>
        <v>0</v>
      </c>
      <c r="K251" s="66">
        <f t="shared" si="173"/>
        <v>0</v>
      </c>
      <c r="L251" s="66">
        <f t="shared" si="173"/>
        <v>0</v>
      </c>
      <c r="M251" s="66">
        <f t="shared" si="173"/>
        <v>0</v>
      </c>
      <c r="N251" s="66">
        <f t="shared" si="173"/>
        <v>0</v>
      </c>
      <c r="O251" s="66">
        <f t="shared" si="173"/>
        <v>0</v>
      </c>
      <c r="P251" s="66">
        <f t="shared" si="157"/>
        <v>0</v>
      </c>
    </row>
    <row r="252" spans="1:16" ht="16.05" customHeight="1" x14ac:dyDescent="0.2">
      <c r="A252" s="9"/>
      <c r="B252" s="13"/>
      <c r="C252" s="10" t="s">
        <v>22</v>
      </c>
      <c r="D252" s="7" t="str">
        <f t="shared" ref="D252:O252" si="174">IF(D251&lt;=0,"",D251/$P251%)</f>
        <v/>
      </c>
      <c r="E252" s="7" t="str">
        <f t="shared" si="174"/>
        <v/>
      </c>
      <c r="F252" s="7" t="str">
        <f t="shared" si="174"/>
        <v/>
      </c>
      <c r="G252" s="7" t="str">
        <f t="shared" si="174"/>
        <v/>
      </c>
      <c r="H252" s="7" t="str">
        <f t="shared" si="174"/>
        <v/>
      </c>
      <c r="I252" s="7" t="str">
        <f t="shared" si="174"/>
        <v/>
      </c>
      <c r="J252" s="7" t="str">
        <f t="shared" si="174"/>
        <v/>
      </c>
      <c r="K252" s="7" t="str">
        <f t="shared" si="174"/>
        <v/>
      </c>
      <c r="L252" s="7" t="str">
        <f t="shared" si="174"/>
        <v/>
      </c>
      <c r="M252" s="7" t="str">
        <f t="shared" si="174"/>
        <v/>
      </c>
      <c r="N252" s="7" t="str">
        <f t="shared" si="174"/>
        <v/>
      </c>
      <c r="O252" s="7" t="str">
        <f t="shared" si="174"/>
        <v/>
      </c>
      <c r="P252" s="66">
        <f t="shared" si="157"/>
        <v>0</v>
      </c>
    </row>
    <row r="253" spans="1:16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57"/>
        <v>0</v>
      </c>
    </row>
    <row r="254" spans="1:16" ht="16.05" customHeight="1" x14ac:dyDescent="0.2">
      <c r="A254" s="9"/>
      <c r="B254" s="9"/>
      <c r="C254" s="10" t="s">
        <v>22</v>
      </c>
      <c r="D254" s="7" t="str">
        <f t="shared" ref="D254:O254" si="175">IF(D253&lt;=0,"",D253/$P253%)</f>
        <v/>
      </c>
      <c r="E254" s="7" t="str">
        <f t="shared" si="175"/>
        <v/>
      </c>
      <c r="F254" s="7" t="str">
        <f t="shared" si="175"/>
        <v/>
      </c>
      <c r="G254" s="7" t="str">
        <f t="shared" si="175"/>
        <v/>
      </c>
      <c r="H254" s="7" t="str">
        <f t="shared" si="175"/>
        <v/>
      </c>
      <c r="I254" s="7" t="str">
        <f t="shared" si="175"/>
        <v/>
      </c>
      <c r="J254" s="7" t="str">
        <f t="shared" si="175"/>
        <v/>
      </c>
      <c r="K254" s="7" t="str">
        <f t="shared" si="175"/>
        <v/>
      </c>
      <c r="L254" s="7" t="str">
        <f t="shared" si="175"/>
        <v/>
      </c>
      <c r="M254" s="7" t="str">
        <f t="shared" si="175"/>
        <v/>
      </c>
      <c r="N254" s="7" t="str">
        <f t="shared" si="175"/>
        <v/>
      </c>
      <c r="O254" s="7" t="str">
        <f t="shared" si="175"/>
        <v/>
      </c>
      <c r="P254" s="66">
        <f t="shared" si="157"/>
        <v>0</v>
      </c>
    </row>
    <row r="255" spans="1:16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57"/>
        <v>0</v>
      </c>
    </row>
    <row r="256" spans="1:16" ht="16.05" customHeight="1" x14ac:dyDescent="0.2">
      <c r="A256" s="9"/>
      <c r="B256" s="9"/>
      <c r="C256" s="10" t="s">
        <v>22</v>
      </c>
      <c r="D256" s="7" t="str">
        <f t="shared" ref="D256:O256" si="176">IF(D255&lt;=0,"",D255/$P255%)</f>
        <v/>
      </c>
      <c r="E256" s="7" t="str">
        <f t="shared" si="176"/>
        <v/>
      </c>
      <c r="F256" s="7" t="str">
        <f t="shared" si="176"/>
        <v/>
      </c>
      <c r="G256" s="7" t="str">
        <f t="shared" si="176"/>
        <v/>
      </c>
      <c r="H256" s="7" t="str">
        <f t="shared" si="176"/>
        <v/>
      </c>
      <c r="I256" s="7" t="str">
        <f t="shared" si="176"/>
        <v/>
      </c>
      <c r="J256" s="7" t="str">
        <f t="shared" si="176"/>
        <v/>
      </c>
      <c r="K256" s="7" t="str">
        <f t="shared" si="176"/>
        <v/>
      </c>
      <c r="L256" s="7" t="str">
        <f t="shared" si="176"/>
        <v/>
      </c>
      <c r="M256" s="7" t="str">
        <f t="shared" si="176"/>
        <v/>
      </c>
      <c r="N256" s="7" t="str">
        <f t="shared" si="176"/>
        <v/>
      </c>
      <c r="O256" s="7" t="str">
        <f t="shared" si="176"/>
        <v/>
      </c>
      <c r="P256" s="66">
        <f t="shared" si="157"/>
        <v>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7">SUM(E255,E253)</f>
        <v>0</v>
      </c>
      <c r="F257" s="66">
        <f t="shared" si="177"/>
        <v>0</v>
      </c>
      <c r="G257" s="66">
        <f t="shared" si="177"/>
        <v>0</v>
      </c>
      <c r="H257" s="66">
        <f t="shared" si="177"/>
        <v>0</v>
      </c>
      <c r="I257" s="66">
        <f t="shared" si="177"/>
        <v>0</v>
      </c>
      <c r="J257" s="66">
        <f t="shared" si="177"/>
        <v>0</v>
      </c>
      <c r="K257" s="66">
        <f t="shared" si="177"/>
        <v>0</v>
      </c>
      <c r="L257" s="66">
        <f t="shared" si="177"/>
        <v>0</v>
      </c>
      <c r="M257" s="66">
        <f t="shared" si="177"/>
        <v>0</v>
      </c>
      <c r="N257" s="66">
        <f t="shared" si="177"/>
        <v>0</v>
      </c>
      <c r="O257" s="66">
        <f t="shared" si="177"/>
        <v>0</v>
      </c>
      <c r="P257" s="66">
        <f t="shared" si="157"/>
        <v>0</v>
      </c>
    </row>
    <row r="258" spans="1:16" ht="16.05" customHeight="1" x14ac:dyDescent="0.2">
      <c r="A258" s="9"/>
      <c r="B258" s="13"/>
      <c r="C258" s="10" t="s">
        <v>22</v>
      </c>
      <c r="D258" s="7" t="str">
        <f t="shared" ref="D258:O258" si="178">IF(D257&lt;=0,"",D257/$P257%)</f>
        <v/>
      </c>
      <c r="E258" s="7" t="str">
        <f t="shared" si="178"/>
        <v/>
      </c>
      <c r="F258" s="7" t="str">
        <f t="shared" si="178"/>
        <v/>
      </c>
      <c r="G258" s="7" t="str">
        <f t="shared" si="178"/>
        <v/>
      </c>
      <c r="H258" s="7" t="str">
        <f t="shared" si="178"/>
        <v/>
      </c>
      <c r="I258" s="7" t="str">
        <f t="shared" si="178"/>
        <v/>
      </c>
      <c r="J258" s="7" t="str">
        <f t="shared" si="178"/>
        <v/>
      </c>
      <c r="K258" s="7" t="str">
        <f t="shared" si="178"/>
        <v/>
      </c>
      <c r="L258" s="7" t="str">
        <f t="shared" si="178"/>
        <v/>
      </c>
      <c r="M258" s="7" t="str">
        <f t="shared" si="178"/>
        <v/>
      </c>
      <c r="N258" s="7" t="str">
        <f t="shared" si="178"/>
        <v/>
      </c>
      <c r="O258" s="7" t="str">
        <f t="shared" si="178"/>
        <v/>
      </c>
      <c r="P258" s="66">
        <f t="shared" si="157"/>
        <v>0</v>
      </c>
    </row>
    <row r="259" spans="1:16" ht="16.05" customHeight="1" x14ac:dyDescent="0.2">
      <c r="A259" s="9"/>
      <c r="B259" s="9" t="s">
        <v>66</v>
      </c>
      <c r="C259" s="7" t="s">
        <v>21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/>
      <c r="L259" s="67"/>
      <c r="M259" s="67"/>
      <c r="N259" s="67">
        <v>0</v>
      </c>
      <c r="O259" s="67">
        <v>0</v>
      </c>
      <c r="P259" s="66">
        <f t="shared" si="157"/>
        <v>0</v>
      </c>
    </row>
    <row r="260" spans="1:16" ht="16.05" customHeight="1" x14ac:dyDescent="0.2">
      <c r="A260" s="9"/>
      <c r="B260" s="9"/>
      <c r="C260" s="10" t="s">
        <v>22</v>
      </c>
      <c r="D260" s="7" t="str">
        <f t="shared" ref="D260:O260" si="179">IF(D259&lt;=0,"",D259/$P259%)</f>
        <v/>
      </c>
      <c r="E260" s="7" t="str">
        <f t="shared" si="179"/>
        <v/>
      </c>
      <c r="F260" s="7" t="str">
        <f t="shared" si="179"/>
        <v/>
      </c>
      <c r="G260" s="7" t="str">
        <f t="shared" si="179"/>
        <v/>
      </c>
      <c r="H260" s="7" t="str">
        <f t="shared" si="179"/>
        <v/>
      </c>
      <c r="I260" s="7" t="str">
        <f t="shared" si="179"/>
        <v/>
      </c>
      <c r="J260" s="7" t="str">
        <f t="shared" si="179"/>
        <v/>
      </c>
      <c r="K260" s="7" t="str">
        <f t="shared" si="179"/>
        <v/>
      </c>
      <c r="L260" s="7" t="str">
        <f t="shared" si="179"/>
        <v/>
      </c>
      <c r="M260" s="7" t="str">
        <f t="shared" si="179"/>
        <v/>
      </c>
      <c r="N260" s="7" t="str">
        <f t="shared" si="179"/>
        <v/>
      </c>
      <c r="O260" s="7" t="str">
        <f t="shared" si="179"/>
        <v/>
      </c>
      <c r="P260" s="66">
        <f t="shared" si="157"/>
        <v>0</v>
      </c>
    </row>
    <row r="261" spans="1:16" ht="16.05" customHeight="1" x14ac:dyDescent="0.2">
      <c r="A261" s="9"/>
      <c r="B261" s="9"/>
      <c r="C261" s="7" t="s">
        <v>23</v>
      </c>
      <c r="D261" s="67">
        <v>0</v>
      </c>
      <c r="E261" s="67">
        <v>0</v>
      </c>
      <c r="F261" s="67">
        <v>0</v>
      </c>
      <c r="G261" s="67">
        <v>0</v>
      </c>
      <c r="H261" s="67">
        <v>0</v>
      </c>
      <c r="I261" s="67">
        <v>0</v>
      </c>
      <c r="J261" s="67">
        <v>0</v>
      </c>
      <c r="K261" s="67"/>
      <c r="L261" s="67"/>
      <c r="M261" s="67"/>
      <c r="N261" s="67">
        <v>0</v>
      </c>
      <c r="O261" s="67">
        <v>0</v>
      </c>
      <c r="P261" s="66">
        <f t="shared" si="157"/>
        <v>0</v>
      </c>
    </row>
    <row r="262" spans="1:16" ht="16.05" customHeight="1" x14ac:dyDescent="0.2">
      <c r="A262" s="9"/>
      <c r="B262" s="9"/>
      <c r="C262" s="10" t="s">
        <v>22</v>
      </c>
      <c r="D262" s="7" t="str">
        <f t="shared" ref="D262:O262" si="180">IF(D261&lt;=0,"",D261/$P261%)</f>
        <v/>
      </c>
      <c r="E262" s="7" t="str">
        <f t="shared" si="180"/>
        <v/>
      </c>
      <c r="F262" s="7" t="str">
        <f t="shared" si="180"/>
        <v/>
      </c>
      <c r="G262" s="7" t="str">
        <f t="shared" si="180"/>
        <v/>
      </c>
      <c r="H262" s="7" t="str">
        <f t="shared" si="180"/>
        <v/>
      </c>
      <c r="I262" s="7" t="str">
        <f t="shared" si="180"/>
        <v/>
      </c>
      <c r="J262" s="7" t="str">
        <f t="shared" si="180"/>
        <v/>
      </c>
      <c r="K262" s="7" t="str">
        <f t="shared" si="180"/>
        <v/>
      </c>
      <c r="L262" s="7" t="str">
        <f t="shared" si="180"/>
        <v/>
      </c>
      <c r="M262" s="7" t="str">
        <f t="shared" si="180"/>
        <v/>
      </c>
      <c r="N262" s="7" t="str">
        <f t="shared" si="180"/>
        <v/>
      </c>
      <c r="O262" s="7" t="str">
        <f t="shared" si="180"/>
        <v/>
      </c>
      <c r="P262" s="66">
        <f t="shared" si="157"/>
        <v>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1">SUM(E261,E259)</f>
        <v>0</v>
      </c>
      <c r="F263" s="66">
        <f t="shared" si="181"/>
        <v>0</v>
      </c>
      <c r="G263" s="66">
        <f t="shared" si="181"/>
        <v>0</v>
      </c>
      <c r="H263" s="66">
        <f t="shared" si="181"/>
        <v>0</v>
      </c>
      <c r="I263" s="66">
        <f t="shared" si="181"/>
        <v>0</v>
      </c>
      <c r="J263" s="66">
        <f t="shared" si="181"/>
        <v>0</v>
      </c>
      <c r="K263" s="66">
        <f t="shared" si="181"/>
        <v>0</v>
      </c>
      <c r="L263" s="66">
        <f t="shared" si="181"/>
        <v>0</v>
      </c>
      <c r="M263" s="66">
        <f t="shared" si="181"/>
        <v>0</v>
      </c>
      <c r="N263" s="66">
        <f t="shared" si="181"/>
        <v>0</v>
      </c>
      <c r="O263" s="66">
        <f t="shared" si="181"/>
        <v>0</v>
      </c>
      <c r="P263" s="66">
        <f t="shared" si="157"/>
        <v>0</v>
      </c>
    </row>
    <row r="264" spans="1:16" ht="16.05" customHeight="1" x14ac:dyDescent="0.2">
      <c r="A264" s="9"/>
      <c r="B264" s="13"/>
      <c r="C264" s="10" t="s">
        <v>22</v>
      </c>
      <c r="D264" s="7" t="str">
        <f t="shared" ref="D264:O264" si="182">IF(D263&lt;=0,"",D263/$P263%)</f>
        <v/>
      </c>
      <c r="E264" s="7" t="str">
        <f t="shared" si="182"/>
        <v/>
      </c>
      <c r="F264" s="7" t="str">
        <f t="shared" si="182"/>
        <v/>
      </c>
      <c r="G264" s="7" t="str">
        <f t="shared" si="182"/>
        <v/>
      </c>
      <c r="H264" s="7" t="str">
        <f t="shared" si="182"/>
        <v/>
      </c>
      <c r="I264" s="7" t="str">
        <f t="shared" si="182"/>
        <v/>
      </c>
      <c r="J264" s="7" t="str">
        <f t="shared" si="182"/>
        <v/>
      </c>
      <c r="K264" s="7" t="str">
        <f t="shared" si="182"/>
        <v/>
      </c>
      <c r="L264" s="7" t="str">
        <f t="shared" si="182"/>
        <v/>
      </c>
      <c r="M264" s="7" t="str">
        <f t="shared" si="182"/>
        <v/>
      </c>
      <c r="N264" s="7" t="str">
        <f t="shared" si="182"/>
        <v/>
      </c>
      <c r="O264" s="7" t="str">
        <f t="shared" si="182"/>
        <v/>
      </c>
      <c r="P264" s="66">
        <f t="shared" si="157"/>
        <v>0</v>
      </c>
    </row>
    <row r="265" spans="1:16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57"/>
        <v>0</v>
      </c>
    </row>
    <row r="266" spans="1:16" ht="16.05" customHeight="1" x14ac:dyDescent="0.2">
      <c r="A266" s="9"/>
      <c r="B266" s="9"/>
      <c r="C266" s="10" t="s">
        <v>22</v>
      </c>
      <c r="D266" s="7" t="str">
        <f t="shared" ref="D266:O266" si="183">IF(D265&lt;=0,"",D265/$P265%)</f>
        <v/>
      </c>
      <c r="E266" s="7" t="str">
        <f t="shared" si="183"/>
        <v/>
      </c>
      <c r="F266" s="7" t="str">
        <f t="shared" si="183"/>
        <v/>
      </c>
      <c r="G266" s="7" t="str">
        <f t="shared" si="183"/>
        <v/>
      </c>
      <c r="H266" s="7" t="str">
        <f t="shared" si="183"/>
        <v/>
      </c>
      <c r="I266" s="7" t="str">
        <f t="shared" si="183"/>
        <v/>
      </c>
      <c r="J266" s="7" t="str">
        <f t="shared" si="183"/>
        <v/>
      </c>
      <c r="K266" s="7" t="str">
        <f t="shared" si="183"/>
        <v/>
      </c>
      <c r="L266" s="7" t="str">
        <f t="shared" si="183"/>
        <v/>
      </c>
      <c r="M266" s="7" t="str">
        <f t="shared" si="183"/>
        <v/>
      </c>
      <c r="N266" s="7" t="str">
        <f t="shared" si="183"/>
        <v/>
      </c>
      <c r="O266" s="7" t="str">
        <f t="shared" si="183"/>
        <v/>
      </c>
      <c r="P266" s="66">
        <f t="shared" si="157"/>
        <v>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7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 t="shared" ref="D268:O268" si="184">IF(D267&lt;=0,"",D267/$P267%)</f>
        <v/>
      </c>
      <c r="E268" s="7" t="str">
        <f t="shared" si="184"/>
        <v/>
      </c>
      <c r="F268" s="7" t="str">
        <f t="shared" si="184"/>
        <v/>
      </c>
      <c r="G268" s="7" t="str">
        <f t="shared" si="184"/>
        <v/>
      </c>
      <c r="H268" s="7" t="str">
        <f t="shared" si="184"/>
        <v/>
      </c>
      <c r="I268" s="7" t="str">
        <f t="shared" si="184"/>
        <v/>
      </c>
      <c r="J268" s="7" t="str">
        <f t="shared" si="184"/>
        <v/>
      </c>
      <c r="K268" s="7" t="str">
        <f t="shared" si="184"/>
        <v/>
      </c>
      <c r="L268" s="7" t="str">
        <f t="shared" si="184"/>
        <v/>
      </c>
      <c r="M268" s="7" t="str">
        <f t="shared" si="184"/>
        <v/>
      </c>
      <c r="N268" s="7" t="str">
        <f t="shared" si="184"/>
        <v/>
      </c>
      <c r="O268" s="7" t="str">
        <f t="shared" si="184"/>
        <v/>
      </c>
      <c r="P268" s="66">
        <f t="shared" si="157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5">SUM(E267,E265)</f>
        <v>0</v>
      </c>
      <c r="F269" s="66">
        <f t="shared" si="185"/>
        <v>0</v>
      </c>
      <c r="G269" s="66">
        <f t="shared" si="185"/>
        <v>0</v>
      </c>
      <c r="H269" s="66">
        <f t="shared" si="185"/>
        <v>0</v>
      </c>
      <c r="I269" s="66">
        <f t="shared" si="185"/>
        <v>0</v>
      </c>
      <c r="J269" s="66">
        <f t="shared" si="185"/>
        <v>0</v>
      </c>
      <c r="K269" s="66">
        <f t="shared" si="185"/>
        <v>0</v>
      </c>
      <c r="L269" s="66">
        <f t="shared" si="185"/>
        <v>0</v>
      </c>
      <c r="M269" s="66">
        <f t="shared" si="185"/>
        <v>0</v>
      </c>
      <c r="N269" s="66">
        <f t="shared" si="185"/>
        <v>0</v>
      </c>
      <c r="O269" s="66">
        <f t="shared" si="185"/>
        <v>0</v>
      </c>
      <c r="P269" s="66">
        <f t="shared" si="157"/>
        <v>0</v>
      </c>
    </row>
    <row r="270" spans="1:16" ht="16.05" customHeight="1" x14ac:dyDescent="0.2">
      <c r="A270" s="9"/>
      <c r="B270" s="13"/>
      <c r="C270" s="10" t="s">
        <v>22</v>
      </c>
      <c r="D270" s="7" t="str">
        <f t="shared" ref="D270:O270" si="186">IF(D269&lt;=0,"",D269/$P269%)</f>
        <v/>
      </c>
      <c r="E270" s="7" t="str">
        <f t="shared" si="186"/>
        <v/>
      </c>
      <c r="F270" s="7" t="str">
        <f t="shared" si="186"/>
        <v/>
      </c>
      <c r="G270" s="7" t="str">
        <f t="shared" si="186"/>
        <v/>
      </c>
      <c r="H270" s="7" t="str">
        <f t="shared" si="186"/>
        <v/>
      </c>
      <c r="I270" s="7" t="str">
        <f t="shared" si="186"/>
        <v/>
      </c>
      <c r="J270" s="7" t="str">
        <f t="shared" si="186"/>
        <v/>
      </c>
      <c r="K270" s="7" t="str">
        <f t="shared" si="186"/>
        <v/>
      </c>
      <c r="L270" s="7" t="str">
        <f t="shared" si="186"/>
        <v/>
      </c>
      <c r="M270" s="7" t="str">
        <f t="shared" si="186"/>
        <v/>
      </c>
      <c r="N270" s="7" t="str">
        <f t="shared" si="186"/>
        <v/>
      </c>
      <c r="O270" s="7" t="str">
        <f t="shared" si="186"/>
        <v/>
      </c>
      <c r="P270" s="66">
        <f t="shared" si="157"/>
        <v>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57"/>
        <v>0</v>
      </c>
    </row>
    <row r="272" spans="1:16" ht="16.05" customHeight="1" x14ac:dyDescent="0.2">
      <c r="A272" s="9"/>
      <c r="B272" s="9"/>
      <c r="C272" s="10" t="s">
        <v>22</v>
      </c>
      <c r="D272" s="7" t="str">
        <f t="shared" ref="D272:O272" si="187">IF(D271&lt;=0,"",D271/$P271%)</f>
        <v/>
      </c>
      <c r="E272" s="7" t="str">
        <f t="shared" si="187"/>
        <v/>
      </c>
      <c r="F272" s="7" t="str">
        <f t="shared" si="187"/>
        <v/>
      </c>
      <c r="G272" s="7" t="str">
        <f t="shared" si="187"/>
        <v/>
      </c>
      <c r="H272" s="7" t="str">
        <f t="shared" si="187"/>
        <v/>
      </c>
      <c r="I272" s="7" t="str">
        <f t="shared" si="187"/>
        <v/>
      </c>
      <c r="J272" s="7" t="str">
        <f t="shared" si="187"/>
        <v/>
      </c>
      <c r="K272" s="7" t="str">
        <f t="shared" si="187"/>
        <v/>
      </c>
      <c r="L272" s="7" t="str">
        <f t="shared" si="187"/>
        <v/>
      </c>
      <c r="M272" s="7" t="str">
        <f t="shared" si="187"/>
        <v/>
      </c>
      <c r="N272" s="7" t="str">
        <f t="shared" si="187"/>
        <v/>
      </c>
      <c r="O272" s="7" t="str">
        <f t="shared" si="187"/>
        <v/>
      </c>
      <c r="P272" s="66">
        <f t="shared" si="157"/>
        <v>0</v>
      </c>
    </row>
    <row r="273" spans="1:16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57"/>
        <v>0</v>
      </c>
    </row>
    <row r="274" spans="1:16" ht="16.05" customHeight="1" x14ac:dyDescent="0.2">
      <c r="A274" s="9"/>
      <c r="B274" s="9"/>
      <c r="C274" s="10" t="s">
        <v>22</v>
      </c>
      <c r="D274" s="7" t="str">
        <f t="shared" ref="D274:O274" si="188">IF(D273&lt;=0,"",D273/$P273%)</f>
        <v/>
      </c>
      <c r="E274" s="7" t="str">
        <f t="shared" si="188"/>
        <v/>
      </c>
      <c r="F274" s="7" t="str">
        <f t="shared" si="188"/>
        <v/>
      </c>
      <c r="G274" s="7" t="str">
        <f t="shared" si="188"/>
        <v/>
      </c>
      <c r="H274" s="7" t="str">
        <f t="shared" si="188"/>
        <v/>
      </c>
      <c r="I274" s="7" t="str">
        <f t="shared" si="188"/>
        <v/>
      </c>
      <c r="J274" s="7" t="str">
        <f t="shared" si="188"/>
        <v/>
      </c>
      <c r="K274" s="7" t="str">
        <f t="shared" si="188"/>
        <v/>
      </c>
      <c r="L274" s="7" t="str">
        <f t="shared" si="188"/>
        <v/>
      </c>
      <c r="M274" s="7" t="str">
        <f t="shared" si="188"/>
        <v/>
      </c>
      <c r="N274" s="7" t="str">
        <f t="shared" si="188"/>
        <v/>
      </c>
      <c r="O274" s="7" t="str">
        <f t="shared" si="188"/>
        <v/>
      </c>
      <c r="P274" s="66">
        <f t="shared" si="157"/>
        <v>0</v>
      </c>
    </row>
    <row r="275" spans="1:16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89">SUM(E273,E271)</f>
        <v>0</v>
      </c>
      <c r="F275" s="66">
        <f t="shared" si="189"/>
        <v>0</v>
      </c>
      <c r="G275" s="66">
        <f t="shared" si="189"/>
        <v>0</v>
      </c>
      <c r="H275" s="66">
        <f t="shared" si="189"/>
        <v>0</v>
      </c>
      <c r="I275" s="66">
        <f t="shared" si="189"/>
        <v>0</v>
      </c>
      <c r="J275" s="66">
        <f t="shared" si="189"/>
        <v>0</v>
      </c>
      <c r="K275" s="66">
        <f t="shared" si="189"/>
        <v>0</v>
      </c>
      <c r="L275" s="66">
        <f t="shared" si="189"/>
        <v>0</v>
      </c>
      <c r="M275" s="66">
        <f t="shared" si="189"/>
        <v>0</v>
      </c>
      <c r="N275" s="66">
        <f t="shared" si="189"/>
        <v>0</v>
      </c>
      <c r="O275" s="66">
        <f t="shared" si="189"/>
        <v>0</v>
      </c>
      <c r="P275" s="66">
        <f t="shared" si="157"/>
        <v>0</v>
      </c>
    </row>
    <row r="276" spans="1:16" ht="16.05" customHeight="1" x14ac:dyDescent="0.2">
      <c r="A276" s="9"/>
      <c r="B276" s="13"/>
      <c r="C276" s="10" t="s">
        <v>22</v>
      </c>
      <c r="D276" s="7" t="str">
        <f t="shared" ref="D276:O276" si="190">IF(D275&lt;=0,"",D275/$P275%)</f>
        <v/>
      </c>
      <c r="E276" s="7" t="str">
        <f t="shared" si="190"/>
        <v/>
      </c>
      <c r="F276" s="7" t="str">
        <f t="shared" si="190"/>
        <v/>
      </c>
      <c r="G276" s="7" t="str">
        <f t="shared" si="190"/>
        <v/>
      </c>
      <c r="H276" s="7" t="str">
        <f t="shared" si="190"/>
        <v/>
      </c>
      <c r="I276" s="7" t="str">
        <f t="shared" si="190"/>
        <v/>
      </c>
      <c r="J276" s="7" t="str">
        <f t="shared" si="190"/>
        <v/>
      </c>
      <c r="K276" s="7" t="str">
        <f t="shared" si="190"/>
        <v/>
      </c>
      <c r="L276" s="7" t="str">
        <f t="shared" si="190"/>
        <v/>
      </c>
      <c r="M276" s="7" t="str">
        <f t="shared" si="190"/>
        <v/>
      </c>
      <c r="N276" s="7" t="str">
        <f t="shared" si="190"/>
        <v/>
      </c>
      <c r="O276" s="7" t="str">
        <f t="shared" si="190"/>
        <v/>
      </c>
      <c r="P276" s="66">
        <f t="shared" si="157"/>
        <v>0</v>
      </c>
    </row>
    <row r="277" spans="1:16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57"/>
        <v>0</v>
      </c>
    </row>
    <row r="278" spans="1:16" ht="16.05" customHeight="1" x14ac:dyDescent="0.2">
      <c r="A278" s="9"/>
      <c r="B278" s="9"/>
      <c r="C278" s="10" t="s">
        <v>22</v>
      </c>
      <c r="D278" s="7" t="str">
        <f t="shared" ref="D278:O278" si="191">IF(D277&lt;=0,"",D277/$P277%)</f>
        <v/>
      </c>
      <c r="E278" s="7" t="str">
        <f t="shared" si="191"/>
        <v/>
      </c>
      <c r="F278" s="7" t="str">
        <f t="shared" si="191"/>
        <v/>
      </c>
      <c r="G278" s="7" t="str">
        <f t="shared" si="191"/>
        <v/>
      </c>
      <c r="H278" s="7" t="str">
        <f t="shared" si="191"/>
        <v/>
      </c>
      <c r="I278" s="7" t="str">
        <f t="shared" si="191"/>
        <v/>
      </c>
      <c r="J278" s="7" t="str">
        <f t="shared" si="191"/>
        <v/>
      </c>
      <c r="K278" s="7" t="str">
        <f t="shared" si="191"/>
        <v/>
      </c>
      <c r="L278" s="7" t="str">
        <f t="shared" si="191"/>
        <v/>
      </c>
      <c r="M278" s="7" t="str">
        <f t="shared" si="191"/>
        <v/>
      </c>
      <c r="N278" s="7" t="str">
        <f t="shared" si="191"/>
        <v/>
      </c>
      <c r="O278" s="7" t="str">
        <f t="shared" si="191"/>
        <v/>
      </c>
      <c r="P278" s="66">
        <f t="shared" si="157"/>
        <v>0</v>
      </c>
    </row>
    <row r="279" spans="1:16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57"/>
        <v>0</v>
      </c>
    </row>
    <row r="280" spans="1:16" ht="16.05" customHeight="1" x14ac:dyDescent="0.2">
      <c r="A280" s="9"/>
      <c r="B280" s="9"/>
      <c r="C280" s="10" t="s">
        <v>22</v>
      </c>
      <c r="D280" s="7" t="str">
        <f t="shared" ref="D280:O280" si="192">IF(D279&lt;=0,"",D279/$P279%)</f>
        <v/>
      </c>
      <c r="E280" s="7" t="str">
        <f t="shared" si="192"/>
        <v/>
      </c>
      <c r="F280" s="7" t="str">
        <f t="shared" si="192"/>
        <v/>
      </c>
      <c r="G280" s="7" t="str">
        <f t="shared" si="192"/>
        <v/>
      </c>
      <c r="H280" s="7" t="str">
        <f t="shared" si="192"/>
        <v/>
      </c>
      <c r="I280" s="7" t="str">
        <f t="shared" si="192"/>
        <v/>
      </c>
      <c r="J280" s="7" t="str">
        <f t="shared" si="192"/>
        <v/>
      </c>
      <c r="K280" s="7" t="str">
        <f t="shared" si="192"/>
        <v/>
      </c>
      <c r="L280" s="7" t="str">
        <f t="shared" si="192"/>
        <v/>
      </c>
      <c r="M280" s="7" t="str">
        <f t="shared" si="192"/>
        <v/>
      </c>
      <c r="N280" s="7" t="str">
        <f t="shared" si="192"/>
        <v/>
      </c>
      <c r="O280" s="7" t="str">
        <f t="shared" si="192"/>
        <v/>
      </c>
      <c r="P280" s="66">
        <f t="shared" si="157"/>
        <v>0</v>
      </c>
    </row>
    <row r="281" spans="1:16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3">SUM(E279,E277)</f>
        <v>0</v>
      </c>
      <c r="F281" s="66">
        <f t="shared" si="193"/>
        <v>0</v>
      </c>
      <c r="G281" s="66">
        <f t="shared" si="193"/>
        <v>0</v>
      </c>
      <c r="H281" s="66">
        <f t="shared" si="193"/>
        <v>0</v>
      </c>
      <c r="I281" s="66">
        <f t="shared" si="193"/>
        <v>0</v>
      </c>
      <c r="J281" s="66">
        <f t="shared" si="193"/>
        <v>0</v>
      </c>
      <c r="K281" s="66">
        <f t="shared" si="193"/>
        <v>0</v>
      </c>
      <c r="L281" s="66">
        <f t="shared" si="193"/>
        <v>0</v>
      </c>
      <c r="M281" s="66">
        <f t="shared" si="193"/>
        <v>0</v>
      </c>
      <c r="N281" s="66">
        <f t="shared" si="193"/>
        <v>0</v>
      </c>
      <c r="O281" s="66">
        <f t="shared" si="193"/>
        <v>0</v>
      </c>
      <c r="P281" s="66">
        <f t="shared" si="157"/>
        <v>0</v>
      </c>
    </row>
    <row r="282" spans="1:16" ht="16.05" customHeight="1" x14ac:dyDescent="0.2">
      <c r="A282" s="9"/>
      <c r="B282" s="13"/>
      <c r="C282" s="10" t="s">
        <v>22</v>
      </c>
      <c r="D282" s="7" t="str">
        <f t="shared" ref="D282:O282" si="194">IF(D281&lt;=0,"",D281/$P281%)</f>
        <v/>
      </c>
      <c r="E282" s="7" t="str">
        <f t="shared" si="194"/>
        <v/>
      </c>
      <c r="F282" s="7" t="str">
        <f t="shared" si="194"/>
        <v/>
      </c>
      <c r="G282" s="7" t="str">
        <f t="shared" si="194"/>
        <v/>
      </c>
      <c r="H282" s="7" t="str">
        <f t="shared" si="194"/>
        <v/>
      </c>
      <c r="I282" s="7" t="str">
        <f t="shared" si="194"/>
        <v/>
      </c>
      <c r="J282" s="7" t="str">
        <f t="shared" si="194"/>
        <v/>
      </c>
      <c r="K282" s="7" t="str">
        <f t="shared" si="194"/>
        <v/>
      </c>
      <c r="L282" s="7" t="str">
        <f t="shared" si="194"/>
        <v/>
      </c>
      <c r="M282" s="7" t="str">
        <f t="shared" si="194"/>
        <v/>
      </c>
      <c r="N282" s="7" t="str">
        <f t="shared" si="194"/>
        <v/>
      </c>
      <c r="O282" s="7" t="str">
        <f t="shared" si="194"/>
        <v/>
      </c>
      <c r="P282" s="66">
        <f t="shared" si="157"/>
        <v>0</v>
      </c>
    </row>
    <row r="283" spans="1:16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57"/>
        <v>0</v>
      </c>
    </row>
    <row r="284" spans="1:16" ht="16.05" customHeight="1" x14ac:dyDescent="0.2">
      <c r="A284" s="9"/>
      <c r="B284" s="9"/>
      <c r="C284" s="10" t="s">
        <v>22</v>
      </c>
      <c r="D284" s="7" t="str">
        <f t="shared" ref="D284:O284" si="195">IF(D283&lt;=0,"",D283/$P283%)</f>
        <v/>
      </c>
      <c r="E284" s="7" t="str">
        <f t="shared" si="195"/>
        <v/>
      </c>
      <c r="F284" s="7" t="str">
        <f t="shared" si="195"/>
        <v/>
      </c>
      <c r="G284" s="7" t="str">
        <f t="shared" si="195"/>
        <v/>
      </c>
      <c r="H284" s="7" t="str">
        <f t="shared" si="195"/>
        <v/>
      </c>
      <c r="I284" s="7" t="str">
        <f t="shared" si="195"/>
        <v/>
      </c>
      <c r="J284" s="7" t="str">
        <f t="shared" si="195"/>
        <v/>
      </c>
      <c r="K284" s="7" t="str">
        <f t="shared" si="195"/>
        <v/>
      </c>
      <c r="L284" s="7" t="str">
        <f t="shared" si="195"/>
        <v/>
      </c>
      <c r="M284" s="7" t="str">
        <f t="shared" si="195"/>
        <v/>
      </c>
      <c r="N284" s="7" t="str">
        <f t="shared" si="195"/>
        <v/>
      </c>
      <c r="O284" s="7" t="str">
        <f t="shared" si="195"/>
        <v/>
      </c>
      <c r="P284" s="66">
        <f t="shared" si="157"/>
        <v>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7"/>
        <v>0</v>
      </c>
    </row>
    <row r="286" spans="1:16" ht="16.05" customHeight="1" x14ac:dyDescent="0.2">
      <c r="A286" s="9"/>
      <c r="B286" s="9"/>
      <c r="C286" s="10" t="s">
        <v>22</v>
      </c>
      <c r="D286" s="7" t="str">
        <f t="shared" ref="D286:O286" si="196">IF(D285&lt;=0,"",D285/$P285%)</f>
        <v/>
      </c>
      <c r="E286" s="7" t="str">
        <f t="shared" si="196"/>
        <v/>
      </c>
      <c r="F286" s="7" t="str">
        <f t="shared" si="196"/>
        <v/>
      </c>
      <c r="G286" s="7" t="str">
        <f t="shared" si="196"/>
        <v/>
      </c>
      <c r="H286" s="7" t="str">
        <f t="shared" si="196"/>
        <v/>
      </c>
      <c r="I286" s="7" t="str">
        <f t="shared" si="196"/>
        <v/>
      </c>
      <c r="J286" s="7" t="str">
        <f t="shared" si="196"/>
        <v/>
      </c>
      <c r="K286" s="7" t="str">
        <f t="shared" si="196"/>
        <v/>
      </c>
      <c r="L286" s="7" t="str">
        <f t="shared" si="196"/>
        <v/>
      </c>
      <c r="M286" s="7" t="str">
        <f t="shared" si="196"/>
        <v/>
      </c>
      <c r="N286" s="7" t="str">
        <f t="shared" si="196"/>
        <v/>
      </c>
      <c r="O286" s="7" t="str">
        <f t="shared" si="196"/>
        <v/>
      </c>
      <c r="P286" s="66">
        <f t="shared" si="157"/>
        <v>0</v>
      </c>
    </row>
    <row r="287" spans="1:16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7">SUM(E285,E283)</f>
        <v>0</v>
      </c>
      <c r="F287" s="66">
        <f t="shared" si="197"/>
        <v>0</v>
      </c>
      <c r="G287" s="66">
        <f t="shared" si="197"/>
        <v>0</v>
      </c>
      <c r="H287" s="66">
        <f t="shared" si="197"/>
        <v>0</v>
      </c>
      <c r="I287" s="66">
        <f t="shared" si="197"/>
        <v>0</v>
      </c>
      <c r="J287" s="66">
        <f t="shared" si="197"/>
        <v>0</v>
      </c>
      <c r="K287" s="66">
        <f t="shared" si="197"/>
        <v>0</v>
      </c>
      <c r="L287" s="66">
        <f t="shared" si="197"/>
        <v>0</v>
      </c>
      <c r="M287" s="66">
        <f t="shared" si="197"/>
        <v>0</v>
      </c>
      <c r="N287" s="66">
        <f t="shared" si="197"/>
        <v>0</v>
      </c>
      <c r="O287" s="66">
        <f t="shared" si="197"/>
        <v>0</v>
      </c>
      <c r="P287" s="66">
        <f t="shared" si="157"/>
        <v>0</v>
      </c>
    </row>
    <row r="288" spans="1:16" ht="16.05" customHeight="1" x14ac:dyDescent="0.2">
      <c r="A288" s="9"/>
      <c r="B288" s="13"/>
      <c r="C288" s="10" t="s">
        <v>22</v>
      </c>
      <c r="D288" s="7" t="str">
        <f t="shared" ref="D288:O288" si="198">IF(D287&lt;=0,"",D287/$P287%)</f>
        <v/>
      </c>
      <c r="E288" s="7" t="str">
        <f t="shared" si="198"/>
        <v/>
      </c>
      <c r="F288" s="7" t="str">
        <f t="shared" si="198"/>
        <v/>
      </c>
      <c r="G288" s="7" t="str">
        <f t="shared" si="198"/>
        <v/>
      </c>
      <c r="H288" s="7" t="str">
        <f t="shared" si="198"/>
        <v/>
      </c>
      <c r="I288" s="7" t="str">
        <f t="shared" si="198"/>
        <v/>
      </c>
      <c r="J288" s="7" t="str">
        <f t="shared" si="198"/>
        <v/>
      </c>
      <c r="K288" s="7" t="str">
        <f t="shared" si="198"/>
        <v/>
      </c>
      <c r="L288" s="7" t="str">
        <f t="shared" si="198"/>
        <v/>
      </c>
      <c r="M288" s="7" t="str">
        <f t="shared" si="198"/>
        <v/>
      </c>
      <c r="N288" s="7" t="str">
        <f t="shared" si="198"/>
        <v/>
      </c>
      <c r="O288" s="7" t="str">
        <f t="shared" si="198"/>
        <v/>
      </c>
      <c r="P288" s="66">
        <f t="shared" si="157"/>
        <v>0</v>
      </c>
    </row>
    <row r="289" spans="1:19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57"/>
        <v>0</v>
      </c>
    </row>
    <row r="290" spans="1:19" ht="16.05" customHeight="1" x14ac:dyDescent="0.2">
      <c r="A290" s="9"/>
      <c r="B290" s="9"/>
      <c r="C290" s="10" t="s">
        <v>22</v>
      </c>
      <c r="D290" s="7" t="str">
        <f t="shared" ref="D290:O290" si="199">IF(D289&lt;=0,"",D289/$P289%)</f>
        <v/>
      </c>
      <c r="E290" s="7" t="str">
        <f t="shared" si="199"/>
        <v/>
      </c>
      <c r="F290" s="7" t="str">
        <f t="shared" si="199"/>
        <v/>
      </c>
      <c r="G290" s="7" t="str">
        <f t="shared" si="199"/>
        <v/>
      </c>
      <c r="H290" s="7" t="str">
        <f t="shared" si="199"/>
        <v/>
      </c>
      <c r="I290" s="7" t="str">
        <f t="shared" si="199"/>
        <v/>
      </c>
      <c r="J290" s="7" t="str">
        <f t="shared" si="199"/>
        <v/>
      </c>
      <c r="K290" s="7" t="str">
        <f t="shared" si="199"/>
        <v/>
      </c>
      <c r="L290" s="7" t="str">
        <f t="shared" si="199"/>
        <v/>
      </c>
      <c r="M290" s="7" t="str">
        <f t="shared" si="199"/>
        <v/>
      </c>
      <c r="N290" s="7" t="str">
        <f t="shared" si="199"/>
        <v/>
      </c>
      <c r="O290" s="7" t="str">
        <f t="shared" si="199"/>
        <v/>
      </c>
      <c r="P290" s="66">
        <f t="shared" si="157"/>
        <v>0</v>
      </c>
    </row>
    <row r="291" spans="1:19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57"/>
        <v>0</v>
      </c>
    </row>
    <row r="292" spans="1:19" ht="16.05" customHeight="1" x14ac:dyDescent="0.2">
      <c r="A292" s="9"/>
      <c r="B292" s="9"/>
      <c r="C292" s="10" t="s">
        <v>22</v>
      </c>
      <c r="D292" s="7" t="str">
        <f t="shared" ref="D292:O292" si="200">IF(D291&lt;=0,"",D291/$P291%)</f>
        <v/>
      </c>
      <c r="E292" s="7" t="str">
        <f t="shared" si="200"/>
        <v/>
      </c>
      <c r="F292" s="7" t="str">
        <f t="shared" si="200"/>
        <v/>
      </c>
      <c r="G292" s="7" t="str">
        <f t="shared" si="200"/>
        <v/>
      </c>
      <c r="H292" s="7" t="str">
        <f t="shared" si="200"/>
        <v/>
      </c>
      <c r="I292" s="7" t="str">
        <f t="shared" si="200"/>
        <v/>
      </c>
      <c r="J292" s="7" t="str">
        <f t="shared" si="200"/>
        <v/>
      </c>
      <c r="K292" s="7" t="str">
        <f t="shared" si="200"/>
        <v/>
      </c>
      <c r="L292" s="7" t="str">
        <f t="shared" si="200"/>
        <v/>
      </c>
      <c r="M292" s="7" t="str">
        <f t="shared" si="200"/>
        <v/>
      </c>
      <c r="N292" s="7" t="str">
        <f t="shared" si="200"/>
        <v/>
      </c>
      <c r="O292" s="7" t="str">
        <f t="shared" si="200"/>
        <v/>
      </c>
      <c r="P292" s="66">
        <f t="shared" si="157"/>
        <v>0</v>
      </c>
    </row>
    <row r="293" spans="1:19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1">SUM(E291,E289)</f>
        <v>0</v>
      </c>
      <c r="F293" s="66">
        <f t="shared" si="201"/>
        <v>0</v>
      </c>
      <c r="G293" s="66">
        <f t="shared" si="201"/>
        <v>0</v>
      </c>
      <c r="H293" s="66">
        <f t="shared" si="201"/>
        <v>0</v>
      </c>
      <c r="I293" s="66">
        <f t="shared" si="201"/>
        <v>0</v>
      </c>
      <c r="J293" s="66">
        <f t="shared" si="201"/>
        <v>0</v>
      </c>
      <c r="K293" s="66">
        <f t="shared" si="201"/>
        <v>0</v>
      </c>
      <c r="L293" s="66">
        <f t="shared" si="201"/>
        <v>0</v>
      </c>
      <c r="M293" s="66">
        <f t="shared" si="201"/>
        <v>0</v>
      </c>
      <c r="N293" s="66">
        <f t="shared" si="201"/>
        <v>0</v>
      </c>
      <c r="O293" s="66">
        <f t="shared" si="201"/>
        <v>0</v>
      </c>
      <c r="P293" s="66">
        <f t="shared" ref="P293:P356" si="202">SUM(D293:O293)</f>
        <v>0</v>
      </c>
    </row>
    <row r="294" spans="1:19" ht="16.05" customHeight="1" x14ac:dyDescent="0.2">
      <c r="A294" s="9"/>
      <c r="B294" s="13"/>
      <c r="C294" s="10" t="s">
        <v>22</v>
      </c>
      <c r="D294" s="7" t="str">
        <f t="shared" ref="D294:O294" si="203">IF(D293&lt;=0,"",D293/$P293%)</f>
        <v/>
      </c>
      <c r="E294" s="7" t="str">
        <f t="shared" si="203"/>
        <v/>
      </c>
      <c r="F294" s="7" t="str">
        <f t="shared" si="203"/>
        <v/>
      </c>
      <c r="G294" s="7" t="str">
        <f t="shared" si="203"/>
        <v/>
      </c>
      <c r="H294" s="7" t="str">
        <f t="shared" si="203"/>
        <v/>
      </c>
      <c r="I294" s="7" t="str">
        <f t="shared" si="203"/>
        <v/>
      </c>
      <c r="J294" s="7" t="str">
        <f t="shared" si="203"/>
        <v/>
      </c>
      <c r="K294" s="7" t="str">
        <f t="shared" si="203"/>
        <v/>
      </c>
      <c r="L294" s="7" t="str">
        <f t="shared" si="203"/>
        <v/>
      </c>
      <c r="M294" s="7" t="str">
        <f t="shared" si="203"/>
        <v/>
      </c>
      <c r="N294" s="7" t="str">
        <f t="shared" si="203"/>
        <v/>
      </c>
      <c r="O294" s="7" t="str">
        <f t="shared" si="203"/>
        <v/>
      </c>
      <c r="P294" s="66">
        <f t="shared" si="202"/>
        <v>0</v>
      </c>
    </row>
    <row r="295" spans="1:19" ht="16.05" customHeight="1" x14ac:dyDescent="0.2">
      <c r="A295" s="103" t="s">
        <v>72</v>
      </c>
      <c r="B295" s="104"/>
      <c r="C295" s="7" t="s">
        <v>21</v>
      </c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6">
        <f t="shared" si="202"/>
        <v>0</v>
      </c>
    </row>
    <row r="296" spans="1:19" ht="16.05" customHeight="1" x14ac:dyDescent="0.2">
      <c r="A296" s="9"/>
      <c r="C296" s="10" t="s">
        <v>22</v>
      </c>
      <c r="D296" s="7" t="str">
        <f t="shared" ref="D296:O296" si="204">IF(D295&lt;=0,"",D295/$P295%)</f>
        <v/>
      </c>
      <c r="E296" s="7" t="str">
        <f t="shared" si="204"/>
        <v/>
      </c>
      <c r="F296" s="7" t="str">
        <f t="shared" si="204"/>
        <v/>
      </c>
      <c r="G296" s="7" t="str">
        <f t="shared" si="204"/>
        <v/>
      </c>
      <c r="H296" s="7" t="str">
        <f t="shared" si="204"/>
        <v/>
      </c>
      <c r="I296" s="7" t="str">
        <f t="shared" si="204"/>
        <v/>
      </c>
      <c r="J296" s="7" t="str">
        <f t="shared" si="204"/>
        <v/>
      </c>
      <c r="K296" s="7" t="str">
        <f t="shared" si="204"/>
        <v/>
      </c>
      <c r="L296" s="7" t="str">
        <f t="shared" si="204"/>
        <v/>
      </c>
      <c r="M296" s="7" t="str">
        <f t="shared" si="204"/>
        <v/>
      </c>
      <c r="N296" s="7" t="str">
        <f t="shared" si="204"/>
        <v/>
      </c>
      <c r="O296" s="7" t="str">
        <f t="shared" si="204"/>
        <v/>
      </c>
      <c r="P296" s="66">
        <f t="shared" si="202"/>
        <v>0</v>
      </c>
    </row>
    <row r="297" spans="1:19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2"/>
        <v>0</v>
      </c>
    </row>
    <row r="298" spans="1:19" ht="16.05" customHeight="1" x14ac:dyDescent="0.2">
      <c r="A298" s="9"/>
      <c r="C298" s="10" t="s">
        <v>22</v>
      </c>
      <c r="D298" s="7" t="str">
        <f t="shared" ref="D298:O298" si="205">IF(D297&lt;=0,"",D297/$P297%)</f>
        <v/>
      </c>
      <c r="E298" s="7" t="str">
        <f t="shared" si="205"/>
        <v/>
      </c>
      <c r="F298" s="7" t="str">
        <f t="shared" si="205"/>
        <v/>
      </c>
      <c r="G298" s="7" t="str">
        <f t="shared" si="205"/>
        <v/>
      </c>
      <c r="H298" s="7" t="str">
        <f t="shared" si="205"/>
        <v/>
      </c>
      <c r="I298" s="7" t="str">
        <f t="shared" si="205"/>
        <v/>
      </c>
      <c r="J298" s="7" t="str">
        <f t="shared" si="205"/>
        <v/>
      </c>
      <c r="K298" s="7" t="str">
        <f t="shared" si="205"/>
        <v/>
      </c>
      <c r="L298" s="7" t="str">
        <f t="shared" si="205"/>
        <v/>
      </c>
      <c r="M298" s="7" t="str">
        <f t="shared" si="205"/>
        <v/>
      </c>
      <c r="N298" s="7" t="str">
        <f t="shared" si="205"/>
        <v/>
      </c>
      <c r="O298" s="7" t="str">
        <f t="shared" si="205"/>
        <v/>
      </c>
      <c r="P298" s="66">
        <f t="shared" si="202"/>
        <v>0</v>
      </c>
    </row>
    <row r="299" spans="1:19" ht="16.05" customHeight="1" x14ac:dyDescent="0.2">
      <c r="A299" s="9"/>
      <c r="B299" s="11"/>
      <c r="C299" s="7" t="s">
        <v>24</v>
      </c>
      <c r="D299" s="66">
        <f>SUM(D297,D295)</f>
        <v>0</v>
      </c>
      <c r="E299" s="66">
        <f t="shared" ref="E299:O299" si="206">SUM(E297,E295)</f>
        <v>0</v>
      </c>
      <c r="F299" s="66">
        <f t="shared" si="206"/>
        <v>0</v>
      </c>
      <c r="G299" s="66">
        <f t="shared" si="206"/>
        <v>0</v>
      </c>
      <c r="H299" s="66">
        <f t="shared" si="206"/>
        <v>0</v>
      </c>
      <c r="I299" s="66">
        <f t="shared" si="206"/>
        <v>0</v>
      </c>
      <c r="J299" s="66">
        <f t="shared" si="206"/>
        <v>0</v>
      </c>
      <c r="K299" s="66">
        <f t="shared" si="206"/>
        <v>0</v>
      </c>
      <c r="L299" s="66">
        <f t="shared" si="206"/>
        <v>0</v>
      </c>
      <c r="M299" s="66">
        <f t="shared" si="206"/>
        <v>0</v>
      </c>
      <c r="N299" s="66">
        <f t="shared" si="206"/>
        <v>0</v>
      </c>
      <c r="O299" s="66">
        <f t="shared" si="206"/>
        <v>0</v>
      </c>
      <c r="P299" s="66">
        <f t="shared" si="202"/>
        <v>0</v>
      </c>
    </row>
    <row r="300" spans="1:19" ht="16.05" customHeight="1" x14ac:dyDescent="0.2">
      <c r="A300" s="13"/>
      <c r="B300" s="12"/>
      <c r="C300" s="10" t="s">
        <v>22</v>
      </c>
      <c r="D300" s="7" t="str">
        <f t="shared" ref="D300:O300" si="207">IF(D299&lt;=0,"",D299/$P299%)</f>
        <v/>
      </c>
      <c r="E300" s="7" t="str">
        <f t="shared" si="207"/>
        <v/>
      </c>
      <c r="F300" s="7" t="str">
        <f t="shared" si="207"/>
        <v/>
      </c>
      <c r="G300" s="7" t="str">
        <f t="shared" si="207"/>
        <v/>
      </c>
      <c r="H300" s="7" t="str">
        <f t="shared" si="207"/>
        <v/>
      </c>
      <c r="I300" s="7" t="str">
        <f t="shared" si="207"/>
        <v/>
      </c>
      <c r="J300" s="7" t="str">
        <f t="shared" si="207"/>
        <v/>
      </c>
      <c r="K300" s="7" t="str">
        <f t="shared" si="207"/>
        <v/>
      </c>
      <c r="L300" s="7" t="str">
        <f t="shared" si="207"/>
        <v/>
      </c>
      <c r="M300" s="7" t="str">
        <f t="shared" si="207"/>
        <v/>
      </c>
      <c r="N300" s="7" t="str">
        <f t="shared" si="207"/>
        <v/>
      </c>
      <c r="O300" s="7" t="str">
        <f t="shared" si="207"/>
        <v/>
      </c>
      <c r="P300" s="66">
        <f t="shared" si="202"/>
        <v>0</v>
      </c>
    </row>
    <row r="301" spans="1:19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637.80000000000007</v>
      </c>
      <c r="E301" s="7">
        <f t="shared" ref="E301:O301" si="208">SUM(E307,E313,E319,E325,E331,E337,E343,E349,E355)</f>
        <v>610.99999999999989</v>
      </c>
      <c r="F301" s="7">
        <f t="shared" si="208"/>
        <v>656.2</v>
      </c>
      <c r="G301" s="7">
        <f t="shared" si="208"/>
        <v>695.4</v>
      </c>
      <c r="H301" s="7">
        <f t="shared" si="208"/>
        <v>706.6</v>
      </c>
      <c r="I301" s="7">
        <f t="shared" si="208"/>
        <v>708.69999999999993</v>
      </c>
      <c r="J301" s="7">
        <f t="shared" si="208"/>
        <v>754.7</v>
      </c>
      <c r="K301" s="7">
        <f t="shared" si="208"/>
        <v>702.4</v>
      </c>
      <c r="L301" s="7">
        <f t="shared" si="208"/>
        <v>703.2</v>
      </c>
      <c r="M301" s="7">
        <f t="shared" si="208"/>
        <v>774.30000000000007</v>
      </c>
      <c r="N301" s="7">
        <f t="shared" si="208"/>
        <v>719.3</v>
      </c>
      <c r="O301" s="7">
        <f t="shared" si="208"/>
        <v>757.40000000000009</v>
      </c>
      <c r="P301" s="66">
        <f t="shared" si="202"/>
        <v>8427</v>
      </c>
      <c r="R301" s="2"/>
      <c r="S301" s="35"/>
    </row>
    <row r="302" spans="1:19" s="17" customFormat="1" ht="16.05" customHeight="1" x14ac:dyDescent="0.2">
      <c r="A302" s="9"/>
      <c r="B302" s="11"/>
      <c r="C302" s="10" t="s">
        <v>22</v>
      </c>
      <c r="D302" s="7">
        <f t="shared" ref="D302:O302" si="209">IF(D301&lt;=0,"",D301/$P301%)</f>
        <v>7.5685297258810973</v>
      </c>
      <c r="E302" s="7">
        <f t="shared" si="209"/>
        <v>7.2505043313160069</v>
      </c>
      <c r="F302" s="7">
        <f t="shared" si="209"/>
        <v>7.7868755191645906</v>
      </c>
      <c r="G302" s="7">
        <f t="shared" si="209"/>
        <v>8.2520469918120334</v>
      </c>
      <c r="H302" s="7">
        <f t="shared" si="209"/>
        <v>8.3849531268541604</v>
      </c>
      <c r="I302" s="7">
        <f t="shared" si="209"/>
        <v>8.409873027174557</v>
      </c>
      <c r="J302" s="7">
        <f t="shared" si="209"/>
        <v>8.9557375103832921</v>
      </c>
      <c r="K302" s="7">
        <f t="shared" si="209"/>
        <v>8.3351133262133619</v>
      </c>
      <c r="L302" s="7">
        <f t="shared" si="209"/>
        <v>8.3446066215735151</v>
      </c>
      <c r="M302" s="7">
        <f t="shared" si="209"/>
        <v>9.1883232467070144</v>
      </c>
      <c r="N302" s="7">
        <f t="shared" si="209"/>
        <v>8.5356591906965704</v>
      </c>
      <c r="O302" s="7">
        <f t="shared" si="209"/>
        <v>8.9877773822238058</v>
      </c>
      <c r="P302" s="66">
        <f t="shared" si="202"/>
        <v>100.00000000000003</v>
      </c>
      <c r="R302" s="2"/>
      <c r="S302" s="35"/>
    </row>
    <row r="303" spans="1:19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6748.7000000000007</v>
      </c>
      <c r="E303" s="7">
        <f t="shared" ref="E303:O303" si="210">SUM(E309,E315,E321,E327,E333,E339,E345,E351,E357)</f>
        <v>6624.0999999999995</v>
      </c>
      <c r="F303" s="7">
        <f t="shared" si="210"/>
        <v>7918.0000000000009</v>
      </c>
      <c r="G303" s="7">
        <f t="shared" si="210"/>
        <v>7236.8</v>
      </c>
      <c r="H303" s="7">
        <f t="shared" si="210"/>
        <v>7244.2999999999993</v>
      </c>
      <c r="I303" s="7">
        <f t="shared" si="210"/>
        <v>7249.9000000000005</v>
      </c>
      <c r="J303" s="7">
        <f t="shared" si="210"/>
        <v>7795.2</v>
      </c>
      <c r="K303" s="7">
        <f t="shared" si="210"/>
        <v>7389.9000000000005</v>
      </c>
      <c r="L303" s="7">
        <f t="shared" si="210"/>
        <v>7463.7999999999993</v>
      </c>
      <c r="M303" s="7">
        <f t="shared" si="210"/>
        <v>7288.7000000000007</v>
      </c>
      <c r="N303" s="7">
        <f t="shared" si="210"/>
        <v>7048.3</v>
      </c>
      <c r="O303" s="7">
        <f t="shared" si="210"/>
        <v>6671.0999999999985</v>
      </c>
      <c r="P303" s="66">
        <f t="shared" si="202"/>
        <v>86678.799999999988</v>
      </c>
      <c r="R303" s="2"/>
      <c r="S303" s="35"/>
    </row>
    <row r="304" spans="1:19" s="17" customFormat="1" ht="16.05" customHeight="1" x14ac:dyDescent="0.2">
      <c r="A304" s="9"/>
      <c r="B304" s="11"/>
      <c r="C304" s="10" t="s">
        <v>22</v>
      </c>
      <c r="D304" s="7">
        <f t="shared" ref="D304:O304" si="211">IF(D303&lt;=0,"",D303/$P303%)</f>
        <v>7.7858715164492374</v>
      </c>
      <c r="E304" s="7">
        <f t="shared" si="211"/>
        <v>7.6421224105548307</v>
      </c>
      <c r="F304" s="7">
        <f t="shared" si="211"/>
        <v>9.1348749636589357</v>
      </c>
      <c r="G304" s="7">
        <f t="shared" si="211"/>
        <v>8.3489849882554914</v>
      </c>
      <c r="H304" s="7">
        <f t="shared" si="211"/>
        <v>8.3576376230404676</v>
      </c>
      <c r="I304" s="7">
        <f t="shared" si="211"/>
        <v>8.36409825701325</v>
      </c>
      <c r="J304" s="7">
        <f t="shared" si="211"/>
        <v>8.9932024901129228</v>
      </c>
      <c r="K304" s="7">
        <f t="shared" si="211"/>
        <v>8.5256141063328066</v>
      </c>
      <c r="L304" s="7">
        <f t="shared" si="211"/>
        <v>8.6108714010807716</v>
      </c>
      <c r="M304" s="7">
        <f t="shared" si="211"/>
        <v>8.4088612209675286</v>
      </c>
      <c r="N304" s="7">
        <f t="shared" si="211"/>
        <v>8.1315154339930888</v>
      </c>
      <c r="O304" s="7">
        <f t="shared" si="211"/>
        <v>7.6963455885406802</v>
      </c>
      <c r="P304" s="66">
        <f t="shared" si="202"/>
        <v>100</v>
      </c>
      <c r="R304" s="2"/>
      <c r="S304" s="35"/>
    </row>
    <row r="305" spans="1:19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7386.5000000000009</v>
      </c>
      <c r="E305" s="7">
        <f t="shared" ref="E305:O305" si="212">SUM(E311,E317,E323,E329,E335,E341,E347,E353,E359)</f>
        <v>7235.0999999999995</v>
      </c>
      <c r="F305" s="7">
        <f t="shared" si="212"/>
        <v>8574.2000000000007</v>
      </c>
      <c r="G305" s="7">
        <f t="shared" si="212"/>
        <v>7932.2000000000007</v>
      </c>
      <c r="H305" s="7">
        <f t="shared" si="212"/>
        <v>7950.9000000000005</v>
      </c>
      <c r="I305" s="7">
        <f t="shared" si="212"/>
        <v>7958.6</v>
      </c>
      <c r="J305" s="7">
        <f t="shared" si="212"/>
        <v>8549.9</v>
      </c>
      <c r="K305" s="7">
        <f t="shared" si="212"/>
        <v>8092.3</v>
      </c>
      <c r="L305" s="7">
        <f t="shared" si="212"/>
        <v>8167</v>
      </c>
      <c r="M305" s="7">
        <f t="shared" si="212"/>
        <v>8063</v>
      </c>
      <c r="N305" s="7">
        <f t="shared" si="212"/>
        <v>7767.6</v>
      </c>
      <c r="O305" s="7">
        <f t="shared" si="212"/>
        <v>7428.5</v>
      </c>
      <c r="P305" s="66">
        <f t="shared" si="202"/>
        <v>95105.800000000017</v>
      </c>
      <c r="R305" s="2"/>
      <c r="S305" s="35"/>
    </row>
    <row r="306" spans="1:19" s="17" customFormat="1" ht="16.05" customHeight="1" x14ac:dyDescent="0.2">
      <c r="A306" s="9"/>
      <c r="B306" s="12"/>
      <c r="C306" s="10" t="s">
        <v>22</v>
      </c>
      <c r="D306" s="7">
        <f t="shared" ref="D306:O306" si="213">IF(D305&lt;=0,"",D305/$P305%)</f>
        <v>7.7666136029558652</v>
      </c>
      <c r="E306" s="7">
        <f t="shared" si="213"/>
        <v>7.6074224705538436</v>
      </c>
      <c r="F306" s="7">
        <f t="shared" si="213"/>
        <v>9.0154333384504408</v>
      </c>
      <c r="G306" s="7">
        <f t="shared" si="213"/>
        <v>8.3403956435885078</v>
      </c>
      <c r="H306" s="7">
        <f t="shared" si="213"/>
        <v>8.3600579565073829</v>
      </c>
      <c r="I306" s="7">
        <f t="shared" si="213"/>
        <v>8.3681542030033906</v>
      </c>
      <c r="J306" s="7">
        <f t="shared" si="213"/>
        <v>8.9898828462617395</v>
      </c>
      <c r="K306" s="7">
        <f t="shared" si="213"/>
        <v>8.5087344830704321</v>
      </c>
      <c r="L306" s="7">
        <f t="shared" si="213"/>
        <v>8.5872785886875445</v>
      </c>
      <c r="M306" s="7">
        <f t="shared" si="213"/>
        <v>8.4779266879622472</v>
      </c>
      <c r="N306" s="7">
        <f t="shared" si="213"/>
        <v>8.1673252314790457</v>
      </c>
      <c r="O306" s="7">
        <f t="shared" si="213"/>
        <v>7.8107749474795423</v>
      </c>
      <c r="P306" s="66">
        <f t="shared" si="202"/>
        <v>99.999999999999972</v>
      </c>
      <c r="R306" s="2"/>
      <c r="S306" s="35"/>
    </row>
    <row r="307" spans="1:19" s="17" customFormat="1" ht="16.05" customHeight="1" x14ac:dyDescent="0.2">
      <c r="A307" s="9"/>
      <c r="B307" s="9" t="s">
        <v>74</v>
      </c>
      <c r="C307" s="7" t="s">
        <v>21</v>
      </c>
      <c r="D307" s="67">
        <v>23.5</v>
      </c>
      <c r="E307" s="67">
        <v>16.899999999999999</v>
      </c>
      <c r="F307" s="67">
        <v>23.2</v>
      </c>
      <c r="G307" s="67">
        <v>24.4</v>
      </c>
      <c r="H307" s="67">
        <v>24.2</v>
      </c>
      <c r="I307" s="67">
        <v>17.600000000000001</v>
      </c>
      <c r="J307" s="67">
        <v>21.1</v>
      </c>
      <c r="K307" s="67">
        <v>22.5</v>
      </c>
      <c r="L307" s="67">
        <v>18.2</v>
      </c>
      <c r="M307" s="67">
        <v>32.200000000000003</v>
      </c>
      <c r="N307" s="67">
        <v>21.8</v>
      </c>
      <c r="O307" s="67">
        <v>28.5</v>
      </c>
      <c r="P307" s="66">
        <f t="shared" si="202"/>
        <v>274.10000000000002</v>
      </c>
      <c r="R307" s="2"/>
      <c r="S307" s="35"/>
    </row>
    <row r="308" spans="1:19" s="17" customFormat="1" ht="16.05" customHeight="1" x14ac:dyDescent="0.2">
      <c r="A308" s="9"/>
      <c r="B308" s="9"/>
      <c r="C308" s="10" t="s">
        <v>22</v>
      </c>
      <c r="D308" s="7">
        <f t="shared" ref="D308:O308" si="214">IF(D307&lt;=0,"",D307/$P307%)</f>
        <v>8.5735133163079169</v>
      </c>
      <c r="E308" s="7">
        <f t="shared" si="214"/>
        <v>6.1656329806639905</v>
      </c>
      <c r="F308" s="7">
        <f t="shared" si="214"/>
        <v>8.4640642101422827</v>
      </c>
      <c r="G308" s="7">
        <f t="shared" si="214"/>
        <v>8.9018606348048142</v>
      </c>
      <c r="H308" s="7">
        <f t="shared" si="214"/>
        <v>8.8288945640277259</v>
      </c>
      <c r="I308" s="7">
        <f t="shared" si="214"/>
        <v>6.4210142283838021</v>
      </c>
      <c r="J308" s="7">
        <f t="shared" si="214"/>
        <v>7.6979204669828531</v>
      </c>
      <c r="K308" s="7">
        <f t="shared" si="214"/>
        <v>8.2086829624224738</v>
      </c>
      <c r="L308" s="7">
        <f t="shared" si="214"/>
        <v>6.6399124407150669</v>
      </c>
      <c r="M308" s="7">
        <f t="shared" si="214"/>
        <v>11.747537395111275</v>
      </c>
      <c r="N308" s="7">
        <f t="shared" si="214"/>
        <v>7.953301714702663</v>
      </c>
      <c r="O308" s="7">
        <f t="shared" si="214"/>
        <v>10.397665085735133</v>
      </c>
      <c r="P308" s="66">
        <f t="shared" si="202"/>
        <v>100</v>
      </c>
      <c r="R308" s="2"/>
      <c r="S308" s="35"/>
    </row>
    <row r="309" spans="1:19" s="17" customFormat="1" ht="16.05" customHeight="1" x14ac:dyDescent="0.2">
      <c r="A309" s="9"/>
      <c r="B309" s="9"/>
      <c r="C309" s="7" t="s">
        <v>23</v>
      </c>
      <c r="D309" s="67">
        <v>69.5</v>
      </c>
      <c r="E309" s="67">
        <v>42.1</v>
      </c>
      <c r="F309" s="67">
        <v>38.799999999999997</v>
      </c>
      <c r="G309" s="67">
        <v>69.599999999999994</v>
      </c>
      <c r="H309" s="67">
        <v>49.8</v>
      </c>
      <c r="I309" s="67">
        <v>49.4</v>
      </c>
      <c r="J309" s="67">
        <v>66.900000000000006</v>
      </c>
      <c r="K309" s="67">
        <v>74.5</v>
      </c>
      <c r="L309" s="67">
        <v>95.8</v>
      </c>
      <c r="M309" s="67">
        <v>106.8</v>
      </c>
      <c r="N309" s="67">
        <v>92.2</v>
      </c>
      <c r="O309" s="67">
        <v>79.5</v>
      </c>
      <c r="P309" s="66">
        <f t="shared" si="202"/>
        <v>834.89999999999986</v>
      </c>
      <c r="R309" s="2"/>
      <c r="S309" s="35"/>
    </row>
    <row r="310" spans="1:19" s="17" customFormat="1" ht="16.05" customHeight="1" x14ac:dyDescent="0.2">
      <c r="A310" s="9"/>
      <c r="B310" s="9"/>
      <c r="C310" s="10" t="s">
        <v>22</v>
      </c>
      <c r="D310" s="7">
        <f t="shared" ref="D310:O310" si="215">IF(D309&lt;=0,"",D309/$P309%)</f>
        <v>8.3243502215834244</v>
      </c>
      <c r="E310" s="7">
        <f t="shared" si="215"/>
        <v>5.0425200622829092</v>
      </c>
      <c r="F310" s="7">
        <f t="shared" si="215"/>
        <v>4.6472631452868614</v>
      </c>
      <c r="G310" s="7">
        <f t="shared" si="215"/>
        <v>8.3363277039166377</v>
      </c>
      <c r="H310" s="7">
        <f t="shared" si="215"/>
        <v>5.9647862019403526</v>
      </c>
      <c r="I310" s="7">
        <f t="shared" si="215"/>
        <v>5.9168762726074986</v>
      </c>
      <c r="J310" s="7">
        <f t="shared" si="215"/>
        <v>8.0129356809198722</v>
      </c>
      <c r="K310" s="7">
        <f t="shared" si="215"/>
        <v>8.9232243382441023</v>
      </c>
      <c r="L310" s="7">
        <f t="shared" si="215"/>
        <v>11.47442807521859</v>
      </c>
      <c r="M310" s="7">
        <f t="shared" si="215"/>
        <v>12.791951131872082</v>
      </c>
      <c r="N310" s="7">
        <f t="shared" si="215"/>
        <v>11.043238711222903</v>
      </c>
      <c r="O310" s="7">
        <f t="shared" si="215"/>
        <v>9.5220984549047802</v>
      </c>
      <c r="P310" s="66">
        <f t="shared" si="202"/>
        <v>100</v>
      </c>
      <c r="R310" s="2"/>
      <c r="S310" s="35"/>
    </row>
    <row r="311" spans="1:19" s="17" customFormat="1" ht="16.05" customHeight="1" x14ac:dyDescent="0.2">
      <c r="A311" s="9"/>
      <c r="B311" s="9"/>
      <c r="C311" s="7" t="s">
        <v>24</v>
      </c>
      <c r="D311" s="66">
        <f>SUM(D309,D307)</f>
        <v>93</v>
      </c>
      <c r="E311" s="66">
        <f t="shared" ref="E311:O311" si="216">SUM(E309,E307)</f>
        <v>59</v>
      </c>
      <c r="F311" s="66">
        <f t="shared" si="216"/>
        <v>62</v>
      </c>
      <c r="G311" s="66">
        <f t="shared" si="216"/>
        <v>94</v>
      </c>
      <c r="H311" s="66">
        <f t="shared" si="216"/>
        <v>74</v>
      </c>
      <c r="I311" s="66">
        <f t="shared" si="216"/>
        <v>67</v>
      </c>
      <c r="J311" s="66">
        <f t="shared" si="216"/>
        <v>88</v>
      </c>
      <c r="K311" s="66">
        <f t="shared" si="216"/>
        <v>97</v>
      </c>
      <c r="L311" s="66">
        <f t="shared" si="216"/>
        <v>114</v>
      </c>
      <c r="M311" s="66">
        <f t="shared" si="216"/>
        <v>139</v>
      </c>
      <c r="N311" s="66">
        <f t="shared" si="216"/>
        <v>114</v>
      </c>
      <c r="O311" s="66">
        <f t="shared" si="216"/>
        <v>108</v>
      </c>
      <c r="P311" s="66">
        <f t="shared" si="202"/>
        <v>1109</v>
      </c>
      <c r="R311" s="2"/>
      <c r="S311" s="35"/>
    </row>
    <row r="312" spans="1:19" s="17" customFormat="1" ht="16.05" customHeight="1" x14ac:dyDescent="0.2">
      <c r="A312" s="9"/>
      <c r="B312" s="13"/>
      <c r="C312" s="10" t="s">
        <v>22</v>
      </c>
      <c r="D312" s="7">
        <f t="shared" ref="D312:O312" si="217">IF(D311&lt;=0,"",D311/$P311%)</f>
        <v>8.3859332732191163</v>
      </c>
      <c r="E312" s="7">
        <f t="shared" si="217"/>
        <v>5.3201082055906221</v>
      </c>
      <c r="F312" s="7">
        <f t="shared" si="217"/>
        <v>5.5906221821460775</v>
      </c>
      <c r="G312" s="7">
        <f t="shared" si="217"/>
        <v>8.4761045987376011</v>
      </c>
      <c r="H312" s="7">
        <f t="shared" si="217"/>
        <v>6.6726780883678991</v>
      </c>
      <c r="I312" s="7">
        <f t="shared" si="217"/>
        <v>6.0414788097385035</v>
      </c>
      <c r="J312" s="7">
        <f t="shared" si="217"/>
        <v>7.9350766456266912</v>
      </c>
      <c r="K312" s="7">
        <f t="shared" si="217"/>
        <v>8.7466185752930574</v>
      </c>
      <c r="L312" s="7">
        <f t="shared" si="217"/>
        <v>10.279531109107303</v>
      </c>
      <c r="M312" s="7">
        <f t="shared" si="217"/>
        <v>12.533814247069433</v>
      </c>
      <c r="N312" s="7">
        <f t="shared" si="217"/>
        <v>10.279531109107303</v>
      </c>
      <c r="O312" s="7">
        <f t="shared" si="217"/>
        <v>9.7385031559963942</v>
      </c>
      <c r="P312" s="66">
        <f t="shared" si="202"/>
        <v>100</v>
      </c>
      <c r="R312" s="2"/>
      <c r="S312" s="35"/>
    </row>
    <row r="313" spans="1:19" s="17" customFormat="1" ht="16.05" customHeight="1" x14ac:dyDescent="0.2">
      <c r="A313" s="9"/>
      <c r="B313" s="9" t="s">
        <v>75</v>
      </c>
      <c r="C313" s="7" t="s">
        <v>21</v>
      </c>
      <c r="D313" s="67">
        <v>563.1</v>
      </c>
      <c r="E313" s="67">
        <v>532.79999999999995</v>
      </c>
      <c r="F313" s="67">
        <v>571</v>
      </c>
      <c r="G313" s="67">
        <v>594.1</v>
      </c>
      <c r="H313" s="67">
        <v>620.6</v>
      </c>
      <c r="I313" s="67">
        <v>618.5</v>
      </c>
      <c r="J313" s="67">
        <v>665.2</v>
      </c>
      <c r="K313" s="67">
        <v>611.1</v>
      </c>
      <c r="L313" s="67">
        <v>621.29999999999995</v>
      </c>
      <c r="M313" s="67">
        <v>675.2</v>
      </c>
      <c r="N313" s="67">
        <v>638.70000000000005</v>
      </c>
      <c r="O313" s="67">
        <v>669.8</v>
      </c>
      <c r="P313" s="66">
        <f t="shared" si="202"/>
        <v>7381.4000000000005</v>
      </c>
      <c r="R313" s="2"/>
      <c r="S313" s="35"/>
    </row>
    <row r="314" spans="1:19" s="17" customFormat="1" ht="16.05" customHeight="1" x14ac:dyDescent="0.2">
      <c r="A314" s="9"/>
      <c r="B314" s="9"/>
      <c r="C314" s="10" t="s">
        <v>22</v>
      </c>
      <c r="D314" s="7">
        <f t="shared" ref="D314:O314" si="218">IF(D313&lt;=0,"",D313/$P313%)</f>
        <v>7.62863413444604</v>
      </c>
      <c r="E314" s="7">
        <f t="shared" si="218"/>
        <v>7.2181428997209185</v>
      </c>
      <c r="F314" s="7">
        <f t="shared" si="218"/>
        <v>7.7356599019156249</v>
      </c>
      <c r="G314" s="7">
        <f t="shared" si="218"/>
        <v>8.0486086650228952</v>
      </c>
      <c r="H314" s="7">
        <f t="shared" si="218"/>
        <v>8.4076191508385936</v>
      </c>
      <c r="I314" s="7">
        <f t="shared" si="218"/>
        <v>8.3791692632833872</v>
      </c>
      <c r="J314" s="7">
        <f t="shared" si="218"/>
        <v>9.0118405722491666</v>
      </c>
      <c r="K314" s="7">
        <f t="shared" si="218"/>
        <v>8.2789172785650411</v>
      </c>
      <c r="L314" s="7">
        <f t="shared" si="218"/>
        <v>8.417102446690329</v>
      </c>
      <c r="M314" s="7">
        <f t="shared" si="218"/>
        <v>9.1473162272739579</v>
      </c>
      <c r="N314" s="7">
        <f t="shared" si="218"/>
        <v>8.6528300864334682</v>
      </c>
      <c r="O314" s="7">
        <f t="shared" si="218"/>
        <v>9.074159373560569</v>
      </c>
      <c r="P314" s="66">
        <f t="shared" si="202"/>
        <v>100</v>
      </c>
      <c r="R314" s="2"/>
      <c r="S314" s="35"/>
    </row>
    <row r="315" spans="1:19" s="17" customFormat="1" ht="16.05" customHeight="1" x14ac:dyDescent="0.2">
      <c r="A315" s="9"/>
      <c r="B315" s="9"/>
      <c r="C315" s="7" t="s">
        <v>23</v>
      </c>
      <c r="D315" s="67">
        <v>5167.4000000000005</v>
      </c>
      <c r="E315" s="67">
        <v>5035.2999999999993</v>
      </c>
      <c r="F315" s="67">
        <v>5616.2</v>
      </c>
      <c r="G315" s="67">
        <v>5526.1</v>
      </c>
      <c r="H315" s="67">
        <v>5720.3</v>
      </c>
      <c r="I315" s="67">
        <v>5748.1</v>
      </c>
      <c r="J315" s="67">
        <v>5820.7</v>
      </c>
      <c r="K315" s="67">
        <v>5714.2</v>
      </c>
      <c r="L315" s="67">
        <v>5727.7</v>
      </c>
      <c r="M315" s="67">
        <v>5682.8</v>
      </c>
      <c r="N315" s="67">
        <v>5255.9000000000005</v>
      </c>
      <c r="O315" s="67">
        <v>5166.7</v>
      </c>
      <c r="P315" s="66">
        <f t="shared" si="202"/>
        <v>66181.399999999994</v>
      </c>
      <c r="R315" s="2"/>
      <c r="S315" s="35"/>
    </row>
    <row r="316" spans="1:19" s="17" customFormat="1" ht="16.05" customHeight="1" x14ac:dyDescent="0.2">
      <c r="A316" s="9"/>
      <c r="B316" s="9"/>
      <c r="C316" s="10" t="s">
        <v>22</v>
      </c>
      <c r="D316" s="7">
        <f t="shared" ref="D316:O316" si="219">IF(D315&lt;=0,"",D315/$P315%)</f>
        <v>7.8079339512310115</v>
      </c>
      <c r="E316" s="7">
        <f t="shared" si="219"/>
        <v>7.6083310416521854</v>
      </c>
      <c r="F316" s="7">
        <f t="shared" si="219"/>
        <v>8.4860701042891211</v>
      </c>
      <c r="G316" s="7">
        <f t="shared" si="219"/>
        <v>8.3499291341676063</v>
      </c>
      <c r="H316" s="7">
        <f t="shared" si="219"/>
        <v>8.6433650542297382</v>
      </c>
      <c r="I316" s="7">
        <f t="shared" si="219"/>
        <v>8.6853708141562436</v>
      </c>
      <c r="J316" s="7">
        <f t="shared" si="219"/>
        <v>8.7950693095038783</v>
      </c>
      <c r="K316" s="7">
        <f t="shared" si="219"/>
        <v>8.6341479630228442</v>
      </c>
      <c r="L316" s="7">
        <f t="shared" si="219"/>
        <v>8.6545464435626922</v>
      </c>
      <c r="M316" s="7">
        <f t="shared" si="219"/>
        <v>8.5867026082857123</v>
      </c>
      <c r="N316" s="7">
        <f t="shared" si="219"/>
        <v>7.9416573236589141</v>
      </c>
      <c r="O316" s="7">
        <f t="shared" si="219"/>
        <v>7.8068762522400554</v>
      </c>
      <c r="P316" s="66">
        <f t="shared" si="202"/>
        <v>100.00000000000001</v>
      </c>
      <c r="R316" s="2"/>
      <c r="S316" s="35"/>
    </row>
    <row r="317" spans="1:19" s="17" customFormat="1" ht="16.05" customHeight="1" x14ac:dyDescent="0.2">
      <c r="A317" s="9"/>
      <c r="B317" s="9"/>
      <c r="C317" s="7" t="s">
        <v>24</v>
      </c>
      <c r="D317" s="66">
        <f>SUM(D315,D313)</f>
        <v>5730.5000000000009</v>
      </c>
      <c r="E317" s="66">
        <f t="shared" ref="E317:O317" si="220">SUM(E315,E313)</f>
        <v>5568.0999999999995</v>
      </c>
      <c r="F317" s="66">
        <f t="shared" si="220"/>
        <v>6187.2</v>
      </c>
      <c r="G317" s="66">
        <f t="shared" si="220"/>
        <v>6120.2000000000007</v>
      </c>
      <c r="H317" s="66">
        <f t="shared" si="220"/>
        <v>6340.9000000000005</v>
      </c>
      <c r="I317" s="66">
        <f t="shared" si="220"/>
        <v>6366.6</v>
      </c>
      <c r="J317" s="66">
        <f t="shared" si="220"/>
        <v>6485.9</v>
      </c>
      <c r="K317" s="66">
        <f t="shared" si="220"/>
        <v>6325.3</v>
      </c>
      <c r="L317" s="66">
        <f t="shared" si="220"/>
        <v>6349</v>
      </c>
      <c r="M317" s="66">
        <f t="shared" si="220"/>
        <v>6358</v>
      </c>
      <c r="N317" s="66">
        <f t="shared" si="220"/>
        <v>5894.6</v>
      </c>
      <c r="O317" s="66">
        <f t="shared" si="220"/>
        <v>5836.5</v>
      </c>
      <c r="P317" s="66">
        <f t="shared" si="202"/>
        <v>73562.8</v>
      </c>
      <c r="R317" s="2"/>
      <c r="S317" s="35"/>
    </row>
    <row r="318" spans="1:19" s="17" customFormat="1" ht="16.05" customHeight="1" x14ac:dyDescent="0.2">
      <c r="A318" s="9"/>
      <c r="B318" s="13"/>
      <c r="C318" s="10" t="s">
        <v>22</v>
      </c>
      <c r="D318" s="7">
        <f t="shared" ref="D318:O318" si="221">IF(D317&lt;=0,"",D317/$P317%)</f>
        <v>7.7899427427993508</v>
      </c>
      <c r="E318" s="7">
        <f t="shared" si="221"/>
        <v>7.5691789872054889</v>
      </c>
      <c r="F318" s="7">
        <f t="shared" si="221"/>
        <v>8.410772836270505</v>
      </c>
      <c r="G318" s="7">
        <f t="shared" si="221"/>
        <v>8.3196941932607249</v>
      </c>
      <c r="H318" s="7">
        <f t="shared" si="221"/>
        <v>8.6197099621004103</v>
      </c>
      <c r="I318" s="7">
        <f t="shared" si="221"/>
        <v>8.6546460982996845</v>
      </c>
      <c r="J318" s="7">
        <f t="shared" si="221"/>
        <v>8.8168204581663545</v>
      </c>
      <c r="K318" s="7">
        <f t="shared" si="221"/>
        <v>8.5985035914891768</v>
      </c>
      <c r="L318" s="7">
        <f t="shared" si="221"/>
        <v>8.6307209622254728</v>
      </c>
      <c r="M318" s="7">
        <f t="shared" si="221"/>
        <v>8.6429554068088752</v>
      </c>
      <c r="N318" s="7">
        <f t="shared" si="221"/>
        <v>8.0130174490367416</v>
      </c>
      <c r="O318" s="7">
        <f t="shared" si="221"/>
        <v>7.9340373123372139</v>
      </c>
      <c r="P318" s="66">
        <f t="shared" si="202"/>
        <v>100</v>
      </c>
      <c r="R318" s="2"/>
      <c r="S318" s="35"/>
    </row>
    <row r="319" spans="1:19" s="17" customFormat="1" ht="16.05" customHeight="1" x14ac:dyDescent="0.2">
      <c r="A319" s="9"/>
      <c r="B319" s="9" t="s">
        <v>76</v>
      </c>
      <c r="C319" s="7" t="s">
        <v>21</v>
      </c>
      <c r="D319" s="67">
        <v>25.4</v>
      </c>
      <c r="E319" s="67">
        <v>31.4</v>
      </c>
      <c r="F319" s="67">
        <v>33.4</v>
      </c>
      <c r="G319" s="67">
        <v>46.5</v>
      </c>
      <c r="H319" s="67">
        <v>34</v>
      </c>
      <c r="I319" s="67">
        <v>42.9</v>
      </c>
      <c r="J319" s="67">
        <v>41.2</v>
      </c>
      <c r="K319" s="67">
        <v>43.4</v>
      </c>
      <c r="L319" s="67">
        <v>37.1</v>
      </c>
      <c r="M319" s="67">
        <v>33.9</v>
      </c>
      <c r="N319" s="67">
        <v>32.6</v>
      </c>
      <c r="O319" s="67">
        <v>26.7</v>
      </c>
      <c r="P319" s="66">
        <f t="shared" si="202"/>
        <v>428.5</v>
      </c>
      <c r="R319" s="2"/>
      <c r="S319" s="35"/>
    </row>
    <row r="320" spans="1:19" s="17" customFormat="1" ht="16.05" customHeight="1" x14ac:dyDescent="0.2">
      <c r="A320" s="9"/>
      <c r="B320" s="9"/>
      <c r="C320" s="10" t="s">
        <v>22</v>
      </c>
      <c r="D320" s="7">
        <f t="shared" ref="D320:O320" si="222">IF(D319&lt;=0,"",D319/$P319%)</f>
        <v>5.9276546091015163</v>
      </c>
      <c r="E320" s="7">
        <f t="shared" si="222"/>
        <v>7.3278879813302211</v>
      </c>
      <c r="F320" s="7">
        <f t="shared" si="222"/>
        <v>7.7946324387397894</v>
      </c>
      <c r="G320" s="7">
        <f t="shared" si="222"/>
        <v>10.851808634772462</v>
      </c>
      <c r="H320" s="7">
        <f t="shared" si="222"/>
        <v>7.9346557759626606</v>
      </c>
      <c r="I320" s="7">
        <f t="shared" si="222"/>
        <v>10.011668611435239</v>
      </c>
      <c r="J320" s="7">
        <f t="shared" si="222"/>
        <v>9.614935822637106</v>
      </c>
      <c r="K320" s="7">
        <f t="shared" si="222"/>
        <v>10.128354725787631</v>
      </c>
      <c r="L320" s="7">
        <f t="shared" si="222"/>
        <v>8.6581096849474921</v>
      </c>
      <c r="M320" s="7">
        <f t="shared" si="222"/>
        <v>7.9113185530921815</v>
      </c>
      <c r="N320" s="7">
        <f t="shared" si="222"/>
        <v>7.6079346557759626</v>
      </c>
      <c r="O320" s="7">
        <f t="shared" si="222"/>
        <v>6.231038506417736</v>
      </c>
      <c r="P320" s="66">
        <f t="shared" si="202"/>
        <v>100</v>
      </c>
      <c r="R320" s="2"/>
      <c r="S320" s="35"/>
    </row>
    <row r="321" spans="1:19" s="17" customFormat="1" ht="16.05" customHeight="1" x14ac:dyDescent="0.2">
      <c r="A321" s="9"/>
      <c r="B321" s="9"/>
      <c r="C321" s="7" t="s">
        <v>23</v>
      </c>
      <c r="D321" s="67">
        <v>842.6</v>
      </c>
      <c r="E321" s="67">
        <v>886.6</v>
      </c>
      <c r="F321" s="67">
        <v>1334.6</v>
      </c>
      <c r="G321" s="67">
        <v>1037.5</v>
      </c>
      <c r="H321" s="67">
        <v>875</v>
      </c>
      <c r="I321" s="67">
        <v>781.1</v>
      </c>
      <c r="J321" s="67">
        <v>1046.8</v>
      </c>
      <c r="K321" s="67">
        <v>874.6</v>
      </c>
      <c r="L321" s="67">
        <v>896.9</v>
      </c>
      <c r="M321" s="67">
        <v>736.1</v>
      </c>
      <c r="N321" s="67">
        <v>889.4</v>
      </c>
      <c r="O321" s="67">
        <v>699.3</v>
      </c>
      <c r="P321" s="66">
        <f t="shared" si="202"/>
        <v>10900.5</v>
      </c>
      <c r="R321" s="2"/>
      <c r="S321" s="35"/>
    </row>
    <row r="322" spans="1:19" s="17" customFormat="1" ht="16.05" customHeight="1" x14ac:dyDescent="0.2">
      <c r="A322" s="9"/>
      <c r="B322" s="9"/>
      <c r="C322" s="10" t="s">
        <v>22</v>
      </c>
      <c r="D322" s="7">
        <f t="shared" ref="D322:O322" si="223">IF(D321&lt;=0,"",D321/$P321%)</f>
        <v>7.7299206458419345</v>
      </c>
      <c r="E322" s="7">
        <f t="shared" si="223"/>
        <v>8.1335718545020868</v>
      </c>
      <c r="F322" s="7">
        <f t="shared" si="223"/>
        <v>12.24347506995092</v>
      </c>
      <c r="G322" s="7">
        <f t="shared" si="223"/>
        <v>9.5179120223842943</v>
      </c>
      <c r="H322" s="7">
        <f t="shared" si="223"/>
        <v>8.0271547176735023</v>
      </c>
      <c r="I322" s="7">
        <f t="shared" si="223"/>
        <v>7.1657263428283109</v>
      </c>
      <c r="J322" s="7">
        <f t="shared" si="223"/>
        <v>9.6032292096692817</v>
      </c>
      <c r="K322" s="7">
        <f t="shared" si="223"/>
        <v>8.023485161231136</v>
      </c>
      <c r="L322" s="7">
        <f t="shared" si="223"/>
        <v>8.2280629328929873</v>
      </c>
      <c r="M322" s="7">
        <f t="shared" si="223"/>
        <v>6.7529012430622455</v>
      </c>
      <c r="N322" s="7">
        <f t="shared" si="223"/>
        <v>8.1592587495986422</v>
      </c>
      <c r="O322" s="7">
        <f t="shared" si="223"/>
        <v>6.4153020503646623</v>
      </c>
      <c r="P322" s="66">
        <f t="shared" si="202"/>
        <v>100</v>
      </c>
      <c r="R322" s="2"/>
      <c r="S322" s="35"/>
    </row>
    <row r="323" spans="1:19" s="17" customFormat="1" ht="16.05" customHeight="1" x14ac:dyDescent="0.2">
      <c r="A323" s="9"/>
      <c r="B323" s="9"/>
      <c r="C323" s="7" t="s">
        <v>24</v>
      </c>
      <c r="D323" s="66">
        <f>SUM(D321,D319)</f>
        <v>868</v>
      </c>
      <c r="E323" s="66">
        <f t="shared" ref="E323:O323" si="224">SUM(E321,E319)</f>
        <v>918</v>
      </c>
      <c r="F323" s="66">
        <f t="shared" si="224"/>
        <v>1368</v>
      </c>
      <c r="G323" s="66">
        <f t="shared" si="224"/>
        <v>1084</v>
      </c>
      <c r="H323" s="66">
        <f t="shared" si="224"/>
        <v>909</v>
      </c>
      <c r="I323" s="66">
        <f t="shared" si="224"/>
        <v>824</v>
      </c>
      <c r="J323" s="66">
        <f t="shared" si="224"/>
        <v>1088</v>
      </c>
      <c r="K323" s="66">
        <f t="shared" si="224"/>
        <v>918</v>
      </c>
      <c r="L323" s="66">
        <f t="shared" si="224"/>
        <v>934</v>
      </c>
      <c r="M323" s="66">
        <f t="shared" si="224"/>
        <v>770</v>
      </c>
      <c r="N323" s="66">
        <f t="shared" si="224"/>
        <v>922</v>
      </c>
      <c r="O323" s="66">
        <f t="shared" si="224"/>
        <v>726</v>
      </c>
      <c r="P323" s="66">
        <f t="shared" si="202"/>
        <v>11329</v>
      </c>
      <c r="R323" s="2"/>
      <c r="S323" s="35"/>
    </row>
    <row r="324" spans="1:19" s="17" customFormat="1" ht="16.05" customHeight="1" x14ac:dyDescent="0.2">
      <c r="A324" s="9"/>
      <c r="B324" s="13"/>
      <c r="C324" s="10" t="s">
        <v>22</v>
      </c>
      <c r="D324" s="7">
        <f t="shared" ref="D324:O324" si="225">IF(D323&lt;=0,"",D323/$P323%)</f>
        <v>7.6617530232147582</v>
      </c>
      <c r="E324" s="7">
        <f t="shared" si="225"/>
        <v>8.1030982434460235</v>
      </c>
      <c r="F324" s="7">
        <f t="shared" si="225"/>
        <v>12.075205225527407</v>
      </c>
      <c r="G324" s="7">
        <f t="shared" si="225"/>
        <v>9.5683643746138216</v>
      </c>
      <c r="H324" s="7">
        <f t="shared" si="225"/>
        <v>8.0236561038043952</v>
      </c>
      <c r="I324" s="7">
        <f t="shared" si="225"/>
        <v>7.2733692294112453</v>
      </c>
      <c r="J324" s="7">
        <f t="shared" si="225"/>
        <v>9.6036719922323233</v>
      </c>
      <c r="K324" s="7">
        <f t="shared" si="225"/>
        <v>8.1030982434460235</v>
      </c>
      <c r="L324" s="7">
        <f t="shared" si="225"/>
        <v>8.2443287139200283</v>
      </c>
      <c r="M324" s="7">
        <f t="shared" si="225"/>
        <v>6.7967163915614792</v>
      </c>
      <c r="N324" s="7">
        <f t="shared" si="225"/>
        <v>8.1384058610645234</v>
      </c>
      <c r="O324" s="7">
        <f t="shared" si="225"/>
        <v>6.4083325977579655</v>
      </c>
      <c r="P324" s="66">
        <f t="shared" si="202"/>
        <v>99.999999999999986</v>
      </c>
      <c r="R324" s="2"/>
      <c r="S324" s="35"/>
    </row>
    <row r="325" spans="1:19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202"/>
        <v>0</v>
      </c>
      <c r="R325" s="2"/>
      <c r="S325" s="35"/>
    </row>
    <row r="326" spans="1:19" s="17" customFormat="1" ht="16.05" customHeight="1" x14ac:dyDescent="0.2">
      <c r="A326" s="9"/>
      <c r="B326" s="9"/>
      <c r="C326" s="10" t="s">
        <v>22</v>
      </c>
      <c r="D326" s="7" t="str">
        <f t="shared" ref="D326:O326" si="226">IF(D325&lt;=0,"",D325/$P325%)</f>
        <v/>
      </c>
      <c r="E326" s="7" t="str">
        <f t="shared" si="226"/>
        <v/>
      </c>
      <c r="F326" s="7" t="str">
        <f t="shared" si="226"/>
        <v/>
      </c>
      <c r="G326" s="7" t="str">
        <f t="shared" si="226"/>
        <v/>
      </c>
      <c r="H326" s="7" t="str">
        <f t="shared" si="226"/>
        <v/>
      </c>
      <c r="I326" s="7" t="str">
        <f t="shared" si="226"/>
        <v/>
      </c>
      <c r="J326" s="7" t="str">
        <f t="shared" si="226"/>
        <v/>
      </c>
      <c r="K326" s="7" t="str">
        <f t="shared" si="226"/>
        <v/>
      </c>
      <c r="L326" s="7" t="str">
        <f t="shared" si="226"/>
        <v/>
      </c>
      <c r="M326" s="7" t="str">
        <f t="shared" si="226"/>
        <v/>
      </c>
      <c r="N326" s="7" t="str">
        <f t="shared" si="226"/>
        <v/>
      </c>
      <c r="O326" s="7" t="str">
        <f t="shared" si="226"/>
        <v/>
      </c>
      <c r="P326" s="66">
        <f t="shared" si="202"/>
        <v>0</v>
      </c>
      <c r="R326" s="2"/>
      <c r="S326" s="35"/>
    </row>
    <row r="327" spans="1:19" s="17" customFormat="1" ht="16.05" customHeight="1" x14ac:dyDescent="0.2">
      <c r="A327" s="9"/>
      <c r="B327" s="9"/>
      <c r="C327" s="7" t="s">
        <v>23</v>
      </c>
      <c r="D327" s="67">
        <v>37</v>
      </c>
      <c r="E327" s="67">
        <v>48</v>
      </c>
      <c r="F327" s="67">
        <v>62</v>
      </c>
      <c r="G327" s="67">
        <v>28</v>
      </c>
      <c r="H327" s="67">
        <v>30</v>
      </c>
      <c r="I327" s="67">
        <v>29</v>
      </c>
      <c r="J327" s="67">
        <v>46</v>
      </c>
      <c r="K327" s="67">
        <v>32</v>
      </c>
      <c r="L327" s="67">
        <v>30</v>
      </c>
      <c r="M327" s="67">
        <v>26</v>
      </c>
      <c r="N327" s="67">
        <v>48</v>
      </c>
      <c r="O327" s="67">
        <v>32</v>
      </c>
      <c r="P327" s="66">
        <f t="shared" si="202"/>
        <v>448</v>
      </c>
      <c r="R327" s="2"/>
      <c r="S327" s="35"/>
    </row>
    <row r="328" spans="1:19" s="17" customFormat="1" ht="16.05" customHeight="1" x14ac:dyDescent="0.2">
      <c r="A328" s="9"/>
      <c r="B328" s="9"/>
      <c r="C328" s="10" t="s">
        <v>22</v>
      </c>
      <c r="D328" s="7">
        <f t="shared" ref="D328:O328" si="227">IF(D327&lt;=0,"",D327/$P327%)</f>
        <v>8.2589285714285712</v>
      </c>
      <c r="E328" s="7">
        <f t="shared" si="227"/>
        <v>10.714285714285714</v>
      </c>
      <c r="F328" s="7">
        <f t="shared" si="227"/>
        <v>13.839285714285714</v>
      </c>
      <c r="G328" s="7">
        <f t="shared" si="227"/>
        <v>6.2499999999999991</v>
      </c>
      <c r="H328" s="7">
        <f t="shared" si="227"/>
        <v>6.6964285714285712</v>
      </c>
      <c r="I328" s="7">
        <f t="shared" si="227"/>
        <v>6.4732142857142847</v>
      </c>
      <c r="J328" s="7">
        <f t="shared" si="227"/>
        <v>10.267857142857142</v>
      </c>
      <c r="K328" s="7">
        <f t="shared" si="227"/>
        <v>7.1428571428571423</v>
      </c>
      <c r="L328" s="7">
        <f t="shared" si="227"/>
        <v>6.6964285714285712</v>
      </c>
      <c r="M328" s="7">
        <f t="shared" si="227"/>
        <v>5.8035714285714279</v>
      </c>
      <c r="N328" s="7">
        <f t="shared" si="227"/>
        <v>10.714285714285714</v>
      </c>
      <c r="O328" s="7">
        <f t="shared" si="227"/>
        <v>7.1428571428571423</v>
      </c>
      <c r="P328" s="66">
        <f t="shared" si="202"/>
        <v>99.999999999999986</v>
      </c>
      <c r="R328" s="2"/>
      <c r="S328" s="35"/>
    </row>
    <row r="329" spans="1:19" s="17" customFormat="1" ht="16.05" customHeight="1" x14ac:dyDescent="0.2">
      <c r="A329" s="9"/>
      <c r="B329" s="9"/>
      <c r="C329" s="7" t="s">
        <v>24</v>
      </c>
      <c r="D329" s="66">
        <f>SUM(D327,D325)</f>
        <v>37</v>
      </c>
      <c r="E329" s="66">
        <f t="shared" ref="E329:O329" si="228">SUM(E327,E325)</f>
        <v>48</v>
      </c>
      <c r="F329" s="66">
        <f t="shared" si="228"/>
        <v>62</v>
      </c>
      <c r="G329" s="66">
        <f t="shared" si="228"/>
        <v>28</v>
      </c>
      <c r="H329" s="66">
        <f t="shared" si="228"/>
        <v>30</v>
      </c>
      <c r="I329" s="66">
        <f t="shared" si="228"/>
        <v>29</v>
      </c>
      <c r="J329" s="66">
        <f t="shared" si="228"/>
        <v>46</v>
      </c>
      <c r="K329" s="66">
        <f t="shared" si="228"/>
        <v>32</v>
      </c>
      <c r="L329" s="66">
        <f t="shared" si="228"/>
        <v>30</v>
      </c>
      <c r="M329" s="66">
        <f t="shared" si="228"/>
        <v>26</v>
      </c>
      <c r="N329" s="66">
        <f t="shared" si="228"/>
        <v>48</v>
      </c>
      <c r="O329" s="66">
        <f t="shared" si="228"/>
        <v>32</v>
      </c>
      <c r="P329" s="66">
        <f t="shared" si="202"/>
        <v>448</v>
      </c>
      <c r="R329" s="2"/>
      <c r="S329" s="35"/>
    </row>
    <row r="330" spans="1:19" s="17" customFormat="1" ht="16.05" customHeight="1" x14ac:dyDescent="0.2">
      <c r="A330" s="9"/>
      <c r="B330" s="13"/>
      <c r="C330" s="10" t="s">
        <v>22</v>
      </c>
      <c r="D330" s="7">
        <f t="shared" ref="D330:O330" si="229">IF(D329&lt;=0,"",D329/$P329%)</f>
        <v>8.2589285714285712</v>
      </c>
      <c r="E330" s="7">
        <f t="shared" si="229"/>
        <v>10.714285714285714</v>
      </c>
      <c r="F330" s="7">
        <f t="shared" si="229"/>
        <v>13.839285714285714</v>
      </c>
      <c r="G330" s="7">
        <f t="shared" si="229"/>
        <v>6.2499999999999991</v>
      </c>
      <c r="H330" s="7">
        <f t="shared" si="229"/>
        <v>6.6964285714285712</v>
      </c>
      <c r="I330" s="7">
        <f t="shared" si="229"/>
        <v>6.4732142857142847</v>
      </c>
      <c r="J330" s="7">
        <f t="shared" si="229"/>
        <v>10.267857142857142</v>
      </c>
      <c r="K330" s="7">
        <f t="shared" si="229"/>
        <v>7.1428571428571423</v>
      </c>
      <c r="L330" s="7">
        <f t="shared" si="229"/>
        <v>6.6964285714285712</v>
      </c>
      <c r="M330" s="7">
        <f t="shared" si="229"/>
        <v>5.8035714285714279</v>
      </c>
      <c r="N330" s="7">
        <f t="shared" si="229"/>
        <v>10.714285714285714</v>
      </c>
      <c r="O330" s="7">
        <f t="shared" si="229"/>
        <v>7.1428571428571423</v>
      </c>
      <c r="P330" s="66">
        <f t="shared" si="202"/>
        <v>99.999999999999986</v>
      </c>
      <c r="R330" s="2"/>
      <c r="S330" s="35"/>
    </row>
    <row r="331" spans="1:19" s="17" customFormat="1" ht="16.05" customHeight="1" x14ac:dyDescent="0.2">
      <c r="A331" s="9"/>
      <c r="B331" s="9" t="s">
        <v>78</v>
      </c>
      <c r="C331" s="7" t="s">
        <v>21</v>
      </c>
      <c r="D331" s="67">
        <v>0.8</v>
      </c>
      <c r="E331" s="67">
        <v>0.8</v>
      </c>
      <c r="F331" s="67">
        <v>2.4</v>
      </c>
      <c r="G331" s="67">
        <v>1.3</v>
      </c>
      <c r="H331" s="67">
        <v>1.1000000000000001</v>
      </c>
      <c r="I331" s="67">
        <v>0.8</v>
      </c>
      <c r="J331" s="67">
        <v>1.4</v>
      </c>
      <c r="K331" s="67">
        <v>1.3</v>
      </c>
      <c r="L331" s="67">
        <v>1.1000000000000001</v>
      </c>
      <c r="M331" s="67">
        <v>1.4</v>
      </c>
      <c r="N331" s="67">
        <v>0.8</v>
      </c>
      <c r="O331" s="67">
        <v>2.1</v>
      </c>
      <c r="P331" s="66">
        <f t="shared" si="202"/>
        <v>15.3</v>
      </c>
      <c r="R331" s="2"/>
      <c r="S331" s="35"/>
    </row>
    <row r="332" spans="1:19" s="17" customFormat="1" ht="16.05" customHeight="1" x14ac:dyDescent="0.2">
      <c r="A332" s="9"/>
      <c r="B332" s="9"/>
      <c r="C332" s="10" t="s">
        <v>22</v>
      </c>
      <c r="D332" s="7">
        <f t="shared" ref="D332:O332" si="230">IF(D331&lt;=0,"",D331/$P331%)</f>
        <v>5.2287581699346406</v>
      </c>
      <c r="E332" s="7">
        <f t="shared" si="230"/>
        <v>5.2287581699346406</v>
      </c>
      <c r="F332" s="7">
        <f t="shared" si="230"/>
        <v>15.686274509803921</v>
      </c>
      <c r="G332" s="7">
        <f t="shared" si="230"/>
        <v>8.4967320261437909</v>
      </c>
      <c r="H332" s="7">
        <f t="shared" si="230"/>
        <v>7.1895424836601318</v>
      </c>
      <c r="I332" s="7">
        <f t="shared" si="230"/>
        <v>5.2287581699346406</v>
      </c>
      <c r="J332" s="7">
        <f t="shared" si="230"/>
        <v>9.1503267973856204</v>
      </c>
      <c r="K332" s="7">
        <f t="shared" si="230"/>
        <v>8.4967320261437909</v>
      </c>
      <c r="L332" s="7">
        <f t="shared" si="230"/>
        <v>7.1895424836601318</v>
      </c>
      <c r="M332" s="7">
        <f t="shared" si="230"/>
        <v>9.1503267973856204</v>
      </c>
      <c r="N332" s="7">
        <f t="shared" si="230"/>
        <v>5.2287581699346406</v>
      </c>
      <c r="O332" s="7">
        <f t="shared" si="230"/>
        <v>13.725490196078432</v>
      </c>
      <c r="P332" s="66">
        <f t="shared" si="202"/>
        <v>100</v>
      </c>
      <c r="R332" s="2"/>
      <c r="S332" s="35"/>
    </row>
    <row r="333" spans="1:19" s="17" customFormat="1" ht="16.05" customHeight="1" x14ac:dyDescent="0.2">
      <c r="A333" s="9"/>
      <c r="B333" s="9"/>
      <c r="C333" s="7" t="s">
        <v>23</v>
      </c>
      <c r="D333" s="67">
        <v>256.2</v>
      </c>
      <c r="E333" s="67">
        <v>274.2</v>
      </c>
      <c r="F333" s="67">
        <v>389.6</v>
      </c>
      <c r="G333" s="67">
        <v>209.7</v>
      </c>
      <c r="H333" s="67">
        <v>199.9</v>
      </c>
      <c r="I333" s="67">
        <v>302.2</v>
      </c>
      <c r="J333" s="67">
        <v>411.6</v>
      </c>
      <c r="K333" s="67">
        <v>319.7</v>
      </c>
      <c r="L333" s="67">
        <v>313.89999999999998</v>
      </c>
      <c r="M333" s="67">
        <v>302.60000000000002</v>
      </c>
      <c r="N333" s="67">
        <v>331.2</v>
      </c>
      <c r="O333" s="67">
        <v>270.89999999999998</v>
      </c>
      <c r="P333" s="66">
        <f t="shared" si="202"/>
        <v>3581.7</v>
      </c>
      <c r="R333" s="2"/>
      <c r="S333" s="35"/>
    </row>
    <row r="334" spans="1:19" s="17" customFormat="1" ht="16.05" customHeight="1" x14ac:dyDescent="0.2">
      <c r="A334" s="9"/>
      <c r="B334" s="9"/>
      <c r="C334" s="10" t="s">
        <v>22</v>
      </c>
      <c r="D334" s="7">
        <f>IF(D333&lt;=0,"",D333/$P333%)</f>
        <v>7.1530278917832311</v>
      </c>
      <c r="E334" s="7">
        <f t="shared" ref="E334:O334" si="231">IF(E333&lt;=0,"",E333/$P333%)</f>
        <v>7.6555825446017254</v>
      </c>
      <c r="F334" s="7">
        <f t="shared" si="231"/>
        <v>10.87751626322696</v>
      </c>
      <c r="G334" s="7">
        <f t="shared" si="231"/>
        <v>5.8547617053354548</v>
      </c>
      <c r="H334" s="7">
        <f t="shared" si="231"/>
        <v>5.5811486165787194</v>
      </c>
      <c r="I334" s="7">
        <f t="shared" si="231"/>
        <v>8.4373342267638272</v>
      </c>
      <c r="J334" s="7">
        <f t="shared" si="231"/>
        <v>11.491749727782897</v>
      </c>
      <c r="K334" s="7">
        <f t="shared" si="231"/>
        <v>8.9259290281151404</v>
      </c>
      <c r="L334" s="7">
        <f t="shared" si="231"/>
        <v>8.7639947510958471</v>
      </c>
      <c r="M334" s="7">
        <f t="shared" si="231"/>
        <v>8.4485021079375713</v>
      </c>
      <c r="N334" s="7">
        <f t="shared" si="231"/>
        <v>9.2470056118602901</v>
      </c>
      <c r="O334" s="7">
        <f t="shared" si="231"/>
        <v>7.5634475249183346</v>
      </c>
      <c r="P334" s="66">
        <f t="shared" si="202"/>
        <v>100</v>
      </c>
      <c r="R334" s="2"/>
      <c r="S334" s="35"/>
    </row>
    <row r="335" spans="1:19" s="17" customFormat="1" ht="16.05" customHeight="1" x14ac:dyDescent="0.2">
      <c r="A335" s="9"/>
      <c r="B335" s="9"/>
      <c r="C335" s="7" t="s">
        <v>24</v>
      </c>
      <c r="D335" s="66">
        <f>SUM(D333,D331)</f>
        <v>257</v>
      </c>
      <c r="E335" s="66">
        <f t="shared" ref="E335:O335" si="232">SUM(E333,E331)</f>
        <v>275</v>
      </c>
      <c r="F335" s="66">
        <f t="shared" si="232"/>
        <v>392</v>
      </c>
      <c r="G335" s="66">
        <f t="shared" si="232"/>
        <v>211</v>
      </c>
      <c r="H335" s="66">
        <f t="shared" si="232"/>
        <v>201</v>
      </c>
      <c r="I335" s="66">
        <f t="shared" si="232"/>
        <v>303</v>
      </c>
      <c r="J335" s="66">
        <f t="shared" si="232"/>
        <v>413</v>
      </c>
      <c r="K335" s="66">
        <f t="shared" si="232"/>
        <v>321</v>
      </c>
      <c r="L335" s="66">
        <f t="shared" si="232"/>
        <v>315</v>
      </c>
      <c r="M335" s="66">
        <f t="shared" si="232"/>
        <v>304</v>
      </c>
      <c r="N335" s="66">
        <f t="shared" si="232"/>
        <v>332</v>
      </c>
      <c r="O335" s="66">
        <f t="shared" si="232"/>
        <v>273</v>
      </c>
      <c r="P335" s="66">
        <f t="shared" si="202"/>
        <v>3597</v>
      </c>
      <c r="R335" s="2"/>
      <c r="S335" s="35"/>
    </row>
    <row r="336" spans="1:19" s="17" customFormat="1" ht="16.05" customHeight="1" x14ac:dyDescent="0.2">
      <c r="A336" s="9"/>
      <c r="B336" s="13"/>
      <c r="C336" s="10" t="s">
        <v>22</v>
      </c>
      <c r="D336" s="7">
        <f t="shared" ref="D336:O336" si="233">IF(D335&lt;=0,"",D335/$P335%)</f>
        <v>7.1448429246594385</v>
      </c>
      <c r="E336" s="7">
        <f t="shared" si="233"/>
        <v>7.6452599388379205</v>
      </c>
      <c r="F336" s="7">
        <f t="shared" si="233"/>
        <v>10.897970530998053</v>
      </c>
      <c r="G336" s="7">
        <f t="shared" si="233"/>
        <v>5.8659994439810959</v>
      </c>
      <c r="H336" s="7">
        <f t="shared" si="233"/>
        <v>5.5879899916597164</v>
      </c>
      <c r="I336" s="7">
        <f t="shared" si="233"/>
        <v>8.4236864053377811</v>
      </c>
      <c r="J336" s="7">
        <f t="shared" si="233"/>
        <v>11.481790380872949</v>
      </c>
      <c r="K336" s="7">
        <f t="shared" si="233"/>
        <v>8.9241034195162641</v>
      </c>
      <c r="L336" s="7">
        <f t="shared" si="233"/>
        <v>8.7572977481234364</v>
      </c>
      <c r="M336" s="7">
        <f t="shared" si="233"/>
        <v>8.45148735056992</v>
      </c>
      <c r="N336" s="7">
        <f t="shared" si="233"/>
        <v>9.2299138170697805</v>
      </c>
      <c r="O336" s="7">
        <f t="shared" si="233"/>
        <v>7.5896580483736447</v>
      </c>
      <c r="P336" s="66">
        <f t="shared" si="202"/>
        <v>100.00000000000001</v>
      </c>
      <c r="R336" s="2"/>
      <c r="S336" s="35"/>
    </row>
    <row r="337" spans="1:19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202"/>
        <v>0</v>
      </c>
      <c r="R337" s="2"/>
      <c r="S337" s="35"/>
    </row>
    <row r="338" spans="1:19" s="17" customFormat="1" ht="16.05" customHeight="1" x14ac:dyDescent="0.2">
      <c r="A338" s="9"/>
      <c r="B338" s="9"/>
      <c r="C338" s="10" t="s">
        <v>22</v>
      </c>
      <c r="D338" s="7" t="str">
        <f t="shared" ref="D338:O338" si="234">IF(D337&lt;=0,"",D337/$P337%)</f>
        <v/>
      </c>
      <c r="E338" s="7" t="str">
        <f t="shared" si="234"/>
        <v/>
      </c>
      <c r="F338" s="7" t="str">
        <f t="shared" si="234"/>
        <v/>
      </c>
      <c r="G338" s="7" t="str">
        <f t="shared" si="234"/>
        <v/>
      </c>
      <c r="H338" s="7" t="str">
        <f t="shared" si="234"/>
        <v/>
      </c>
      <c r="I338" s="7" t="str">
        <f t="shared" si="234"/>
        <v/>
      </c>
      <c r="J338" s="7" t="str">
        <f t="shared" si="234"/>
        <v/>
      </c>
      <c r="K338" s="7" t="str">
        <f t="shared" si="234"/>
        <v/>
      </c>
      <c r="L338" s="7" t="str">
        <f t="shared" si="234"/>
        <v/>
      </c>
      <c r="M338" s="7" t="str">
        <f t="shared" si="234"/>
        <v/>
      </c>
      <c r="N338" s="7" t="str">
        <f t="shared" si="234"/>
        <v/>
      </c>
      <c r="O338" s="7" t="str">
        <f t="shared" si="234"/>
        <v/>
      </c>
      <c r="P338" s="66">
        <f t="shared" si="202"/>
        <v>0</v>
      </c>
      <c r="R338" s="2"/>
      <c r="S338" s="35"/>
    </row>
    <row r="339" spans="1:19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02"/>
        <v>0</v>
      </c>
      <c r="R339" s="2"/>
      <c r="S339" s="35"/>
    </row>
    <row r="340" spans="1:19" s="17" customFormat="1" ht="16.05" customHeight="1" x14ac:dyDescent="0.2">
      <c r="A340" s="9"/>
      <c r="B340" s="9"/>
      <c r="C340" s="10" t="s">
        <v>22</v>
      </c>
      <c r="D340" s="7" t="str">
        <f t="shared" ref="D340:O340" si="235">IF(D339&lt;=0,"",D339/$P339%)</f>
        <v/>
      </c>
      <c r="E340" s="7" t="str">
        <f t="shared" si="235"/>
        <v/>
      </c>
      <c r="F340" s="7" t="str">
        <f t="shared" si="235"/>
        <v/>
      </c>
      <c r="G340" s="7" t="str">
        <f t="shared" si="235"/>
        <v/>
      </c>
      <c r="H340" s="7" t="str">
        <f t="shared" si="235"/>
        <v/>
      </c>
      <c r="I340" s="7" t="str">
        <f t="shared" si="235"/>
        <v/>
      </c>
      <c r="J340" s="7" t="str">
        <f t="shared" si="235"/>
        <v/>
      </c>
      <c r="K340" s="7" t="str">
        <f t="shared" si="235"/>
        <v/>
      </c>
      <c r="L340" s="7" t="str">
        <f t="shared" si="235"/>
        <v/>
      </c>
      <c r="M340" s="7" t="str">
        <f t="shared" si="235"/>
        <v/>
      </c>
      <c r="N340" s="7" t="str">
        <f t="shared" si="235"/>
        <v/>
      </c>
      <c r="O340" s="7" t="str">
        <f t="shared" si="235"/>
        <v/>
      </c>
      <c r="P340" s="66">
        <f t="shared" si="202"/>
        <v>0</v>
      </c>
      <c r="R340" s="2"/>
      <c r="S340" s="35"/>
    </row>
    <row r="341" spans="1:19" s="17" customFormat="1" ht="16.05" customHeight="1" x14ac:dyDescent="0.2">
      <c r="A341" s="9"/>
      <c r="B341" s="9"/>
      <c r="C341" s="7" t="s">
        <v>24</v>
      </c>
      <c r="D341" s="66">
        <f>SUM(D339,D337)</f>
        <v>0</v>
      </c>
      <c r="E341" s="66">
        <f t="shared" ref="E341:O341" si="236">SUM(E339,E337)</f>
        <v>0</v>
      </c>
      <c r="F341" s="66">
        <f t="shared" si="236"/>
        <v>0</v>
      </c>
      <c r="G341" s="66">
        <f t="shared" si="236"/>
        <v>0</v>
      </c>
      <c r="H341" s="66">
        <f t="shared" si="236"/>
        <v>0</v>
      </c>
      <c r="I341" s="66">
        <f t="shared" si="236"/>
        <v>0</v>
      </c>
      <c r="J341" s="66">
        <f t="shared" si="236"/>
        <v>0</v>
      </c>
      <c r="K341" s="66">
        <f t="shared" si="236"/>
        <v>0</v>
      </c>
      <c r="L341" s="66">
        <f t="shared" si="236"/>
        <v>0</v>
      </c>
      <c r="M341" s="66">
        <f t="shared" si="236"/>
        <v>0</v>
      </c>
      <c r="N341" s="66">
        <f t="shared" si="236"/>
        <v>0</v>
      </c>
      <c r="O341" s="66">
        <f t="shared" si="236"/>
        <v>0</v>
      </c>
      <c r="P341" s="66">
        <f t="shared" si="202"/>
        <v>0</v>
      </c>
      <c r="R341" s="2"/>
      <c r="S341" s="35"/>
    </row>
    <row r="342" spans="1:19" s="17" customFormat="1" ht="16.05" customHeight="1" x14ac:dyDescent="0.2">
      <c r="A342" s="9"/>
      <c r="B342" s="13"/>
      <c r="C342" s="10" t="s">
        <v>22</v>
      </c>
      <c r="D342" s="7" t="str">
        <f t="shared" ref="D342:O342" si="237">IF(D341&lt;=0,"",D341/$P341%)</f>
        <v/>
      </c>
      <c r="E342" s="7" t="str">
        <f t="shared" si="237"/>
        <v/>
      </c>
      <c r="F342" s="7" t="str">
        <f t="shared" si="237"/>
        <v/>
      </c>
      <c r="G342" s="7" t="str">
        <f t="shared" si="237"/>
        <v/>
      </c>
      <c r="H342" s="7" t="str">
        <f t="shared" si="237"/>
        <v/>
      </c>
      <c r="I342" s="7" t="str">
        <f t="shared" si="237"/>
        <v/>
      </c>
      <c r="J342" s="7" t="str">
        <f t="shared" si="237"/>
        <v/>
      </c>
      <c r="K342" s="7" t="str">
        <f t="shared" si="237"/>
        <v/>
      </c>
      <c r="L342" s="7" t="str">
        <f t="shared" si="237"/>
        <v/>
      </c>
      <c r="M342" s="7" t="str">
        <f t="shared" si="237"/>
        <v/>
      </c>
      <c r="N342" s="7" t="str">
        <f t="shared" si="237"/>
        <v/>
      </c>
      <c r="O342" s="7" t="str">
        <f t="shared" si="237"/>
        <v/>
      </c>
      <c r="P342" s="66">
        <f t="shared" si="202"/>
        <v>0</v>
      </c>
      <c r="R342" s="2"/>
      <c r="S342" s="35"/>
    </row>
    <row r="343" spans="1:19" s="17" customFormat="1" ht="16.05" customHeight="1" x14ac:dyDescent="0.2">
      <c r="A343" s="9"/>
      <c r="B343" s="9" t="s">
        <v>80</v>
      </c>
      <c r="C343" s="7" t="s">
        <v>21</v>
      </c>
      <c r="D343" s="67">
        <v>0.7</v>
      </c>
      <c r="E343" s="67">
        <v>0.7</v>
      </c>
      <c r="F343" s="67">
        <v>0.7</v>
      </c>
      <c r="G343" s="67">
        <v>0.6</v>
      </c>
      <c r="H343" s="67">
        <v>0.3</v>
      </c>
      <c r="I343" s="67">
        <v>0.4</v>
      </c>
      <c r="J343" s="67">
        <v>0.3</v>
      </c>
      <c r="K343" s="67">
        <v>0.4</v>
      </c>
      <c r="L343" s="67">
        <v>0.4</v>
      </c>
      <c r="M343" s="67">
        <v>0.3</v>
      </c>
      <c r="N343" s="67">
        <v>0.9</v>
      </c>
      <c r="O343" s="67">
        <v>0.6</v>
      </c>
      <c r="P343" s="66">
        <f t="shared" si="202"/>
        <v>6.3</v>
      </c>
      <c r="R343" s="2"/>
      <c r="S343" s="35"/>
    </row>
    <row r="344" spans="1:19" s="17" customFormat="1" ht="16.05" customHeight="1" x14ac:dyDescent="0.2">
      <c r="A344" s="9"/>
      <c r="B344" s="9"/>
      <c r="C344" s="10" t="s">
        <v>22</v>
      </c>
      <c r="D344" s="7">
        <f t="shared" ref="D344:O344" si="238">IF(D343&lt;=0,"",D343/$P343%)</f>
        <v>11.111111111111111</v>
      </c>
      <c r="E344" s="7">
        <f t="shared" si="238"/>
        <v>11.111111111111111</v>
      </c>
      <c r="F344" s="7">
        <f t="shared" si="238"/>
        <v>11.111111111111111</v>
      </c>
      <c r="G344" s="7">
        <f t="shared" si="238"/>
        <v>9.5238095238095237</v>
      </c>
      <c r="H344" s="7">
        <f t="shared" si="238"/>
        <v>4.7619047619047619</v>
      </c>
      <c r="I344" s="7">
        <f t="shared" si="238"/>
        <v>6.3492063492063497</v>
      </c>
      <c r="J344" s="7">
        <f t="shared" si="238"/>
        <v>4.7619047619047619</v>
      </c>
      <c r="K344" s="7">
        <f t="shared" si="238"/>
        <v>6.3492063492063497</v>
      </c>
      <c r="L344" s="7">
        <f t="shared" si="238"/>
        <v>6.3492063492063497</v>
      </c>
      <c r="M344" s="7">
        <f t="shared" si="238"/>
        <v>4.7619047619047619</v>
      </c>
      <c r="N344" s="7">
        <f t="shared" si="238"/>
        <v>14.285714285714286</v>
      </c>
      <c r="O344" s="7">
        <f t="shared" si="238"/>
        <v>9.5238095238095237</v>
      </c>
      <c r="P344" s="66">
        <f t="shared" si="202"/>
        <v>100</v>
      </c>
      <c r="R344" s="2"/>
      <c r="S344" s="35"/>
    </row>
    <row r="345" spans="1:19" s="17" customFormat="1" ht="16.05" customHeight="1" x14ac:dyDescent="0.2">
      <c r="A345" s="9"/>
      <c r="B345" s="9"/>
      <c r="C345" s="7" t="s">
        <v>23</v>
      </c>
      <c r="D345" s="67">
        <v>23.3</v>
      </c>
      <c r="E345" s="67">
        <v>27.3</v>
      </c>
      <c r="F345" s="67">
        <v>34.299999999999997</v>
      </c>
      <c r="G345" s="67">
        <v>27.4</v>
      </c>
      <c r="H345" s="67">
        <v>24.7</v>
      </c>
      <c r="I345" s="67">
        <v>19.600000000000001</v>
      </c>
      <c r="J345" s="67">
        <v>25.7</v>
      </c>
      <c r="K345" s="67">
        <v>16.600000000000001</v>
      </c>
      <c r="L345" s="67">
        <v>27.6</v>
      </c>
      <c r="M345" s="67">
        <v>18.7</v>
      </c>
      <c r="N345" s="67">
        <v>37.1</v>
      </c>
      <c r="O345" s="67">
        <v>24.4</v>
      </c>
      <c r="P345" s="66">
        <f t="shared" si="202"/>
        <v>306.69999999999993</v>
      </c>
      <c r="R345" s="2"/>
      <c r="S345" s="35"/>
    </row>
    <row r="346" spans="1:19" s="17" customFormat="1" ht="16.05" customHeight="1" x14ac:dyDescent="0.2">
      <c r="A346" s="9"/>
      <c r="B346" s="9"/>
      <c r="C346" s="10" t="s">
        <v>22</v>
      </c>
      <c r="D346" s="7">
        <f t="shared" ref="D346:O346" si="239">IF(D345&lt;=0,"",D345/$P345%)</f>
        <v>7.5970003260515178</v>
      </c>
      <c r="E346" s="7">
        <f t="shared" si="239"/>
        <v>8.901206390609719</v>
      </c>
      <c r="F346" s="7">
        <f t="shared" si="239"/>
        <v>11.183567003586568</v>
      </c>
      <c r="G346" s="7">
        <f t="shared" si="239"/>
        <v>8.9338115422236726</v>
      </c>
      <c r="H346" s="7">
        <f t="shared" si="239"/>
        <v>8.0534724486468878</v>
      </c>
      <c r="I346" s="7">
        <f t="shared" si="239"/>
        <v>6.3906097163351827</v>
      </c>
      <c r="J346" s="7">
        <f t="shared" si="239"/>
        <v>8.3795239647864381</v>
      </c>
      <c r="K346" s="7">
        <f t="shared" si="239"/>
        <v>5.4124551679165327</v>
      </c>
      <c r="L346" s="7">
        <f t="shared" si="239"/>
        <v>8.9990218454515833</v>
      </c>
      <c r="M346" s="7">
        <f t="shared" si="239"/>
        <v>6.0971633518095869</v>
      </c>
      <c r="N346" s="7">
        <f t="shared" si="239"/>
        <v>12.096511248777309</v>
      </c>
      <c r="O346" s="7">
        <f t="shared" si="239"/>
        <v>7.9556569938050226</v>
      </c>
      <c r="P346" s="66">
        <f t="shared" si="202"/>
        <v>100</v>
      </c>
      <c r="R346" s="2"/>
      <c r="S346" s="35"/>
    </row>
    <row r="347" spans="1:19" s="17" customFormat="1" ht="16.05" customHeight="1" x14ac:dyDescent="0.2">
      <c r="A347" s="9"/>
      <c r="B347" s="9"/>
      <c r="C347" s="7" t="s">
        <v>24</v>
      </c>
      <c r="D347" s="66">
        <f>SUM(D345,D343)</f>
        <v>24</v>
      </c>
      <c r="E347" s="66">
        <f t="shared" ref="E347:O347" si="240">SUM(E345,E343)</f>
        <v>28</v>
      </c>
      <c r="F347" s="66">
        <f t="shared" si="240"/>
        <v>35</v>
      </c>
      <c r="G347" s="66">
        <f t="shared" si="240"/>
        <v>28</v>
      </c>
      <c r="H347" s="66">
        <f t="shared" si="240"/>
        <v>25</v>
      </c>
      <c r="I347" s="66">
        <f t="shared" si="240"/>
        <v>20</v>
      </c>
      <c r="J347" s="66">
        <f t="shared" si="240"/>
        <v>26</v>
      </c>
      <c r="K347" s="66">
        <f t="shared" si="240"/>
        <v>17</v>
      </c>
      <c r="L347" s="66">
        <f t="shared" si="240"/>
        <v>28</v>
      </c>
      <c r="M347" s="66">
        <f t="shared" si="240"/>
        <v>19</v>
      </c>
      <c r="N347" s="66">
        <f t="shared" si="240"/>
        <v>38</v>
      </c>
      <c r="O347" s="66">
        <f t="shared" si="240"/>
        <v>25</v>
      </c>
      <c r="P347" s="66">
        <f t="shared" si="202"/>
        <v>313</v>
      </c>
      <c r="R347" s="2"/>
      <c r="S347" s="35"/>
    </row>
    <row r="348" spans="1:19" s="17" customFormat="1" ht="16.05" customHeight="1" x14ac:dyDescent="0.2">
      <c r="A348" s="9"/>
      <c r="B348" s="13"/>
      <c r="C348" s="10" t="s">
        <v>22</v>
      </c>
      <c r="D348" s="7">
        <f t="shared" ref="D348:O348" si="241">IF(D347&lt;=0,"",D347/$P347%)</f>
        <v>7.6677316293929714</v>
      </c>
      <c r="E348" s="7">
        <f t="shared" si="241"/>
        <v>8.9456869009584672</v>
      </c>
      <c r="F348" s="7">
        <f t="shared" si="241"/>
        <v>11.182108626198083</v>
      </c>
      <c r="G348" s="7">
        <f t="shared" si="241"/>
        <v>8.9456869009584672</v>
      </c>
      <c r="H348" s="7">
        <f t="shared" si="241"/>
        <v>7.9872204472843453</v>
      </c>
      <c r="I348" s="7">
        <f t="shared" si="241"/>
        <v>6.3897763578274764</v>
      </c>
      <c r="J348" s="7">
        <f t="shared" si="241"/>
        <v>8.3067092651757193</v>
      </c>
      <c r="K348" s="7">
        <f t="shared" si="241"/>
        <v>5.4313099041533546</v>
      </c>
      <c r="L348" s="7">
        <f t="shared" si="241"/>
        <v>8.9456869009584672</v>
      </c>
      <c r="M348" s="7">
        <f t="shared" si="241"/>
        <v>6.0702875399361025</v>
      </c>
      <c r="N348" s="7">
        <f t="shared" si="241"/>
        <v>12.140575079872205</v>
      </c>
      <c r="O348" s="7">
        <f t="shared" si="241"/>
        <v>7.9872204472843453</v>
      </c>
      <c r="P348" s="66">
        <f t="shared" si="202"/>
        <v>100</v>
      </c>
      <c r="R348" s="2"/>
      <c r="S348" s="35"/>
    </row>
    <row r="349" spans="1:19" s="17" customFormat="1" ht="16.05" customHeight="1" x14ac:dyDescent="0.2">
      <c r="A349" s="9"/>
      <c r="B349" s="9" t="s">
        <v>81</v>
      </c>
      <c r="C349" s="7" t="s">
        <v>21</v>
      </c>
      <c r="D349" s="67">
        <v>13.7</v>
      </c>
      <c r="E349" s="67">
        <v>19.600000000000001</v>
      </c>
      <c r="F349" s="67">
        <v>16</v>
      </c>
      <c r="G349" s="67">
        <v>18.7</v>
      </c>
      <c r="H349" s="67">
        <v>17.100000000000001</v>
      </c>
      <c r="I349" s="67">
        <v>20.6</v>
      </c>
      <c r="J349" s="67">
        <v>16.5</v>
      </c>
      <c r="K349" s="67">
        <v>15</v>
      </c>
      <c r="L349" s="67">
        <v>18.5</v>
      </c>
      <c r="M349" s="67">
        <v>21.7</v>
      </c>
      <c r="N349" s="67">
        <v>21.2</v>
      </c>
      <c r="O349" s="67">
        <v>16.100000000000001</v>
      </c>
      <c r="P349" s="66">
        <f t="shared" si="202"/>
        <v>214.69999999999996</v>
      </c>
      <c r="R349" s="2"/>
      <c r="S349" s="35"/>
    </row>
    <row r="350" spans="1:19" s="17" customFormat="1" ht="16.05" customHeight="1" x14ac:dyDescent="0.2">
      <c r="A350" s="9"/>
      <c r="B350" s="9"/>
      <c r="C350" s="10" t="s">
        <v>22</v>
      </c>
      <c r="D350" s="7">
        <f t="shared" ref="D350:O350" si="242">IF(D349&lt;=0,"",D349/$P349%)</f>
        <v>6.3809967396367027</v>
      </c>
      <c r="E350" s="7">
        <f t="shared" si="242"/>
        <v>9.1290172333488613</v>
      </c>
      <c r="F350" s="7">
        <f t="shared" si="242"/>
        <v>7.4522589659990688</v>
      </c>
      <c r="G350" s="7">
        <f t="shared" si="242"/>
        <v>8.709827666511412</v>
      </c>
      <c r="H350" s="7">
        <f t="shared" si="242"/>
        <v>7.9646017699115061</v>
      </c>
      <c r="I350" s="7">
        <f t="shared" si="242"/>
        <v>9.5947834187238019</v>
      </c>
      <c r="J350" s="7">
        <f t="shared" si="242"/>
        <v>7.68514205868654</v>
      </c>
      <c r="K350" s="7">
        <f t="shared" si="242"/>
        <v>6.9864927806241273</v>
      </c>
      <c r="L350" s="7">
        <f t="shared" si="242"/>
        <v>8.6166744294364239</v>
      </c>
      <c r="M350" s="7">
        <f t="shared" si="242"/>
        <v>10.107126222636238</v>
      </c>
      <c r="N350" s="7">
        <f t="shared" si="242"/>
        <v>9.8742431299487663</v>
      </c>
      <c r="O350" s="7">
        <f t="shared" si="242"/>
        <v>7.4988355845365637</v>
      </c>
      <c r="P350" s="66">
        <f t="shared" si="202"/>
        <v>100.00000000000001</v>
      </c>
      <c r="R350" s="2"/>
      <c r="S350" s="35"/>
    </row>
    <row r="351" spans="1:19" s="17" customFormat="1" ht="16.05" customHeight="1" x14ac:dyDescent="0.2">
      <c r="A351" s="9"/>
      <c r="B351" s="9"/>
      <c r="C351" s="7" t="s">
        <v>23</v>
      </c>
      <c r="D351" s="67">
        <v>140.30000000000001</v>
      </c>
      <c r="E351" s="67">
        <v>129.4</v>
      </c>
      <c r="F351" s="67">
        <v>157</v>
      </c>
      <c r="G351" s="67">
        <v>143.30000000000001</v>
      </c>
      <c r="H351" s="67">
        <v>141.9</v>
      </c>
      <c r="I351" s="67">
        <v>131.4</v>
      </c>
      <c r="J351" s="67">
        <v>140.5</v>
      </c>
      <c r="K351" s="67">
        <v>118</v>
      </c>
      <c r="L351" s="67">
        <v>111.5</v>
      </c>
      <c r="M351" s="67">
        <v>170.3</v>
      </c>
      <c r="N351" s="67">
        <v>142.80000000000001</v>
      </c>
      <c r="O351" s="67">
        <v>171.9</v>
      </c>
      <c r="P351" s="66">
        <f t="shared" si="202"/>
        <v>1698.3</v>
      </c>
      <c r="R351" s="2"/>
      <c r="S351" s="35"/>
    </row>
    <row r="352" spans="1:19" s="17" customFormat="1" ht="16.05" customHeight="1" x14ac:dyDescent="0.2">
      <c r="A352" s="9"/>
      <c r="B352" s="9"/>
      <c r="C352" s="10" t="s">
        <v>22</v>
      </c>
      <c r="D352" s="7">
        <f t="shared" ref="D352:O352" si="243">IF(D351&lt;=0,"",D351/$P351%)</f>
        <v>8.261202378849438</v>
      </c>
      <c r="E352" s="7">
        <f t="shared" si="243"/>
        <v>7.6193840899723257</v>
      </c>
      <c r="F352" s="7">
        <f t="shared" si="243"/>
        <v>9.2445386563033622</v>
      </c>
      <c r="G352" s="7">
        <f t="shared" si="243"/>
        <v>8.4378496143202035</v>
      </c>
      <c r="H352" s="7">
        <f t="shared" si="243"/>
        <v>8.3554142377671798</v>
      </c>
      <c r="I352" s="7">
        <f t="shared" si="243"/>
        <v>7.7371489136195022</v>
      </c>
      <c r="J352" s="7">
        <f t="shared" si="243"/>
        <v>8.2729788612141544</v>
      </c>
      <c r="K352" s="7">
        <f t="shared" si="243"/>
        <v>6.9481245951834181</v>
      </c>
      <c r="L352" s="7">
        <f t="shared" si="243"/>
        <v>6.5653889183300942</v>
      </c>
      <c r="M352" s="7">
        <f t="shared" si="243"/>
        <v>10.027674733557086</v>
      </c>
      <c r="N352" s="7">
        <f t="shared" si="243"/>
        <v>8.408408408408409</v>
      </c>
      <c r="O352" s="7">
        <f t="shared" si="243"/>
        <v>10.121886592474828</v>
      </c>
      <c r="P352" s="66">
        <f t="shared" si="202"/>
        <v>100</v>
      </c>
      <c r="R352" s="2"/>
      <c r="S352" s="35"/>
    </row>
    <row r="353" spans="1:19" s="17" customFormat="1" ht="16.05" customHeight="1" x14ac:dyDescent="0.2">
      <c r="A353" s="9"/>
      <c r="B353" s="9"/>
      <c r="C353" s="7" t="s">
        <v>24</v>
      </c>
      <c r="D353" s="66">
        <f>SUM(D351,D349)</f>
        <v>154</v>
      </c>
      <c r="E353" s="66">
        <f t="shared" ref="E353:O353" si="244">SUM(E351,E349)</f>
        <v>149</v>
      </c>
      <c r="F353" s="66">
        <f t="shared" si="244"/>
        <v>173</v>
      </c>
      <c r="G353" s="66">
        <f t="shared" si="244"/>
        <v>162</v>
      </c>
      <c r="H353" s="66">
        <f t="shared" si="244"/>
        <v>159</v>
      </c>
      <c r="I353" s="66">
        <f t="shared" si="244"/>
        <v>152</v>
      </c>
      <c r="J353" s="66">
        <f t="shared" si="244"/>
        <v>157</v>
      </c>
      <c r="K353" s="66">
        <f t="shared" si="244"/>
        <v>133</v>
      </c>
      <c r="L353" s="66">
        <f t="shared" si="244"/>
        <v>130</v>
      </c>
      <c r="M353" s="66">
        <f t="shared" si="244"/>
        <v>192</v>
      </c>
      <c r="N353" s="66">
        <f t="shared" si="244"/>
        <v>164</v>
      </c>
      <c r="O353" s="66">
        <f t="shared" si="244"/>
        <v>188</v>
      </c>
      <c r="P353" s="66">
        <f t="shared" si="202"/>
        <v>1913</v>
      </c>
      <c r="R353" s="2"/>
      <c r="S353" s="35"/>
    </row>
    <row r="354" spans="1:19" s="17" customFormat="1" ht="16.05" customHeight="1" x14ac:dyDescent="0.2">
      <c r="A354" s="9"/>
      <c r="B354" s="13"/>
      <c r="C354" s="10" t="s">
        <v>22</v>
      </c>
      <c r="D354" s="7">
        <f t="shared" ref="D354:O354" si="245">IF(D353&lt;=0,"",D353/$P353%)</f>
        <v>8.0501829587036067</v>
      </c>
      <c r="E354" s="7">
        <f t="shared" si="245"/>
        <v>7.7888133821223215</v>
      </c>
      <c r="F354" s="7">
        <f t="shared" si="245"/>
        <v>9.0433873497124946</v>
      </c>
      <c r="G354" s="7">
        <f t="shared" si="245"/>
        <v>8.4683742812336646</v>
      </c>
      <c r="H354" s="7">
        <f t="shared" si="245"/>
        <v>8.3115525352848927</v>
      </c>
      <c r="I354" s="7">
        <f t="shared" si="245"/>
        <v>7.9456351280710926</v>
      </c>
      <c r="J354" s="7">
        <f t="shared" si="245"/>
        <v>8.2070047046523786</v>
      </c>
      <c r="K354" s="7">
        <f t="shared" si="245"/>
        <v>6.9524307370622065</v>
      </c>
      <c r="L354" s="7">
        <f t="shared" si="245"/>
        <v>6.7956089911134345</v>
      </c>
      <c r="M354" s="7">
        <f t="shared" si="245"/>
        <v>10.036591740721381</v>
      </c>
      <c r="N354" s="7">
        <f t="shared" si="245"/>
        <v>8.5729221118661787</v>
      </c>
      <c r="O354" s="7">
        <f t="shared" si="245"/>
        <v>9.8274960794563526</v>
      </c>
      <c r="P354" s="66">
        <f t="shared" si="202"/>
        <v>100</v>
      </c>
      <c r="R354" s="2"/>
      <c r="S354" s="35"/>
    </row>
    <row r="355" spans="1:19" s="17" customFormat="1" ht="16.05" customHeight="1" x14ac:dyDescent="0.2">
      <c r="A355" s="9"/>
      <c r="B355" s="9" t="s">
        <v>82</v>
      </c>
      <c r="C355" s="7" t="s">
        <v>21</v>
      </c>
      <c r="D355" s="67">
        <v>10.6</v>
      </c>
      <c r="E355" s="67">
        <v>8.8000000000000007</v>
      </c>
      <c r="F355" s="67">
        <v>9.5</v>
      </c>
      <c r="G355" s="67">
        <v>9.8000000000000007</v>
      </c>
      <c r="H355" s="67">
        <v>9.3000000000000007</v>
      </c>
      <c r="I355" s="67">
        <v>7.9</v>
      </c>
      <c r="J355" s="67">
        <v>9</v>
      </c>
      <c r="K355" s="67">
        <v>8.6999999999999993</v>
      </c>
      <c r="L355" s="67">
        <v>6.6</v>
      </c>
      <c r="M355" s="67">
        <v>9.6</v>
      </c>
      <c r="N355" s="67">
        <v>3.3</v>
      </c>
      <c r="O355" s="67">
        <v>13.6</v>
      </c>
      <c r="P355" s="66">
        <f t="shared" si="202"/>
        <v>106.69999999999999</v>
      </c>
      <c r="R355" s="2"/>
      <c r="S355" s="35"/>
    </row>
    <row r="356" spans="1:19" s="17" customFormat="1" ht="16.05" customHeight="1" x14ac:dyDescent="0.2">
      <c r="A356" s="9"/>
      <c r="B356" s="9"/>
      <c r="C356" s="10" t="s">
        <v>22</v>
      </c>
      <c r="D356" s="7">
        <f t="shared" ref="D356:O356" si="246">IF(D355&lt;=0,"",D355/$P355%)</f>
        <v>9.9343955014058114</v>
      </c>
      <c r="E356" s="7">
        <f t="shared" si="246"/>
        <v>8.247422680412372</v>
      </c>
      <c r="F356" s="7">
        <f t="shared" si="246"/>
        <v>8.9034676663542651</v>
      </c>
      <c r="G356" s="7">
        <f t="shared" si="246"/>
        <v>9.184629803186505</v>
      </c>
      <c r="H356" s="7">
        <f t="shared" si="246"/>
        <v>8.7160262417994385</v>
      </c>
      <c r="I356" s="7">
        <f t="shared" si="246"/>
        <v>7.4039362699156523</v>
      </c>
      <c r="J356" s="7">
        <f t="shared" si="246"/>
        <v>8.4348641049671986</v>
      </c>
      <c r="K356" s="7">
        <f t="shared" si="246"/>
        <v>8.153701968134957</v>
      </c>
      <c r="L356" s="7">
        <f t="shared" si="246"/>
        <v>6.1855670103092786</v>
      </c>
      <c r="M356" s="7">
        <f t="shared" si="246"/>
        <v>8.9971883786316784</v>
      </c>
      <c r="N356" s="7">
        <f t="shared" si="246"/>
        <v>3.0927835051546393</v>
      </c>
      <c r="O356" s="7">
        <f t="shared" si="246"/>
        <v>12.74601686972821</v>
      </c>
      <c r="P356" s="66">
        <f t="shared" si="202"/>
        <v>100.00000000000001</v>
      </c>
      <c r="R356" s="2"/>
      <c r="S356" s="35"/>
    </row>
    <row r="357" spans="1:19" s="17" customFormat="1" ht="16.05" customHeight="1" x14ac:dyDescent="0.2">
      <c r="A357" s="9"/>
      <c r="B357" s="9"/>
      <c r="C357" s="7" t="s">
        <v>23</v>
      </c>
      <c r="D357" s="67">
        <v>212.4</v>
      </c>
      <c r="E357" s="67">
        <v>181.2</v>
      </c>
      <c r="F357" s="67">
        <v>285.5</v>
      </c>
      <c r="G357" s="67">
        <v>195.2</v>
      </c>
      <c r="H357" s="67">
        <v>202.7</v>
      </c>
      <c r="I357" s="67">
        <v>189.1</v>
      </c>
      <c r="J357" s="67">
        <v>237</v>
      </c>
      <c r="K357" s="67">
        <v>240.3</v>
      </c>
      <c r="L357" s="67">
        <v>260.39999999999998</v>
      </c>
      <c r="M357" s="67">
        <v>245.4</v>
      </c>
      <c r="N357" s="67">
        <v>251.7</v>
      </c>
      <c r="O357" s="67">
        <v>226.4</v>
      </c>
      <c r="P357" s="66">
        <f t="shared" ref="P357:P366" si="247">SUM(D357:O357)</f>
        <v>2727.2999999999997</v>
      </c>
      <c r="R357" s="2"/>
      <c r="S357" s="35"/>
    </row>
    <row r="358" spans="1:19" s="17" customFormat="1" ht="16.05" customHeight="1" x14ac:dyDescent="0.2">
      <c r="A358" s="9"/>
      <c r="B358" s="9"/>
      <c r="C358" s="10" t="s">
        <v>22</v>
      </c>
      <c r="D358" s="7">
        <f t="shared" ref="D358:O358" si="248">IF(D357&lt;=0,"",D357/$P357%)</f>
        <v>7.7879221207787932</v>
      </c>
      <c r="E358" s="7">
        <f t="shared" si="248"/>
        <v>6.6439335606643937</v>
      </c>
      <c r="F358" s="7">
        <f t="shared" si="248"/>
        <v>10.468228651046825</v>
      </c>
      <c r="G358" s="7">
        <f t="shared" si="248"/>
        <v>7.157261760715727</v>
      </c>
      <c r="H358" s="7">
        <f t="shared" si="248"/>
        <v>7.4322590107432269</v>
      </c>
      <c r="I358" s="7">
        <f t="shared" si="248"/>
        <v>6.9335973306933605</v>
      </c>
      <c r="J358" s="7">
        <f t="shared" si="248"/>
        <v>8.689913100868992</v>
      </c>
      <c r="K358" s="7">
        <f t="shared" si="248"/>
        <v>8.8109118908810924</v>
      </c>
      <c r="L358" s="7">
        <f t="shared" si="248"/>
        <v>9.5479045209547913</v>
      </c>
      <c r="M358" s="7">
        <f t="shared" si="248"/>
        <v>8.9979100208997931</v>
      </c>
      <c r="N358" s="7">
        <f t="shared" si="248"/>
        <v>9.2289077109228916</v>
      </c>
      <c r="O358" s="7">
        <f t="shared" si="248"/>
        <v>8.3012503208301265</v>
      </c>
      <c r="P358" s="66">
        <f t="shared" si="247"/>
        <v>100.00000000000001</v>
      </c>
      <c r="R358" s="2"/>
      <c r="S358" s="35"/>
    </row>
    <row r="359" spans="1:19" s="17" customFormat="1" ht="16.05" customHeight="1" x14ac:dyDescent="0.2">
      <c r="A359" s="9"/>
      <c r="B359" s="9"/>
      <c r="C359" s="7" t="s">
        <v>24</v>
      </c>
      <c r="D359" s="66">
        <f>SUM(D357,D355)</f>
        <v>223</v>
      </c>
      <c r="E359" s="66">
        <f t="shared" ref="E359:O359" si="249">SUM(E357,E355)</f>
        <v>190</v>
      </c>
      <c r="F359" s="66">
        <f t="shared" si="249"/>
        <v>295</v>
      </c>
      <c r="G359" s="66">
        <f t="shared" si="249"/>
        <v>205</v>
      </c>
      <c r="H359" s="66">
        <f t="shared" si="249"/>
        <v>212</v>
      </c>
      <c r="I359" s="66">
        <f t="shared" si="249"/>
        <v>197</v>
      </c>
      <c r="J359" s="66">
        <f t="shared" si="249"/>
        <v>246</v>
      </c>
      <c r="K359" s="66">
        <f t="shared" si="249"/>
        <v>249</v>
      </c>
      <c r="L359" s="66">
        <f t="shared" si="249"/>
        <v>267</v>
      </c>
      <c r="M359" s="66">
        <f t="shared" si="249"/>
        <v>255</v>
      </c>
      <c r="N359" s="66">
        <f t="shared" si="249"/>
        <v>255</v>
      </c>
      <c r="O359" s="66">
        <f t="shared" si="249"/>
        <v>240</v>
      </c>
      <c r="P359" s="66">
        <f t="shared" si="247"/>
        <v>2834</v>
      </c>
      <c r="R359" s="2"/>
      <c r="S359" s="35"/>
    </row>
    <row r="360" spans="1:19" s="17" customFormat="1" ht="16.05" customHeight="1" x14ac:dyDescent="0.2">
      <c r="A360" s="14"/>
      <c r="B360" s="13"/>
      <c r="C360" s="10" t="s">
        <v>22</v>
      </c>
      <c r="D360" s="7">
        <f t="shared" ref="D360:O360" si="250">IF(D359&lt;=0,"",D359/$P359%)</f>
        <v>7.8687367678193363</v>
      </c>
      <c r="E360" s="7">
        <f t="shared" si="250"/>
        <v>6.7043048694424838</v>
      </c>
      <c r="F360" s="7">
        <f t="shared" si="250"/>
        <v>10.409315455187015</v>
      </c>
      <c r="G360" s="7">
        <f t="shared" si="250"/>
        <v>7.2335920959774169</v>
      </c>
      <c r="H360" s="7">
        <f t="shared" si="250"/>
        <v>7.4805928016937191</v>
      </c>
      <c r="I360" s="7">
        <f t="shared" si="250"/>
        <v>6.951305575158786</v>
      </c>
      <c r="J360" s="7">
        <f t="shared" si="250"/>
        <v>8.6803105151729003</v>
      </c>
      <c r="K360" s="7">
        <f t="shared" si="250"/>
        <v>8.7861679604798866</v>
      </c>
      <c r="L360" s="7">
        <f t="shared" si="250"/>
        <v>9.4213126323218059</v>
      </c>
      <c r="M360" s="7">
        <f t="shared" si="250"/>
        <v>8.9978828510938609</v>
      </c>
      <c r="N360" s="7">
        <f t="shared" si="250"/>
        <v>8.9978828510938609</v>
      </c>
      <c r="O360" s="7">
        <f t="shared" si="250"/>
        <v>8.4685956245589278</v>
      </c>
      <c r="P360" s="66">
        <f t="shared" si="247"/>
        <v>99.999999999999986</v>
      </c>
      <c r="R360" s="2"/>
      <c r="S360" s="35"/>
    </row>
    <row r="361" spans="1:19" s="17" customFormat="1" ht="16.05" customHeight="1" x14ac:dyDescent="0.2">
      <c r="A361" s="9" t="s">
        <v>83</v>
      </c>
      <c r="B361" s="1"/>
      <c r="C361" s="7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si="247"/>
        <v>0</v>
      </c>
      <c r="R361" s="2"/>
      <c r="S361" s="35"/>
    </row>
    <row r="362" spans="1:19" s="17" customFormat="1" ht="16.05" customHeight="1" x14ac:dyDescent="0.2">
      <c r="A362" s="9"/>
      <c r="B362" s="1"/>
      <c r="C362" s="10" t="s">
        <v>22</v>
      </c>
      <c r="D362" s="7" t="str">
        <f t="shared" ref="D362:O362" si="251">IF(D361&lt;=0,"",D361/$P361%)</f>
        <v/>
      </c>
      <c r="E362" s="7" t="str">
        <f t="shared" si="251"/>
        <v/>
      </c>
      <c r="F362" s="7" t="str">
        <f t="shared" si="251"/>
        <v/>
      </c>
      <c r="G362" s="7" t="str">
        <f t="shared" si="251"/>
        <v/>
      </c>
      <c r="H362" s="7" t="str">
        <f t="shared" si="251"/>
        <v/>
      </c>
      <c r="I362" s="7" t="str">
        <f t="shared" si="251"/>
        <v/>
      </c>
      <c r="J362" s="7" t="str">
        <f t="shared" si="251"/>
        <v/>
      </c>
      <c r="K362" s="7" t="str">
        <f t="shared" si="251"/>
        <v/>
      </c>
      <c r="L362" s="7" t="str">
        <f t="shared" si="251"/>
        <v/>
      </c>
      <c r="M362" s="7" t="str">
        <f t="shared" si="251"/>
        <v/>
      </c>
      <c r="N362" s="7" t="str">
        <f t="shared" si="251"/>
        <v/>
      </c>
      <c r="O362" s="7" t="str">
        <f t="shared" si="251"/>
        <v/>
      </c>
      <c r="P362" s="66">
        <f t="shared" si="247"/>
        <v>0</v>
      </c>
      <c r="R362" s="2"/>
      <c r="S362" s="35"/>
    </row>
    <row r="363" spans="1:19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7"/>
        <v>0</v>
      </c>
      <c r="R363" s="2"/>
      <c r="S363" s="35"/>
    </row>
    <row r="364" spans="1:19" s="17" customFormat="1" ht="16.05" customHeight="1" x14ac:dyDescent="0.2">
      <c r="A364" s="9"/>
      <c r="B364" s="1"/>
      <c r="C364" s="10" t="s">
        <v>22</v>
      </c>
      <c r="D364" s="7" t="str">
        <f t="shared" ref="D364:O364" si="252">IF(D363&lt;=0,"",D363/$P363%)</f>
        <v/>
      </c>
      <c r="E364" s="7" t="str">
        <f t="shared" si="252"/>
        <v/>
      </c>
      <c r="F364" s="7" t="str">
        <f t="shared" si="252"/>
        <v/>
      </c>
      <c r="G364" s="7" t="str">
        <f t="shared" si="252"/>
        <v/>
      </c>
      <c r="H364" s="7" t="str">
        <f t="shared" si="252"/>
        <v/>
      </c>
      <c r="I364" s="7" t="str">
        <f t="shared" si="252"/>
        <v/>
      </c>
      <c r="J364" s="7" t="str">
        <f t="shared" si="252"/>
        <v/>
      </c>
      <c r="K364" s="7" t="str">
        <f t="shared" si="252"/>
        <v/>
      </c>
      <c r="L364" s="7" t="str">
        <f t="shared" si="252"/>
        <v/>
      </c>
      <c r="M364" s="7" t="str">
        <f t="shared" si="252"/>
        <v/>
      </c>
      <c r="N364" s="7" t="str">
        <f t="shared" si="252"/>
        <v/>
      </c>
      <c r="O364" s="7" t="str">
        <f t="shared" si="252"/>
        <v/>
      </c>
      <c r="P364" s="66">
        <f t="shared" si="247"/>
        <v>0</v>
      </c>
      <c r="R364" s="2"/>
      <c r="S364" s="35"/>
    </row>
    <row r="365" spans="1:19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53">SUM(E363,E361)</f>
        <v>0</v>
      </c>
      <c r="F365" s="66">
        <f t="shared" si="253"/>
        <v>0</v>
      </c>
      <c r="G365" s="66">
        <f t="shared" si="253"/>
        <v>0</v>
      </c>
      <c r="H365" s="66">
        <f t="shared" si="253"/>
        <v>0</v>
      </c>
      <c r="I365" s="66">
        <f t="shared" si="253"/>
        <v>0</v>
      </c>
      <c r="J365" s="66">
        <f t="shared" si="253"/>
        <v>0</v>
      </c>
      <c r="K365" s="66">
        <f t="shared" si="253"/>
        <v>0</v>
      </c>
      <c r="L365" s="66">
        <f t="shared" si="253"/>
        <v>0</v>
      </c>
      <c r="M365" s="66">
        <f t="shared" si="253"/>
        <v>0</v>
      </c>
      <c r="N365" s="66">
        <f t="shared" si="253"/>
        <v>0</v>
      </c>
      <c r="O365" s="66">
        <f t="shared" si="253"/>
        <v>0</v>
      </c>
      <c r="P365" s="66">
        <f t="shared" si="247"/>
        <v>0</v>
      </c>
      <c r="R365" s="2"/>
      <c r="S365" s="35"/>
    </row>
    <row r="366" spans="1:19" s="17" customFormat="1" ht="16.05" customHeight="1" x14ac:dyDescent="0.2">
      <c r="A366" s="13"/>
      <c r="B366" s="12"/>
      <c r="C366" s="10" t="s">
        <v>22</v>
      </c>
      <c r="D366" s="7" t="str">
        <f t="shared" ref="D366:O366" si="254">IF(D365&lt;=0,"",D365/$P365%)</f>
        <v/>
      </c>
      <c r="E366" s="7" t="str">
        <f t="shared" si="254"/>
        <v/>
      </c>
      <c r="F366" s="7" t="str">
        <f t="shared" si="254"/>
        <v/>
      </c>
      <c r="G366" s="7" t="str">
        <f t="shared" si="254"/>
        <v/>
      </c>
      <c r="H366" s="7" t="str">
        <f t="shared" si="254"/>
        <v/>
      </c>
      <c r="I366" s="7" t="str">
        <f t="shared" si="254"/>
        <v/>
      </c>
      <c r="J366" s="7" t="str">
        <f t="shared" si="254"/>
        <v/>
      </c>
      <c r="K366" s="7" t="str">
        <f t="shared" si="254"/>
        <v/>
      </c>
      <c r="L366" s="7" t="str">
        <f t="shared" si="254"/>
        <v/>
      </c>
      <c r="M366" s="7" t="str">
        <f t="shared" si="254"/>
        <v/>
      </c>
      <c r="N366" s="7" t="str">
        <f t="shared" si="254"/>
        <v/>
      </c>
      <c r="O366" s="7" t="str">
        <f t="shared" si="254"/>
        <v/>
      </c>
      <c r="P366" s="66">
        <f t="shared" si="247"/>
        <v>0</v>
      </c>
      <c r="R366" s="2"/>
      <c r="S366" s="35"/>
    </row>
    <row r="367" spans="1:19" ht="16.05" customHeight="1" x14ac:dyDescent="0.2">
      <c r="A367" s="18" t="s">
        <v>84</v>
      </c>
      <c r="B367" s="19"/>
      <c r="C367" s="7" t="s">
        <v>21</v>
      </c>
      <c r="D367" s="7">
        <f t="shared" ref="D367:O367" si="255">SUM(D361,D301,D295,D229,D37,D7)</f>
        <v>728.40000000000009</v>
      </c>
      <c r="E367" s="7">
        <f t="shared" si="255"/>
        <v>718.89999999999986</v>
      </c>
      <c r="F367" s="7">
        <f t="shared" si="255"/>
        <v>692.2</v>
      </c>
      <c r="G367" s="7">
        <f t="shared" si="255"/>
        <v>703.6</v>
      </c>
      <c r="H367" s="71">
        <f t="shared" si="255"/>
        <v>743.4</v>
      </c>
      <c r="I367" s="7">
        <f t="shared" si="255"/>
        <v>820.09999999999991</v>
      </c>
      <c r="J367" s="7">
        <f t="shared" si="255"/>
        <v>973</v>
      </c>
      <c r="K367" s="7">
        <f t="shared" si="255"/>
        <v>1032.0999999999999</v>
      </c>
      <c r="L367" s="7">
        <f t="shared" si="255"/>
        <v>858.50000000000011</v>
      </c>
      <c r="M367" s="7">
        <f t="shared" si="255"/>
        <v>865.7</v>
      </c>
      <c r="N367" s="7">
        <f t="shared" si="255"/>
        <v>932</v>
      </c>
      <c r="O367" s="7">
        <f t="shared" si="255"/>
        <v>874.00000000000011</v>
      </c>
      <c r="P367" s="66">
        <f t="shared" ref="P367:P377" si="256">SUM(D367:O367)</f>
        <v>9941.9000000000015</v>
      </c>
      <c r="R367" s="37"/>
    </row>
    <row r="368" spans="1:19" ht="16.05" customHeight="1" x14ac:dyDescent="0.2">
      <c r="A368" s="18"/>
      <c r="B368" s="19"/>
      <c r="C368" s="10" t="s">
        <v>22</v>
      </c>
      <c r="D368" s="7">
        <f t="shared" ref="D368:O368" si="257">IF(D367&lt;=0,"",D367/$P367%)</f>
        <v>7.3265673563403375</v>
      </c>
      <c r="E368" s="7">
        <f t="shared" si="257"/>
        <v>7.2310121807702732</v>
      </c>
      <c r="F368" s="7">
        <f t="shared" si="257"/>
        <v>6.9624518452207322</v>
      </c>
      <c r="G368" s="7">
        <f t="shared" si="257"/>
        <v>7.0771180559048066</v>
      </c>
      <c r="H368" s="7">
        <f t="shared" si="257"/>
        <v>7.4774439493456972</v>
      </c>
      <c r="I368" s="7">
        <f t="shared" si="257"/>
        <v>8.2489262615797774</v>
      </c>
      <c r="J368" s="7">
        <f t="shared" si="257"/>
        <v>9.7868616662810926</v>
      </c>
      <c r="K368" s="7">
        <f t="shared" si="257"/>
        <v>10.381315442722213</v>
      </c>
      <c r="L368" s="7">
        <f t="shared" si="257"/>
        <v>8.635170339673504</v>
      </c>
      <c r="M368" s="7">
        <f t="shared" si="257"/>
        <v>8.7075911043160765</v>
      </c>
      <c r="N368" s="7">
        <f t="shared" si="257"/>
        <v>9.3744656453997717</v>
      </c>
      <c r="O368" s="7">
        <f t="shared" si="257"/>
        <v>8.7910761524457097</v>
      </c>
      <c r="P368" s="66">
        <f t="shared" si="256"/>
        <v>100</v>
      </c>
      <c r="R368" s="37"/>
    </row>
    <row r="369" spans="1:18" ht="16.05" customHeight="1" x14ac:dyDescent="0.2">
      <c r="A369" s="18"/>
      <c r="B369" s="19"/>
      <c r="C369" s="7" t="s">
        <v>23</v>
      </c>
      <c r="D369" s="7">
        <f t="shared" ref="D369:O369" si="258">SUM(D363,D303,D297,D231,D39,D9)</f>
        <v>7044.6</v>
      </c>
      <c r="E369" s="7">
        <f t="shared" si="258"/>
        <v>6884.0999999999995</v>
      </c>
      <c r="F369" s="7">
        <f t="shared" si="258"/>
        <v>8099.7000000000007</v>
      </c>
      <c r="G369" s="7">
        <f t="shared" si="258"/>
        <v>7236.8</v>
      </c>
      <c r="H369" s="7">
        <f t="shared" si="258"/>
        <v>7244.2999999999993</v>
      </c>
      <c r="I369" s="7">
        <f t="shared" si="258"/>
        <v>8000.0000000000009</v>
      </c>
      <c r="J369" s="7">
        <f t="shared" si="258"/>
        <v>9799.7999999999993</v>
      </c>
      <c r="K369" s="7">
        <f t="shared" si="258"/>
        <v>11185.6</v>
      </c>
      <c r="L369" s="7">
        <f t="shared" si="258"/>
        <v>10407.1</v>
      </c>
      <c r="M369" s="7">
        <f t="shared" si="258"/>
        <v>9739.1</v>
      </c>
      <c r="N369" s="7">
        <f t="shared" si="258"/>
        <v>7634.4000000000005</v>
      </c>
      <c r="O369" s="7">
        <f t="shared" si="258"/>
        <v>7112.7999999999984</v>
      </c>
      <c r="P369" s="66">
        <f t="shared" si="256"/>
        <v>100388.3</v>
      </c>
      <c r="R369" s="37"/>
    </row>
    <row r="370" spans="1:18" ht="16.05" customHeight="1" x14ac:dyDescent="0.2">
      <c r="A370" s="18"/>
      <c r="B370" s="19"/>
      <c r="C370" s="10" t="s">
        <v>22</v>
      </c>
      <c r="D370" s="7">
        <f t="shared" ref="D370:O370" si="259">IF(D369&lt;=0,"",D369/$P369%)</f>
        <v>7.0173516236453848</v>
      </c>
      <c r="E370" s="7">
        <f t="shared" si="259"/>
        <v>6.8574724345366933</v>
      </c>
      <c r="F370" s="7">
        <f t="shared" si="259"/>
        <v>8.0683705172813962</v>
      </c>
      <c r="G370" s="7">
        <f t="shared" si="259"/>
        <v>7.2088081977680663</v>
      </c>
      <c r="H370" s="7">
        <f t="shared" si="259"/>
        <v>7.2162791879133312</v>
      </c>
      <c r="I370" s="7">
        <f t="shared" si="259"/>
        <v>7.9690561549503283</v>
      </c>
      <c r="J370" s="7">
        <f t="shared" si="259"/>
        <v>9.7618945634102765</v>
      </c>
      <c r="K370" s="7">
        <f t="shared" si="259"/>
        <v>11.142334315851548</v>
      </c>
      <c r="L370" s="7">
        <f t="shared" si="259"/>
        <v>10.366845538772944</v>
      </c>
      <c r="M370" s="7">
        <f t="shared" si="259"/>
        <v>9.7014293498345925</v>
      </c>
      <c r="N370" s="7">
        <f t="shared" si="259"/>
        <v>7.6048702886690984</v>
      </c>
      <c r="O370" s="7">
        <f t="shared" si="259"/>
        <v>7.0852878273663347</v>
      </c>
      <c r="P370" s="66">
        <f t="shared" si="256"/>
        <v>100</v>
      </c>
      <c r="R370" s="37"/>
    </row>
    <row r="371" spans="1:18" ht="16.05" customHeight="1" x14ac:dyDescent="0.2">
      <c r="A371" s="18"/>
      <c r="B371" s="19"/>
      <c r="C371" s="7" t="s">
        <v>24</v>
      </c>
      <c r="D371" s="7">
        <f t="shared" ref="D371:O371" si="260">SUM(D365,D305,D299,D233,D41,D11)</f>
        <v>7773.0000000000009</v>
      </c>
      <c r="E371" s="7">
        <f t="shared" si="260"/>
        <v>7602.9999999999991</v>
      </c>
      <c r="F371" s="7">
        <f t="shared" si="260"/>
        <v>8791.9000000000015</v>
      </c>
      <c r="G371" s="7">
        <f t="shared" si="260"/>
        <v>7940.4000000000005</v>
      </c>
      <c r="H371" s="7">
        <f t="shared" si="260"/>
        <v>7987.7000000000007</v>
      </c>
      <c r="I371" s="7">
        <f t="shared" si="260"/>
        <v>8820.1</v>
      </c>
      <c r="J371" s="7">
        <f t="shared" si="260"/>
        <v>10772.8</v>
      </c>
      <c r="K371" s="7">
        <f t="shared" si="260"/>
        <v>12217.7</v>
      </c>
      <c r="L371" s="7">
        <f t="shared" si="260"/>
        <v>11265.600000000002</v>
      </c>
      <c r="M371" s="7">
        <f t="shared" si="260"/>
        <v>10604.8</v>
      </c>
      <c r="N371" s="7">
        <f t="shared" si="260"/>
        <v>8566.4</v>
      </c>
      <c r="O371" s="7">
        <f t="shared" si="260"/>
        <v>7986.8</v>
      </c>
      <c r="P371" s="66">
        <f t="shared" si="256"/>
        <v>110330.2</v>
      </c>
      <c r="R371" s="37"/>
    </row>
    <row r="372" spans="1:18" ht="16.05" customHeight="1" x14ac:dyDescent="0.2">
      <c r="A372" s="20"/>
      <c r="B372" s="21"/>
      <c r="C372" s="10" t="s">
        <v>22</v>
      </c>
      <c r="D372" s="7">
        <f t="shared" ref="D372:O372" si="261">IF(D371&lt;=0,"",D371/$P371%)</f>
        <v>7.0452151813374773</v>
      </c>
      <c r="E372" s="7">
        <f t="shared" si="261"/>
        <v>6.8911322557196488</v>
      </c>
      <c r="F372" s="7">
        <f t="shared" si="261"/>
        <v>7.9687157278786787</v>
      </c>
      <c r="G372" s="7">
        <f t="shared" si="261"/>
        <v>7.1969415445635025</v>
      </c>
      <c r="H372" s="7">
        <f t="shared" si="261"/>
        <v>7.2398128526912862</v>
      </c>
      <c r="I372" s="7">
        <f t="shared" si="261"/>
        <v>7.9942753661282238</v>
      </c>
      <c r="J372" s="7">
        <f t="shared" si="261"/>
        <v>9.7641443593866413</v>
      </c>
      <c r="K372" s="7">
        <f t="shared" si="261"/>
        <v>11.073758590123104</v>
      </c>
      <c r="L372" s="7">
        <f t="shared" si="261"/>
        <v>10.210803569648204</v>
      </c>
      <c r="M372" s="7">
        <f t="shared" si="261"/>
        <v>9.6118741740702003</v>
      </c>
      <c r="N372" s="7">
        <f t="shared" si="261"/>
        <v>7.7643292588973827</v>
      </c>
      <c r="O372" s="7">
        <f t="shared" si="261"/>
        <v>7.2389971195556617</v>
      </c>
      <c r="P372" s="66">
        <f t="shared" si="256"/>
        <v>100</v>
      </c>
      <c r="R372" s="37"/>
    </row>
    <row r="373" spans="1:18" ht="16.05" customHeight="1" x14ac:dyDescent="0.2">
      <c r="A373" s="22" t="s">
        <v>85</v>
      </c>
      <c r="B373" s="23"/>
      <c r="C373" s="7" t="s">
        <v>21</v>
      </c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6">
        <f t="shared" si="256"/>
        <v>0</v>
      </c>
    </row>
    <row r="374" spans="1:18" ht="16.05" customHeight="1" x14ac:dyDescent="0.2">
      <c r="A374" s="24" t="s">
        <v>86</v>
      </c>
      <c r="B374" s="25"/>
      <c r="C374" s="10" t="s">
        <v>22</v>
      </c>
      <c r="D374" s="7" t="str">
        <f t="shared" ref="D374:O374" si="262">IF(D373&lt;=0,"",D373/$P373%)</f>
        <v/>
      </c>
      <c r="E374" s="7" t="str">
        <f t="shared" si="262"/>
        <v/>
      </c>
      <c r="F374" s="7" t="str">
        <f t="shared" si="262"/>
        <v/>
      </c>
      <c r="G374" s="7" t="str">
        <f t="shared" si="262"/>
        <v/>
      </c>
      <c r="H374" s="7" t="str">
        <f t="shared" si="262"/>
        <v/>
      </c>
      <c r="I374" s="7" t="str">
        <f t="shared" si="262"/>
        <v/>
      </c>
      <c r="J374" s="7" t="str">
        <f t="shared" si="262"/>
        <v/>
      </c>
      <c r="K374" s="7" t="str">
        <f t="shared" si="262"/>
        <v/>
      </c>
      <c r="L374" s="7" t="str">
        <f t="shared" si="262"/>
        <v/>
      </c>
      <c r="M374" s="7" t="str">
        <f t="shared" si="262"/>
        <v/>
      </c>
      <c r="N374" s="7" t="str">
        <f t="shared" si="262"/>
        <v/>
      </c>
      <c r="O374" s="7" t="str">
        <f t="shared" si="262"/>
        <v/>
      </c>
      <c r="P374" s="66">
        <f t="shared" si="256"/>
        <v>0</v>
      </c>
    </row>
    <row r="375" spans="1:18" ht="16.05" customHeight="1" x14ac:dyDescent="0.2">
      <c r="A375" s="9"/>
      <c r="B375" s="26"/>
      <c r="C375" s="7" t="s">
        <v>23</v>
      </c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>
        <f t="shared" si="256"/>
        <v>0</v>
      </c>
    </row>
    <row r="376" spans="1:18" ht="16.05" customHeight="1" x14ac:dyDescent="0.2">
      <c r="A376" s="9"/>
      <c r="B376" s="26"/>
      <c r="C376" s="10" t="s">
        <v>22</v>
      </c>
      <c r="D376" s="7" t="str">
        <f t="shared" ref="D376:O376" si="263">IF(D375&lt;=0,"",D375/$P375%)</f>
        <v/>
      </c>
      <c r="E376" s="7" t="str">
        <f t="shared" si="263"/>
        <v/>
      </c>
      <c r="F376" s="7" t="str">
        <f t="shared" si="263"/>
        <v/>
      </c>
      <c r="G376" s="7" t="str">
        <f t="shared" si="263"/>
        <v/>
      </c>
      <c r="H376" s="7" t="str">
        <f t="shared" si="263"/>
        <v/>
      </c>
      <c r="I376" s="7" t="str">
        <f t="shared" si="263"/>
        <v/>
      </c>
      <c r="J376" s="7" t="str">
        <f t="shared" si="263"/>
        <v/>
      </c>
      <c r="K376" s="7" t="str">
        <f t="shared" si="263"/>
        <v/>
      </c>
      <c r="L376" s="7" t="str">
        <f t="shared" si="263"/>
        <v/>
      </c>
      <c r="M376" s="7" t="str">
        <f t="shared" si="263"/>
        <v/>
      </c>
      <c r="N376" s="7" t="str">
        <f t="shared" si="263"/>
        <v/>
      </c>
      <c r="O376" s="7" t="str">
        <f t="shared" si="263"/>
        <v/>
      </c>
      <c r="P376" s="66">
        <f t="shared" si="256"/>
        <v>0</v>
      </c>
    </row>
    <row r="377" spans="1:18" ht="16.05" customHeight="1" x14ac:dyDescent="0.2">
      <c r="A377" s="9"/>
      <c r="B377" s="26"/>
      <c r="C377" s="7" t="s">
        <v>24</v>
      </c>
      <c r="D377" s="66">
        <f>SUM(D375,D373)</f>
        <v>0</v>
      </c>
      <c r="E377" s="66">
        <f t="shared" ref="E377:O377" si="264">SUM(E375,E373)</f>
        <v>0</v>
      </c>
      <c r="F377" s="66">
        <f t="shared" si="264"/>
        <v>0</v>
      </c>
      <c r="G377" s="66">
        <f t="shared" si="264"/>
        <v>0</v>
      </c>
      <c r="H377" s="66">
        <f t="shared" si="264"/>
        <v>0</v>
      </c>
      <c r="I377" s="66">
        <f t="shared" si="264"/>
        <v>0</v>
      </c>
      <c r="J377" s="66">
        <f t="shared" si="264"/>
        <v>0</v>
      </c>
      <c r="K377" s="66">
        <f t="shared" si="264"/>
        <v>0</v>
      </c>
      <c r="L377" s="66">
        <f t="shared" si="264"/>
        <v>0</v>
      </c>
      <c r="M377" s="66">
        <f t="shared" si="264"/>
        <v>0</v>
      </c>
      <c r="N377" s="66">
        <f t="shared" si="264"/>
        <v>0</v>
      </c>
      <c r="O377" s="66">
        <f t="shared" si="264"/>
        <v>0</v>
      </c>
      <c r="P377" s="66">
        <f t="shared" si="256"/>
        <v>0</v>
      </c>
    </row>
    <row r="378" spans="1:18" ht="16.05" customHeight="1" x14ac:dyDescent="0.2">
      <c r="A378" s="13"/>
      <c r="B378" s="27"/>
      <c r="C378" s="10" t="s">
        <v>22</v>
      </c>
      <c r="D378" s="7" t="str">
        <f t="shared" ref="D378:O378" si="265">IF(D377&lt;=0,"",D377/$P377%)</f>
        <v/>
      </c>
      <c r="E378" s="7" t="str">
        <f t="shared" si="265"/>
        <v/>
      </c>
      <c r="F378" s="7" t="str">
        <f t="shared" si="265"/>
        <v/>
      </c>
      <c r="G378" s="7" t="str">
        <f t="shared" si="265"/>
        <v/>
      </c>
      <c r="H378" s="7" t="str">
        <f t="shared" si="265"/>
        <v/>
      </c>
      <c r="I378" s="7" t="str">
        <f t="shared" si="265"/>
        <v/>
      </c>
      <c r="J378" s="7" t="str">
        <f t="shared" si="265"/>
        <v/>
      </c>
      <c r="K378" s="7" t="str">
        <f t="shared" si="265"/>
        <v/>
      </c>
      <c r="L378" s="7" t="str">
        <f t="shared" si="265"/>
        <v/>
      </c>
      <c r="M378" s="7" t="str">
        <f t="shared" si="265"/>
        <v/>
      </c>
      <c r="N378" s="7" t="str">
        <f t="shared" si="265"/>
        <v/>
      </c>
      <c r="O378" s="7" t="str">
        <f t="shared" si="265"/>
        <v/>
      </c>
      <c r="P378" s="66">
        <f>SUM(D378:O378)</f>
        <v>0</v>
      </c>
    </row>
    <row r="379" spans="1:18" ht="16.05" customHeight="1" x14ac:dyDescent="0.2">
      <c r="P379" s="2"/>
    </row>
    <row r="380" spans="1:18" ht="16.05" customHeight="1" x14ac:dyDescent="0.2">
      <c r="P380" s="2"/>
    </row>
    <row r="381" spans="1:18" ht="16.05" customHeight="1" x14ac:dyDescent="0.2">
      <c r="P381" s="2"/>
    </row>
    <row r="382" spans="1:18" ht="16.05" customHeight="1" x14ac:dyDescent="0.2">
      <c r="P382" s="2"/>
    </row>
    <row r="383" spans="1:18" ht="16.05" customHeight="1" x14ac:dyDescent="0.2">
      <c r="P383" s="2"/>
    </row>
    <row r="384" spans="1:18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R445"/>
  <sheetViews>
    <sheetView showGridLines="0" showZeros="0" view="pageBreakPreview" zoomScale="80" zoomScaleNormal="80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9" style="2"/>
    <col min="18" max="18" width="9.77734375" style="2" bestFit="1" customWidth="1"/>
    <col min="19" max="16384" width="9" style="2"/>
  </cols>
  <sheetData>
    <row r="1" spans="1:16" ht="16.05" customHeight="1" x14ac:dyDescent="0.2">
      <c r="A1" s="2" t="s">
        <v>126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91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12.2</v>
      </c>
      <c r="E7" s="8">
        <f t="shared" ref="E7:O11" si="0">SUM(E13,E19,E25,E31)</f>
        <v>5.6</v>
      </c>
      <c r="F7" s="8">
        <f t="shared" si="0"/>
        <v>7.2</v>
      </c>
      <c r="G7" s="8">
        <f t="shared" si="0"/>
        <v>6.3</v>
      </c>
      <c r="H7" s="8">
        <f t="shared" si="0"/>
        <v>4</v>
      </c>
      <c r="I7" s="8">
        <f t="shared" si="0"/>
        <v>3.2</v>
      </c>
      <c r="J7" s="8">
        <f t="shared" si="0"/>
        <v>5.0999999999999996</v>
      </c>
      <c r="K7" s="8">
        <f t="shared" si="0"/>
        <v>3.6</v>
      </c>
      <c r="L7" s="8">
        <f t="shared" si="0"/>
        <v>7.4</v>
      </c>
      <c r="M7" s="8">
        <f t="shared" si="0"/>
        <v>32.200000000000003</v>
      </c>
      <c r="N7" s="8">
        <f t="shared" si="0"/>
        <v>31.7</v>
      </c>
      <c r="O7" s="8">
        <f t="shared" si="0"/>
        <v>16.8</v>
      </c>
      <c r="P7" s="45">
        <f>SUM(D7:O7)</f>
        <v>135.30000000000001</v>
      </c>
    </row>
    <row r="8" spans="1:16" ht="16.05" customHeight="1" x14ac:dyDescent="0.2">
      <c r="A8" s="9"/>
      <c r="C8" s="10" t="s">
        <v>22</v>
      </c>
      <c r="D8" s="7">
        <f>IF(D7&lt;=0,"",D7/$P7%)</f>
        <v>9.0169992609016987</v>
      </c>
      <c r="E8" s="7">
        <f t="shared" ref="E8:O8" si="1">IF(E7&lt;=0,"",E7/$P7%)</f>
        <v>4.1389504804138939</v>
      </c>
      <c r="F8" s="7">
        <f t="shared" si="1"/>
        <v>5.3215077605321497</v>
      </c>
      <c r="G8" s="7">
        <f t="shared" si="1"/>
        <v>4.656319290465631</v>
      </c>
      <c r="H8" s="7">
        <f t="shared" si="1"/>
        <v>2.956393200295639</v>
      </c>
      <c r="I8" s="7">
        <f t="shared" si="1"/>
        <v>2.3651145602365111</v>
      </c>
      <c r="J8" s="7">
        <f t="shared" si="1"/>
        <v>3.7694013303769394</v>
      </c>
      <c r="K8" s="7">
        <f t="shared" si="1"/>
        <v>2.6607538802660748</v>
      </c>
      <c r="L8" s="7">
        <f t="shared" si="1"/>
        <v>5.4693274205469322</v>
      </c>
      <c r="M8" s="7">
        <f t="shared" si="1"/>
        <v>23.798965262379895</v>
      </c>
      <c r="N8" s="7">
        <f t="shared" si="1"/>
        <v>23.429416112342938</v>
      </c>
      <c r="O8" s="7">
        <f t="shared" si="1"/>
        <v>12.416851441241684</v>
      </c>
      <c r="P8" s="66">
        <f>SUM(D8:O8)</f>
        <v>99.999999999999986</v>
      </c>
    </row>
    <row r="9" spans="1:16" ht="16.05" customHeight="1" x14ac:dyDescent="0.2">
      <c r="A9" s="9"/>
      <c r="C9" s="7" t="s">
        <v>23</v>
      </c>
      <c r="D9" s="67">
        <f>SUM(D15,D21,D27,D33)</f>
        <v>0</v>
      </c>
      <c r="E9" s="67">
        <f t="shared" si="0"/>
        <v>5.0999999999999996</v>
      </c>
      <c r="F9" s="67">
        <f t="shared" si="0"/>
        <v>5.0999999999999996</v>
      </c>
      <c r="G9" s="67">
        <f t="shared" si="0"/>
        <v>1</v>
      </c>
      <c r="H9" s="67">
        <f t="shared" si="0"/>
        <v>1</v>
      </c>
      <c r="I9" s="67">
        <f t="shared" si="0"/>
        <v>6.6</v>
      </c>
      <c r="J9" s="67">
        <f t="shared" si="0"/>
        <v>2.1</v>
      </c>
      <c r="K9" s="67">
        <f t="shared" si="0"/>
        <v>5.3</v>
      </c>
      <c r="L9" s="67">
        <f t="shared" si="0"/>
        <v>0</v>
      </c>
      <c r="M9" s="67">
        <f t="shared" si="0"/>
        <v>8.4</v>
      </c>
      <c r="N9" s="67">
        <f t="shared" si="0"/>
        <v>10.3</v>
      </c>
      <c r="O9" s="67">
        <f t="shared" si="0"/>
        <v>15.3</v>
      </c>
      <c r="P9" s="66">
        <f>SUM(D9:O9)</f>
        <v>60.2</v>
      </c>
    </row>
    <row r="10" spans="1:16" ht="16.05" customHeight="1" x14ac:dyDescent="0.2">
      <c r="A10" s="9"/>
      <c r="C10" s="10" t="s">
        <v>22</v>
      </c>
      <c r="D10" s="7" t="str">
        <f t="shared" ref="D10:O10" si="2">IF(D9&lt;=0,"",D9/$P9%)</f>
        <v/>
      </c>
      <c r="E10" s="7">
        <f t="shared" si="2"/>
        <v>8.471760797342192</v>
      </c>
      <c r="F10" s="7">
        <f t="shared" si="2"/>
        <v>8.471760797342192</v>
      </c>
      <c r="G10" s="7">
        <f t="shared" si="2"/>
        <v>1.6611295681063123</v>
      </c>
      <c r="H10" s="7">
        <f t="shared" si="2"/>
        <v>1.6611295681063123</v>
      </c>
      <c r="I10" s="7">
        <f t="shared" si="2"/>
        <v>10.963455149501661</v>
      </c>
      <c r="J10" s="7">
        <f t="shared" si="2"/>
        <v>3.4883720930232562</v>
      </c>
      <c r="K10" s="7">
        <f t="shared" si="2"/>
        <v>8.8039867109634553</v>
      </c>
      <c r="L10" s="7" t="str">
        <f t="shared" si="2"/>
        <v/>
      </c>
      <c r="M10" s="7">
        <f t="shared" si="2"/>
        <v>13.953488372093025</v>
      </c>
      <c r="N10" s="7">
        <f t="shared" si="2"/>
        <v>17.10963455149502</v>
      </c>
      <c r="O10" s="7">
        <f t="shared" si="2"/>
        <v>25.41528239202658</v>
      </c>
      <c r="P10" s="66">
        <f>SUM(D10:O10)</f>
        <v>100.00000000000001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12.2</v>
      </c>
      <c r="E11" s="67">
        <f t="shared" si="0"/>
        <v>10.7</v>
      </c>
      <c r="F11" s="67">
        <f t="shared" si="0"/>
        <v>12.3</v>
      </c>
      <c r="G11" s="67">
        <f t="shared" si="0"/>
        <v>7.3</v>
      </c>
      <c r="H11" s="67">
        <f t="shared" si="0"/>
        <v>5</v>
      </c>
      <c r="I11" s="67">
        <f t="shared" si="0"/>
        <v>9.8000000000000007</v>
      </c>
      <c r="J11" s="67">
        <f t="shared" si="0"/>
        <v>7.1999999999999993</v>
      </c>
      <c r="K11" s="67">
        <f t="shared" si="0"/>
        <v>8.9</v>
      </c>
      <c r="L11" s="67">
        <f t="shared" si="0"/>
        <v>7.4</v>
      </c>
      <c r="M11" s="67">
        <f t="shared" si="0"/>
        <v>40.6</v>
      </c>
      <c r="N11" s="67">
        <f t="shared" si="0"/>
        <v>42</v>
      </c>
      <c r="O11" s="67">
        <f t="shared" si="0"/>
        <v>32.1</v>
      </c>
      <c r="P11" s="66">
        <f>SUM(D11:O11)</f>
        <v>195.5</v>
      </c>
    </row>
    <row r="12" spans="1:16" ht="16.05" customHeight="1" x14ac:dyDescent="0.2">
      <c r="A12" s="9"/>
      <c r="B12" s="12"/>
      <c r="C12" s="10" t="s">
        <v>22</v>
      </c>
      <c r="D12" s="7">
        <f t="shared" ref="D12:O12" si="3">IF(D11&lt;=0,"",D11/$P11%)</f>
        <v>6.2404092071611243</v>
      </c>
      <c r="E12" s="7">
        <f t="shared" si="3"/>
        <v>5.4731457800511505</v>
      </c>
      <c r="F12" s="7">
        <f t="shared" si="3"/>
        <v>6.2915601023017906</v>
      </c>
      <c r="G12" s="7">
        <f t="shared" si="3"/>
        <v>3.7340153452685421</v>
      </c>
      <c r="H12" s="7">
        <f t="shared" si="3"/>
        <v>2.5575447570332481</v>
      </c>
      <c r="I12" s="7">
        <f t="shared" si="3"/>
        <v>5.0127877237851663</v>
      </c>
      <c r="J12" s="7">
        <f t="shared" si="3"/>
        <v>3.6828644501278767</v>
      </c>
      <c r="K12" s="7">
        <f t="shared" si="3"/>
        <v>4.5524296675191813</v>
      </c>
      <c r="L12" s="7">
        <f t="shared" si="3"/>
        <v>3.785166240409207</v>
      </c>
      <c r="M12" s="7">
        <f t="shared" si="3"/>
        <v>20.767263427109974</v>
      </c>
      <c r="N12" s="7">
        <f t="shared" si="3"/>
        <v>21.483375959079282</v>
      </c>
      <c r="O12" s="7">
        <f t="shared" si="3"/>
        <v>16.419437340153454</v>
      </c>
      <c r="P12" s="66">
        <f t="shared" ref="P12" si="4">SUM(D12:O12)</f>
        <v>99.999999999999986</v>
      </c>
    </row>
    <row r="13" spans="1:16" ht="16.05" customHeight="1" x14ac:dyDescent="0.2">
      <c r="A13" s="9"/>
      <c r="B13" s="9" t="s">
        <v>25</v>
      </c>
      <c r="C13" s="7" t="s">
        <v>21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6">
        <f t="shared" ref="P13:P89" si="5">SUM(D13:O13)</f>
        <v>0</v>
      </c>
    </row>
    <row r="14" spans="1:16" ht="16.05" customHeight="1" x14ac:dyDescent="0.2">
      <c r="A14" s="9"/>
      <c r="B14" s="9"/>
      <c r="C14" s="10" t="s">
        <v>22</v>
      </c>
      <c r="D14" s="7" t="str">
        <f t="shared" ref="D14:O14" si="6">IF(D13&lt;=0,"",D13/$P13%)</f>
        <v/>
      </c>
      <c r="E14" s="7" t="str">
        <f t="shared" si="6"/>
        <v/>
      </c>
      <c r="F14" s="7" t="str">
        <f t="shared" si="6"/>
        <v/>
      </c>
      <c r="G14" s="7" t="str">
        <f t="shared" si="6"/>
        <v/>
      </c>
      <c r="H14" s="7" t="str">
        <f t="shared" si="6"/>
        <v/>
      </c>
      <c r="I14" s="7" t="str">
        <f t="shared" si="6"/>
        <v/>
      </c>
      <c r="J14" s="7" t="str">
        <f t="shared" si="6"/>
        <v/>
      </c>
      <c r="K14" s="7" t="str">
        <f t="shared" si="6"/>
        <v/>
      </c>
      <c r="L14" s="7" t="str">
        <f t="shared" si="6"/>
        <v/>
      </c>
      <c r="M14" s="7" t="str">
        <f t="shared" si="6"/>
        <v/>
      </c>
      <c r="N14" s="7" t="str">
        <f t="shared" si="6"/>
        <v/>
      </c>
      <c r="O14" s="7" t="str">
        <f t="shared" si="6"/>
        <v/>
      </c>
      <c r="P14" s="66">
        <f t="shared" si="5"/>
        <v>0</v>
      </c>
    </row>
    <row r="15" spans="1:16" ht="16.05" customHeight="1" x14ac:dyDescent="0.2">
      <c r="A15" s="9"/>
      <c r="B15" s="9"/>
      <c r="C15" s="7" t="s">
        <v>23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6">
        <f t="shared" si="5"/>
        <v>0</v>
      </c>
    </row>
    <row r="16" spans="1:16" ht="16.05" customHeight="1" x14ac:dyDescent="0.2">
      <c r="A16" s="9"/>
      <c r="B16" s="9"/>
      <c r="C16" s="10" t="s">
        <v>22</v>
      </c>
      <c r="D16" s="7" t="str">
        <f t="shared" ref="D16:O18" si="7">IF(D15&lt;=0,"",D15/$P15%)</f>
        <v/>
      </c>
      <c r="E16" s="7" t="str">
        <f t="shared" si="7"/>
        <v/>
      </c>
      <c r="F16" s="7" t="str">
        <f t="shared" si="7"/>
        <v/>
      </c>
      <c r="G16" s="7" t="str">
        <f t="shared" si="7"/>
        <v/>
      </c>
      <c r="H16" s="7" t="str">
        <f t="shared" si="7"/>
        <v/>
      </c>
      <c r="I16" s="7" t="str">
        <f t="shared" si="7"/>
        <v/>
      </c>
      <c r="J16" s="7" t="str">
        <f t="shared" si="7"/>
        <v/>
      </c>
      <c r="K16" s="7" t="str">
        <f t="shared" si="7"/>
        <v/>
      </c>
      <c r="L16" s="7" t="str">
        <f t="shared" si="7"/>
        <v/>
      </c>
      <c r="M16" s="7" t="str">
        <f t="shared" si="7"/>
        <v/>
      </c>
      <c r="N16" s="7" t="str">
        <f t="shared" si="7"/>
        <v/>
      </c>
      <c r="O16" s="7" t="str">
        <f t="shared" si="7"/>
        <v/>
      </c>
      <c r="P16" s="66">
        <f t="shared" si="5"/>
        <v>0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0</v>
      </c>
      <c r="E17" s="66">
        <f t="shared" ref="E17:O17" si="8">SUM(E15,E13)</f>
        <v>0</v>
      </c>
      <c r="F17" s="66">
        <f t="shared" si="8"/>
        <v>0</v>
      </c>
      <c r="G17" s="66">
        <f t="shared" si="8"/>
        <v>0</v>
      </c>
      <c r="H17" s="66">
        <f t="shared" si="8"/>
        <v>0</v>
      </c>
      <c r="I17" s="66">
        <f t="shared" si="8"/>
        <v>0</v>
      </c>
      <c r="J17" s="66">
        <f t="shared" si="8"/>
        <v>0</v>
      </c>
      <c r="K17" s="66">
        <f t="shared" si="8"/>
        <v>0</v>
      </c>
      <c r="L17" s="66">
        <f t="shared" si="8"/>
        <v>0</v>
      </c>
      <c r="M17" s="66">
        <f t="shared" si="8"/>
        <v>0</v>
      </c>
      <c r="N17" s="66">
        <f t="shared" si="8"/>
        <v>0</v>
      </c>
      <c r="O17" s="66">
        <f t="shared" si="8"/>
        <v>0</v>
      </c>
      <c r="P17" s="66">
        <f t="shared" si="5"/>
        <v>0</v>
      </c>
    </row>
    <row r="18" spans="1:16" ht="16.05" customHeight="1" x14ac:dyDescent="0.2">
      <c r="A18" s="9"/>
      <c r="B18" s="13"/>
      <c r="C18" s="10" t="s">
        <v>22</v>
      </c>
      <c r="D18" s="7" t="str">
        <f t="shared" si="7"/>
        <v/>
      </c>
      <c r="E18" s="7" t="str">
        <f t="shared" si="7"/>
        <v/>
      </c>
      <c r="F18" s="7" t="str">
        <f t="shared" si="7"/>
        <v/>
      </c>
      <c r="G18" s="7" t="str">
        <f t="shared" si="7"/>
        <v/>
      </c>
      <c r="H18" s="7" t="str">
        <f t="shared" si="7"/>
        <v/>
      </c>
      <c r="I18" s="7" t="str">
        <f t="shared" si="7"/>
        <v/>
      </c>
      <c r="J18" s="7" t="str">
        <f t="shared" si="7"/>
        <v/>
      </c>
      <c r="K18" s="7" t="str">
        <f t="shared" si="7"/>
        <v/>
      </c>
      <c r="L18" s="7" t="str">
        <f t="shared" si="7"/>
        <v/>
      </c>
      <c r="M18" s="7" t="str">
        <f t="shared" si="7"/>
        <v/>
      </c>
      <c r="N18" s="7" t="str">
        <f t="shared" si="7"/>
        <v/>
      </c>
      <c r="O18" s="7" t="str">
        <f t="shared" si="7"/>
        <v/>
      </c>
      <c r="P18" s="66">
        <f t="shared" si="5"/>
        <v>0</v>
      </c>
    </row>
    <row r="19" spans="1:16" ht="16.05" customHeight="1" x14ac:dyDescent="0.2">
      <c r="A19" s="9"/>
      <c r="B19" s="9" t="s">
        <v>26</v>
      </c>
      <c r="C19" s="7" t="s">
        <v>21</v>
      </c>
      <c r="D19" s="67">
        <v>12.2</v>
      </c>
      <c r="E19" s="67">
        <v>5.6</v>
      </c>
      <c r="F19" s="67">
        <v>7.2</v>
      </c>
      <c r="G19" s="67">
        <v>6.3</v>
      </c>
      <c r="H19" s="67">
        <v>4</v>
      </c>
      <c r="I19" s="67">
        <v>3.2</v>
      </c>
      <c r="J19" s="67">
        <v>5.0999999999999996</v>
      </c>
      <c r="K19" s="67">
        <v>3.6</v>
      </c>
      <c r="L19" s="67">
        <v>7.4</v>
      </c>
      <c r="M19" s="67">
        <v>32.200000000000003</v>
      </c>
      <c r="N19" s="67">
        <v>31.7</v>
      </c>
      <c r="O19" s="67">
        <v>16.8</v>
      </c>
      <c r="P19" s="66">
        <f t="shared" ref="P19:P24" si="9">SUM(D19:O19)</f>
        <v>135.30000000000001</v>
      </c>
    </row>
    <row r="20" spans="1:16" ht="16.05" customHeight="1" x14ac:dyDescent="0.2">
      <c r="A20" s="9"/>
      <c r="B20" s="9"/>
      <c r="C20" s="10" t="s">
        <v>22</v>
      </c>
      <c r="D20" s="7">
        <f t="shared" ref="D20:O20" si="10">IF(D19&lt;=0,"",D19/$P19%)</f>
        <v>9.0169992609016987</v>
      </c>
      <c r="E20" s="7">
        <f t="shared" si="10"/>
        <v>4.1389504804138939</v>
      </c>
      <c r="F20" s="7">
        <f t="shared" si="10"/>
        <v>5.3215077605321497</v>
      </c>
      <c r="G20" s="7">
        <f t="shared" si="10"/>
        <v>4.656319290465631</v>
      </c>
      <c r="H20" s="7">
        <f t="shared" si="10"/>
        <v>2.956393200295639</v>
      </c>
      <c r="I20" s="7">
        <f t="shared" si="10"/>
        <v>2.3651145602365111</v>
      </c>
      <c r="J20" s="7">
        <f t="shared" si="10"/>
        <v>3.7694013303769394</v>
      </c>
      <c r="K20" s="7">
        <f t="shared" si="10"/>
        <v>2.6607538802660748</v>
      </c>
      <c r="L20" s="7">
        <f t="shared" si="10"/>
        <v>5.4693274205469322</v>
      </c>
      <c r="M20" s="7">
        <f t="shared" si="10"/>
        <v>23.798965262379895</v>
      </c>
      <c r="N20" s="7">
        <f t="shared" si="10"/>
        <v>23.429416112342938</v>
      </c>
      <c r="O20" s="7">
        <f t="shared" si="10"/>
        <v>12.416851441241684</v>
      </c>
      <c r="P20" s="66">
        <f t="shared" si="9"/>
        <v>99.999999999999986</v>
      </c>
    </row>
    <row r="21" spans="1:16" ht="16.05" customHeight="1" x14ac:dyDescent="0.2">
      <c r="A21" s="9"/>
      <c r="B21" s="9"/>
      <c r="C21" s="7" t="s">
        <v>23</v>
      </c>
      <c r="D21" s="67">
        <v>0</v>
      </c>
      <c r="E21" s="67">
        <v>5.0999999999999996</v>
      </c>
      <c r="F21" s="67">
        <v>5.0999999999999996</v>
      </c>
      <c r="G21" s="67">
        <v>0.9</v>
      </c>
      <c r="H21" s="67">
        <v>0.9</v>
      </c>
      <c r="I21" s="67">
        <v>6.3</v>
      </c>
      <c r="J21" s="67">
        <v>2.1</v>
      </c>
      <c r="K21" s="67">
        <v>5</v>
      </c>
      <c r="L21" s="67">
        <v>0</v>
      </c>
      <c r="M21" s="67">
        <v>8.1</v>
      </c>
      <c r="N21" s="67">
        <v>10.3</v>
      </c>
      <c r="O21" s="67">
        <v>15.3</v>
      </c>
      <c r="P21" s="66">
        <f t="shared" si="9"/>
        <v>59.099999999999994</v>
      </c>
    </row>
    <row r="22" spans="1:16" ht="16.05" customHeight="1" x14ac:dyDescent="0.2">
      <c r="A22" s="9"/>
      <c r="B22" s="9"/>
      <c r="C22" s="10" t="s">
        <v>22</v>
      </c>
      <c r="D22" s="7" t="str">
        <f t="shared" ref="D22:O22" si="11">IF(D21&lt;=0,"",D21/$P21%)</f>
        <v/>
      </c>
      <c r="E22" s="7">
        <f t="shared" si="11"/>
        <v>8.6294416243654819</v>
      </c>
      <c r="F22" s="7">
        <f t="shared" si="11"/>
        <v>8.6294416243654819</v>
      </c>
      <c r="G22" s="7">
        <f t="shared" si="11"/>
        <v>1.5228426395939088</v>
      </c>
      <c r="H22" s="7">
        <f t="shared" si="11"/>
        <v>1.5228426395939088</v>
      </c>
      <c r="I22" s="7">
        <f t="shared" si="11"/>
        <v>10.659898477157361</v>
      </c>
      <c r="J22" s="7">
        <f t="shared" si="11"/>
        <v>3.5532994923857872</v>
      </c>
      <c r="K22" s="7">
        <f t="shared" si="11"/>
        <v>8.4602368866328259</v>
      </c>
      <c r="L22" s="7" t="str">
        <f t="shared" si="11"/>
        <v/>
      </c>
      <c r="M22" s="7">
        <f t="shared" si="11"/>
        <v>13.705583756345177</v>
      </c>
      <c r="N22" s="7">
        <f t="shared" si="11"/>
        <v>17.428087986463623</v>
      </c>
      <c r="O22" s="7">
        <f t="shared" si="11"/>
        <v>25.888324873096447</v>
      </c>
      <c r="P22" s="66">
        <f t="shared" si="9"/>
        <v>100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12.2</v>
      </c>
      <c r="E23" s="66">
        <f t="shared" ref="E23:O23" si="12">SUM(E21,E19)</f>
        <v>10.7</v>
      </c>
      <c r="F23" s="66">
        <f t="shared" si="12"/>
        <v>12.3</v>
      </c>
      <c r="G23" s="66">
        <f t="shared" si="12"/>
        <v>7.2</v>
      </c>
      <c r="H23" s="66">
        <f t="shared" si="12"/>
        <v>4.9000000000000004</v>
      </c>
      <c r="I23" s="66">
        <f t="shared" si="12"/>
        <v>9.5</v>
      </c>
      <c r="J23" s="66">
        <f t="shared" si="12"/>
        <v>7.1999999999999993</v>
      </c>
      <c r="K23" s="66">
        <f t="shared" si="12"/>
        <v>8.6</v>
      </c>
      <c r="L23" s="66">
        <f t="shared" si="12"/>
        <v>7.4</v>
      </c>
      <c r="M23" s="66">
        <f t="shared" si="12"/>
        <v>40.300000000000004</v>
      </c>
      <c r="N23" s="66">
        <f t="shared" si="12"/>
        <v>42</v>
      </c>
      <c r="O23" s="66">
        <f t="shared" si="12"/>
        <v>32.1</v>
      </c>
      <c r="P23" s="66">
        <f t="shared" si="9"/>
        <v>194.4</v>
      </c>
    </row>
    <row r="24" spans="1:16" ht="16.05" customHeight="1" x14ac:dyDescent="0.2">
      <c r="A24" s="9"/>
      <c r="B24" s="13"/>
      <c r="C24" s="10" t="s">
        <v>22</v>
      </c>
      <c r="D24" s="7">
        <f t="shared" ref="D24:O24" si="13">IF(D23&lt;=0,"",D23/$P23%)</f>
        <v>6.2757201646090532</v>
      </c>
      <c r="E24" s="7">
        <f t="shared" si="13"/>
        <v>5.504115226337448</v>
      </c>
      <c r="F24" s="7">
        <f t="shared" si="13"/>
        <v>6.3271604938271606</v>
      </c>
      <c r="G24" s="7">
        <f t="shared" si="13"/>
        <v>3.7037037037037037</v>
      </c>
      <c r="H24" s="7">
        <f t="shared" si="13"/>
        <v>2.520576131687243</v>
      </c>
      <c r="I24" s="7">
        <f t="shared" si="13"/>
        <v>4.8868312757201648</v>
      </c>
      <c r="J24" s="7">
        <f t="shared" si="13"/>
        <v>3.7037037037037033</v>
      </c>
      <c r="K24" s="7">
        <f t="shared" si="13"/>
        <v>4.4238683127572012</v>
      </c>
      <c r="L24" s="7">
        <f t="shared" si="13"/>
        <v>3.806584362139918</v>
      </c>
      <c r="M24" s="7">
        <f t="shared" si="13"/>
        <v>20.730452674897123</v>
      </c>
      <c r="N24" s="7">
        <f t="shared" si="13"/>
        <v>21.60493827160494</v>
      </c>
      <c r="O24" s="7">
        <f t="shared" si="13"/>
        <v>16.512345679012348</v>
      </c>
      <c r="P24" s="66">
        <f t="shared" si="9"/>
        <v>100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4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 t="shared" ref="D26:O26" si="15">IF(D25&lt;=0,"",D25/$P25%)</f>
        <v/>
      </c>
      <c r="E26" s="7" t="str">
        <f t="shared" si="15"/>
        <v/>
      </c>
      <c r="F26" s="7" t="str">
        <f t="shared" si="15"/>
        <v/>
      </c>
      <c r="G26" s="7" t="str">
        <f t="shared" si="15"/>
        <v/>
      </c>
      <c r="H26" s="7" t="str">
        <f t="shared" si="15"/>
        <v/>
      </c>
      <c r="I26" s="7" t="str">
        <f t="shared" si="15"/>
        <v/>
      </c>
      <c r="J26" s="7" t="str">
        <f t="shared" si="15"/>
        <v/>
      </c>
      <c r="K26" s="7" t="str">
        <f t="shared" si="15"/>
        <v/>
      </c>
      <c r="L26" s="7" t="str">
        <f t="shared" si="15"/>
        <v/>
      </c>
      <c r="M26" s="7" t="str">
        <f t="shared" si="15"/>
        <v/>
      </c>
      <c r="N26" s="7" t="str">
        <f t="shared" si="15"/>
        <v/>
      </c>
      <c r="O26" s="7" t="str">
        <f t="shared" si="15"/>
        <v/>
      </c>
      <c r="P26" s="66">
        <f t="shared" si="14"/>
        <v>0</v>
      </c>
    </row>
    <row r="27" spans="1:16" ht="16.05" customHeight="1" x14ac:dyDescent="0.2">
      <c r="A27" s="9"/>
      <c r="B27" s="9"/>
      <c r="C27" s="7" t="s">
        <v>23</v>
      </c>
      <c r="D27" s="67">
        <v>0</v>
      </c>
      <c r="E27" s="67">
        <v>0</v>
      </c>
      <c r="F27" s="67">
        <v>0</v>
      </c>
      <c r="G27" s="67">
        <v>0.1</v>
      </c>
      <c r="H27" s="67">
        <v>0.1</v>
      </c>
      <c r="I27" s="67">
        <v>0.3</v>
      </c>
      <c r="J27" s="67">
        <v>0</v>
      </c>
      <c r="K27" s="67">
        <v>0.3</v>
      </c>
      <c r="L27" s="67">
        <v>0</v>
      </c>
      <c r="M27" s="67">
        <v>0.3</v>
      </c>
      <c r="N27" s="67">
        <v>0</v>
      </c>
      <c r="O27" s="67">
        <v>0</v>
      </c>
      <c r="P27" s="66">
        <f t="shared" si="14"/>
        <v>1.1000000000000001</v>
      </c>
    </row>
    <row r="28" spans="1:16" ht="16.05" customHeight="1" x14ac:dyDescent="0.2">
      <c r="A28" s="9"/>
      <c r="B28" s="9"/>
      <c r="C28" s="10" t="s">
        <v>22</v>
      </c>
      <c r="D28" s="7" t="str">
        <f t="shared" ref="D28:O28" si="16">IF(D27&lt;=0,"",D27/$P27%)</f>
        <v/>
      </c>
      <c r="E28" s="7" t="str">
        <f t="shared" si="16"/>
        <v/>
      </c>
      <c r="F28" s="7" t="str">
        <f t="shared" si="16"/>
        <v/>
      </c>
      <c r="G28" s="7">
        <f t="shared" si="16"/>
        <v>9.0909090909090899</v>
      </c>
      <c r="H28" s="7">
        <f t="shared" si="16"/>
        <v>9.0909090909090899</v>
      </c>
      <c r="I28" s="7">
        <f t="shared" si="16"/>
        <v>27.27272727272727</v>
      </c>
      <c r="J28" s="7" t="str">
        <f t="shared" si="16"/>
        <v/>
      </c>
      <c r="K28" s="7">
        <f t="shared" si="16"/>
        <v>27.27272727272727</v>
      </c>
      <c r="L28" s="7" t="str">
        <f t="shared" si="16"/>
        <v/>
      </c>
      <c r="M28" s="7">
        <f t="shared" si="16"/>
        <v>27.27272727272727</v>
      </c>
      <c r="N28" s="7" t="str">
        <f t="shared" si="16"/>
        <v/>
      </c>
      <c r="O28" s="7" t="str">
        <f t="shared" si="16"/>
        <v/>
      </c>
      <c r="P28" s="66">
        <f t="shared" si="14"/>
        <v>99.999999999999986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7">SUM(E27,E25)</f>
        <v>0</v>
      </c>
      <c r="F29" s="66">
        <f t="shared" si="17"/>
        <v>0</v>
      </c>
      <c r="G29" s="66">
        <f t="shared" si="17"/>
        <v>0.1</v>
      </c>
      <c r="H29" s="66">
        <f t="shared" si="17"/>
        <v>0.1</v>
      </c>
      <c r="I29" s="66">
        <f t="shared" si="17"/>
        <v>0.3</v>
      </c>
      <c r="J29" s="66">
        <f t="shared" si="17"/>
        <v>0</v>
      </c>
      <c r="K29" s="66">
        <f t="shared" si="17"/>
        <v>0.3</v>
      </c>
      <c r="L29" s="66">
        <f t="shared" si="17"/>
        <v>0</v>
      </c>
      <c r="M29" s="66">
        <f t="shared" si="17"/>
        <v>0.3</v>
      </c>
      <c r="N29" s="66">
        <f t="shared" si="17"/>
        <v>0</v>
      </c>
      <c r="O29" s="66">
        <f t="shared" si="17"/>
        <v>0</v>
      </c>
      <c r="P29" s="66">
        <f t="shared" si="14"/>
        <v>1.1000000000000001</v>
      </c>
    </row>
    <row r="30" spans="1:16" ht="16.05" customHeight="1" x14ac:dyDescent="0.2">
      <c r="A30" s="9"/>
      <c r="B30" s="13"/>
      <c r="C30" s="10" t="s">
        <v>22</v>
      </c>
      <c r="D30" s="7" t="str">
        <f t="shared" ref="D30:O30" si="18">IF(D29&lt;=0,"",D29/$P29%)</f>
        <v/>
      </c>
      <c r="E30" s="7" t="str">
        <f t="shared" si="18"/>
        <v/>
      </c>
      <c r="F30" s="7" t="str">
        <f t="shared" si="18"/>
        <v/>
      </c>
      <c r="G30" s="7">
        <f t="shared" si="18"/>
        <v>9.0909090909090899</v>
      </c>
      <c r="H30" s="7">
        <f t="shared" si="18"/>
        <v>9.0909090909090899</v>
      </c>
      <c r="I30" s="7">
        <f t="shared" si="18"/>
        <v>27.27272727272727</v>
      </c>
      <c r="J30" s="7" t="str">
        <f t="shared" si="18"/>
        <v/>
      </c>
      <c r="K30" s="7">
        <f t="shared" si="18"/>
        <v>27.27272727272727</v>
      </c>
      <c r="L30" s="7" t="str">
        <f t="shared" si="18"/>
        <v/>
      </c>
      <c r="M30" s="7">
        <f t="shared" si="18"/>
        <v>27.27272727272727</v>
      </c>
      <c r="N30" s="7" t="str">
        <f t="shared" si="18"/>
        <v/>
      </c>
      <c r="O30" s="7" t="str">
        <f t="shared" si="18"/>
        <v/>
      </c>
      <c r="P30" s="66">
        <f t="shared" si="14"/>
        <v>99.999999999999986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 t="shared" ref="D32:O32" si="19">IF(D31&lt;=0,"",D31/$P31%)</f>
        <v/>
      </c>
      <c r="E32" s="7" t="str">
        <f t="shared" si="19"/>
        <v/>
      </c>
      <c r="F32" s="7" t="str">
        <f t="shared" si="19"/>
        <v/>
      </c>
      <c r="G32" s="7" t="str">
        <f t="shared" si="19"/>
        <v/>
      </c>
      <c r="H32" s="7" t="str">
        <f t="shared" si="19"/>
        <v/>
      </c>
      <c r="I32" s="7" t="str">
        <f t="shared" si="19"/>
        <v/>
      </c>
      <c r="J32" s="7" t="str">
        <f t="shared" si="19"/>
        <v/>
      </c>
      <c r="K32" s="7" t="str">
        <f t="shared" si="19"/>
        <v/>
      </c>
      <c r="L32" s="7" t="str">
        <f t="shared" si="19"/>
        <v/>
      </c>
      <c r="M32" s="7" t="str">
        <f t="shared" si="19"/>
        <v/>
      </c>
      <c r="N32" s="7" t="str">
        <f t="shared" si="19"/>
        <v/>
      </c>
      <c r="O32" s="7" t="str">
        <f t="shared" si="19"/>
        <v/>
      </c>
      <c r="P32" s="66">
        <f t="shared" si="14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4"/>
        <v>0</v>
      </c>
    </row>
    <row r="34" spans="1:16" ht="16.05" customHeight="1" x14ac:dyDescent="0.2">
      <c r="A34" s="9"/>
      <c r="B34" s="9"/>
      <c r="C34" s="10" t="s">
        <v>22</v>
      </c>
      <c r="D34" s="7" t="str">
        <f t="shared" ref="D34:O34" si="20">IF(D33&lt;=0,"",D33/$P33%)</f>
        <v/>
      </c>
      <c r="E34" s="7" t="str">
        <f t="shared" si="20"/>
        <v/>
      </c>
      <c r="F34" s="7" t="str">
        <f t="shared" si="20"/>
        <v/>
      </c>
      <c r="G34" s="7" t="str">
        <f t="shared" si="20"/>
        <v/>
      </c>
      <c r="H34" s="7" t="str">
        <f t="shared" si="20"/>
        <v/>
      </c>
      <c r="I34" s="7" t="str">
        <f t="shared" si="20"/>
        <v/>
      </c>
      <c r="J34" s="7" t="str">
        <f t="shared" si="20"/>
        <v/>
      </c>
      <c r="K34" s="7" t="str">
        <f t="shared" si="20"/>
        <v/>
      </c>
      <c r="L34" s="7" t="str">
        <f t="shared" si="20"/>
        <v/>
      </c>
      <c r="M34" s="7" t="str">
        <f t="shared" si="20"/>
        <v/>
      </c>
      <c r="N34" s="7" t="str">
        <f t="shared" si="20"/>
        <v/>
      </c>
      <c r="O34" s="7" t="str">
        <f t="shared" si="20"/>
        <v/>
      </c>
      <c r="P34" s="66">
        <f t="shared" si="14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1">SUM(E33,E31)</f>
        <v>0</v>
      </c>
      <c r="F35" s="66">
        <f t="shared" si="21"/>
        <v>0</v>
      </c>
      <c r="G35" s="66">
        <f t="shared" si="21"/>
        <v>0</v>
      </c>
      <c r="H35" s="66">
        <f t="shared" si="21"/>
        <v>0</v>
      </c>
      <c r="I35" s="66">
        <f t="shared" si="21"/>
        <v>0</v>
      </c>
      <c r="J35" s="66">
        <f t="shared" si="21"/>
        <v>0</v>
      </c>
      <c r="K35" s="66">
        <f t="shared" si="21"/>
        <v>0</v>
      </c>
      <c r="L35" s="66">
        <f t="shared" si="21"/>
        <v>0</v>
      </c>
      <c r="M35" s="66">
        <f t="shared" si="21"/>
        <v>0</v>
      </c>
      <c r="N35" s="66">
        <f t="shared" si="21"/>
        <v>0</v>
      </c>
      <c r="O35" s="66">
        <f t="shared" si="21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 t="shared" ref="D36:O36" si="22">IF(D35&lt;=0,"",D35/$P35%)</f>
        <v/>
      </c>
      <c r="E36" s="7" t="str">
        <f t="shared" si="22"/>
        <v/>
      </c>
      <c r="F36" s="7" t="str">
        <f t="shared" si="22"/>
        <v/>
      </c>
      <c r="G36" s="7" t="str">
        <f t="shared" si="22"/>
        <v/>
      </c>
      <c r="H36" s="7" t="str">
        <f t="shared" si="22"/>
        <v/>
      </c>
      <c r="I36" s="7" t="str">
        <f t="shared" si="22"/>
        <v/>
      </c>
      <c r="J36" s="7" t="str">
        <f t="shared" si="22"/>
        <v/>
      </c>
      <c r="K36" s="7" t="str">
        <f t="shared" si="22"/>
        <v/>
      </c>
      <c r="L36" s="7" t="str">
        <f t="shared" si="22"/>
        <v/>
      </c>
      <c r="M36" s="7" t="str">
        <f t="shared" si="22"/>
        <v/>
      </c>
      <c r="N36" s="7" t="str">
        <f t="shared" si="22"/>
        <v/>
      </c>
      <c r="O36" s="7" t="str">
        <f t="shared" si="22"/>
        <v/>
      </c>
      <c r="P36" s="66">
        <f t="shared" si="14"/>
        <v>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1457.3999999999999</v>
      </c>
      <c r="E37" s="66">
        <f t="shared" ref="E37:N37" si="23">E$43+E$49+E$55+E$61+E$67+E$73+E$79+E$85+E$91+E$97+E$103+E$109+E$115+E$121+E$127+E$133+E$139+E$145+E$151+E$157+E$163+E$169+E$175+E$181+E$187+E$193+E$199+E$205+E$211+E$217+E$223</f>
        <v>2559.5</v>
      </c>
      <c r="F37" s="66">
        <f t="shared" si="23"/>
        <v>2725.3</v>
      </c>
      <c r="G37" s="66">
        <f t="shared" si="23"/>
        <v>1323.1999999999998</v>
      </c>
      <c r="H37" s="68">
        <f t="shared" si="23"/>
        <v>1713.1</v>
      </c>
      <c r="I37" s="66">
        <f t="shared" si="23"/>
        <v>2495.5000000000005</v>
      </c>
      <c r="J37" s="66">
        <f t="shared" si="23"/>
        <v>5336.2</v>
      </c>
      <c r="K37" s="66">
        <f t="shared" si="23"/>
        <v>8059.2000000000016</v>
      </c>
      <c r="L37" s="66">
        <f t="shared" si="23"/>
        <v>9509.1999999999989</v>
      </c>
      <c r="M37" s="66">
        <f t="shared" si="23"/>
        <v>11791.899999999998</v>
      </c>
      <c r="N37" s="66">
        <f t="shared" si="23"/>
        <v>8493.1</v>
      </c>
      <c r="O37" s="66">
        <f>O$43+O$49+O$55+O$61+O$67+O$73+O$79+O$85+O$91+O$97+O$103+O$109+O$115+O$121+O$127+O$133+O$139+O$145+O$151+O$157+O$163+O$169+O$175+O$181+O$187+O$193+O$199+O$205+O$211+O$217+O$223</f>
        <v>2820.7</v>
      </c>
      <c r="P37" s="66">
        <f t="shared" ref="P37:P42" si="24">SUM(D37:O37)</f>
        <v>58284.299999999996</v>
      </c>
    </row>
    <row r="38" spans="1:16" ht="16.05" customHeight="1" x14ac:dyDescent="0.2">
      <c r="A38" s="9"/>
      <c r="C38" s="10" t="s">
        <v>22</v>
      </c>
      <c r="D38" s="7">
        <f>IF(D37&lt;=0,"",D37/$P37%)</f>
        <v>2.5005018504125469</v>
      </c>
      <c r="E38" s="7">
        <f t="shared" ref="E38:O38" si="25">IF(E37&lt;=0,"",E37/$P37%)</f>
        <v>4.3914055757725494</v>
      </c>
      <c r="F38" s="7">
        <f t="shared" si="25"/>
        <v>4.67587326261103</v>
      </c>
      <c r="G38" s="7">
        <f t="shared" si="25"/>
        <v>2.2702511654081801</v>
      </c>
      <c r="H38" s="7">
        <f t="shared" si="25"/>
        <v>2.9392134760132662</v>
      </c>
      <c r="I38" s="7">
        <f t="shared" si="25"/>
        <v>4.2815989897794102</v>
      </c>
      <c r="J38" s="7">
        <f t="shared" si="25"/>
        <v>9.1554672527593191</v>
      </c>
      <c r="K38" s="7">
        <f t="shared" si="25"/>
        <v>13.827394341186224</v>
      </c>
      <c r="L38" s="7">
        <f t="shared" si="25"/>
        <v>16.315199805093307</v>
      </c>
      <c r="M38" s="7">
        <f t="shared" si="25"/>
        <v>20.231691896445525</v>
      </c>
      <c r="N38" s="7">
        <f t="shared" si="25"/>
        <v>14.571848679661592</v>
      </c>
      <c r="O38" s="7">
        <f t="shared" si="25"/>
        <v>4.8395537048570541</v>
      </c>
      <c r="P38" s="66">
        <f t="shared" si="24"/>
        <v>100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8520.6</v>
      </c>
      <c r="E39" s="66">
        <f t="shared" ref="E39:N39" si="26">E$45+E$51+E$57+E$63+E$69+E$75+E$81+E$87+E$93+E$99+E$105+E$111+E$117+E$123+E$129+E$135+E$141+E$147+E$153+E$159+E$165+E$171+E$177+E$183+E$189+E$195+E$201+E$207+E$213+E$219+E$225</f>
        <v>10583.8</v>
      </c>
      <c r="F39" s="66">
        <f t="shared" si="26"/>
        <v>7607.8</v>
      </c>
      <c r="G39" s="66">
        <f t="shared" si="26"/>
        <v>3688.3</v>
      </c>
      <c r="H39" s="66">
        <f t="shared" si="26"/>
        <v>1789.9999999999998</v>
      </c>
      <c r="I39" s="66">
        <f t="shared" si="26"/>
        <v>2050.6999999999998</v>
      </c>
      <c r="J39" s="66">
        <f t="shared" si="26"/>
        <v>2611.5000000000009</v>
      </c>
      <c r="K39" s="66">
        <f t="shared" si="26"/>
        <v>15799.400000000005</v>
      </c>
      <c r="L39" s="66">
        <f t="shared" si="26"/>
        <v>32158.5</v>
      </c>
      <c r="M39" s="66">
        <f t="shared" si="26"/>
        <v>35307.000000000007</v>
      </c>
      <c r="N39" s="66">
        <f t="shared" si="26"/>
        <v>35981.899999999994</v>
      </c>
      <c r="O39" s="66">
        <f>O$45+O$51+O$57+O$63+O$69+O$75+O$81+O$87+O$93+O$99+O$105+O$111+O$117+O$123+O$129+O$135+O$141+O$147+O$153+O$159+O$165+O$171+O$177+O$183+O$189+O$195+O$201+O$207+O$213+O$219+O$225</f>
        <v>20786.600000000002</v>
      </c>
      <c r="P39" s="66">
        <f t="shared" si="24"/>
        <v>176886.1</v>
      </c>
    </row>
    <row r="40" spans="1:16" ht="16.05" customHeight="1" x14ac:dyDescent="0.2">
      <c r="A40" s="9"/>
      <c r="C40" s="10" t="s">
        <v>22</v>
      </c>
      <c r="D40" s="7">
        <f t="shared" ref="D40:O40" si="27">IF(D39&lt;=0,"",D39/$P39%)</f>
        <v>4.8169980569417268</v>
      </c>
      <c r="E40" s="7">
        <f t="shared" si="27"/>
        <v>5.9833983563434314</v>
      </c>
      <c r="F40" s="7">
        <f t="shared" si="27"/>
        <v>4.3009597701571805</v>
      </c>
      <c r="G40" s="7">
        <f t="shared" si="27"/>
        <v>2.0851270959108716</v>
      </c>
      <c r="H40" s="7">
        <f t="shared" si="27"/>
        <v>1.0119506281160586</v>
      </c>
      <c r="I40" s="7">
        <f t="shared" si="27"/>
        <v>1.1593336050712859</v>
      </c>
      <c r="J40" s="7">
        <f t="shared" si="27"/>
        <v>1.4763737795112226</v>
      </c>
      <c r="K40" s="7">
        <f t="shared" si="27"/>
        <v>8.9319624323222708</v>
      </c>
      <c r="L40" s="7">
        <f t="shared" si="27"/>
        <v>18.180343169983395</v>
      </c>
      <c r="M40" s="7">
        <f t="shared" si="27"/>
        <v>19.960302137929439</v>
      </c>
      <c r="N40" s="7">
        <f t="shared" si="27"/>
        <v>20.341847098217436</v>
      </c>
      <c r="O40" s="7">
        <f t="shared" si="27"/>
        <v>11.751403869495682</v>
      </c>
      <c r="P40" s="66">
        <f t="shared" si="24"/>
        <v>100</v>
      </c>
    </row>
    <row r="41" spans="1:16" ht="16.05" customHeight="1" x14ac:dyDescent="0.2">
      <c r="A41" s="9"/>
      <c r="C41" s="7" t="s">
        <v>117</v>
      </c>
      <c r="D41" s="66">
        <f>SUM(D39,D37)</f>
        <v>9978</v>
      </c>
      <c r="E41" s="66">
        <f t="shared" ref="E41:O41" si="28">SUM(E39,E37)</f>
        <v>13143.3</v>
      </c>
      <c r="F41" s="66">
        <f t="shared" si="28"/>
        <v>10333.1</v>
      </c>
      <c r="G41" s="66">
        <f t="shared" si="28"/>
        <v>5011.5</v>
      </c>
      <c r="H41" s="66">
        <f t="shared" si="28"/>
        <v>3503.0999999999995</v>
      </c>
      <c r="I41" s="66">
        <f t="shared" si="28"/>
        <v>4546.2000000000007</v>
      </c>
      <c r="J41" s="66">
        <f t="shared" si="28"/>
        <v>7947.7000000000007</v>
      </c>
      <c r="K41" s="66">
        <f t="shared" si="28"/>
        <v>23858.600000000006</v>
      </c>
      <c r="L41" s="66">
        <f t="shared" si="28"/>
        <v>41667.699999999997</v>
      </c>
      <c r="M41" s="66">
        <f t="shared" si="28"/>
        <v>47098.900000000009</v>
      </c>
      <c r="N41" s="66">
        <f t="shared" si="28"/>
        <v>44474.999999999993</v>
      </c>
      <c r="O41" s="66">
        <f t="shared" si="28"/>
        <v>23607.300000000003</v>
      </c>
      <c r="P41" s="66">
        <f>SUM(D41:O41)</f>
        <v>235170.40000000002</v>
      </c>
    </row>
    <row r="42" spans="1:16" ht="16.05" customHeight="1" x14ac:dyDescent="0.2">
      <c r="A42" s="9"/>
      <c r="B42" s="12"/>
      <c r="C42" s="10" t="s">
        <v>22</v>
      </c>
      <c r="D42" s="7">
        <f>IF(D41&lt;=0,"",D41/$P41%)</f>
        <v>4.2428809067807851</v>
      </c>
      <c r="E42" s="7">
        <f t="shared" ref="E42:O42" si="29">IF(E41&lt;=0,"",E41/$P41%)</f>
        <v>5.5888411126570343</v>
      </c>
      <c r="F42" s="7">
        <f t="shared" si="29"/>
        <v>4.3938778009477382</v>
      </c>
      <c r="G42" s="7">
        <f t="shared" si="29"/>
        <v>2.1310079839979861</v>
      </c>
      <c r="H42" s="7">
        <f t="shared" si="29"/>
        <v>1.4896007320649194</v>
      </c>
      <c r="I42" s="7">
        <f t="shared" si="29"/>
        <v>1.9331514510329533</v>
      </c>
      <c r="J42" s="7">
        <f t="shared" si="29"/>
        <v>3.3795494671098063</v>
      </c>
      <c r="K42" s="7">
        <f t="shared" si="29"/>
        <v>10.145239366859096</v>
      </c>
      <c r="L42" s="7">
        <f t="shared" si="29"/>
        <v>17.718088671023221</v>
      </c>
      <c r="M42" s="7">
        <f t="shared" si="29"/>
        <v>20.027562992621522</v>
      </c>
      <c r="N42" s="7">
        <f t="shared" si="29"/>
        <v>18.911818834343094</v>
      </c>
      <c r="O42" s="7">
        <f t="shared" si="29"/>
        <v>10.03838068056184</v>
      </c>
      <c r="P42" s="66">
        <f t="shared" si="24"/>
        <v>100</v>
      </c>
    </row>
    <row r="43" spans="1:16" ht="16.05" customHeight="1" x14ac:dyDescent="0.2">
      <c r="A43" s="9"/>
      <c r="B43" s="9" t="s">
        <v>30</v>
      </c>
      <c r="C43" s="7" t="s">
        <v>21</v>
      </c>
      <c r="D43" s="70">
        <v>215.7</v>
      </c>
      <c r="E43" s="70">
        <v>244</v>
      </c>
      <c r="F43" s="66">
        <v>400.79999999999995</v>
      </c>
      <c r="G43" s="66">
        <v>250.6</v>
      </c>
      <c r="H43" s="66">
        <v>39</v>
      </c>
      <c r="I43" s="66">
        <v>0</v>
      </c>
      <c r="J43" s="66">
        <v>18.299999999999997</v>
      </c>
      <c r="K43" s="66">
        <v>53.7</v>
      </c>
      <c r="L43" s="66">
        <v>2353.3999999999996</v>
      </c>
      <c r="M43" s="66">
        <v>1641.2</v>
      </c>
      <c r="N43" s="66">
        <v>4358.7</v>
      </c>
      <c r="O43" s="66">
        <v>761.1</v>
      </c>
      <c r="P43" s="66">
        <f t="shared" si="5"/>
        <v>10336.5</v>
      </c>
    </row>
    <row r="44" spans="1:16" ht="16.05" customHeight="1" x14ac:dyDescent="0.2">
      <c r="A44" s="9"/>
      <c r="B44" s="9"/>
      <c r="C44" s="10" t="s">
        <v>22</v>
      </c>
      <c r="D44" s="7">
        <f t="shared" ref="D44:O44" si="30">IF(D43&lt;=0,"",D43/$P43%)</f>
        <v>2.0867798577855172</v>
      </c>
      <c r="E44" s="7">
        <f t="shared" si="30"/>
        <v>2.3605669230397139</v>
      </c>
      <c r="F44" s="7">
        <f t="shared" si="30"/>
        <v>3.8775214047308082</v>
      </c>
      <c r="G44" s="7">
        <f t="shared" si="30"/>
        <v>2.4244183234170174</v>
      </c>
      <c r="H44" s="7">
        <f t="shared" si="30"/>
        <v>0.37730372950224933</v>
      </c>
      <c r="I44" s="7" t="str">
        <f t="shared" si="30"/>
        <v/>
      </c>
      <c r="J44" s="7">
        <f t="shared" si="30"/>
        <v>0.17704251922797851</v>
      </c>
      <c r="K44" s="7">
        <f t="shared" si="30"/>
        <v>0.51951821216078953</v>
      </c>
      <c r="L44" s="7">
        <f t="shared" si="30"/>
        <v>22.767861461810089</v>
      </c>
      <c r="M44" s="7">
        <f t="shared" si="30"/>
        <v>15.877714893822862</v>
      </c>
      <c r="N44" s="7">
        <f t="shared" si="30"/>
        <v>42.168045276447543</v>
      </c>
      <c r="O44" s="7">
        <f t="shared" si="30"/>
        <v>7.363227398055435</v>
      </c>
      <c r="P44" s="66">
        <f t="shared" si="5"/>
        <v>100</v>
      </c>
    </row>
    <row r="45" spans="1:16" ht="16.05" customHeight="1" x14ac:dyDescent="0.2">
      <c r="A45" s="9"/>
      <c r="B45" s="9"/>
      <c r="C45" s="7" t="s">
        <v>23</v>
      </c>
      <c r="D45" s="66">
        <v>493.8</v>
      </c>
      <c r="E45" s="66">
        <v>550.40000000000009</v>
      </c>
      <c r="F45" s="66">
        <v>354.2</v>
      </c>
      <c r="G45" s="66">
        <v>208.3</v>
      </c>
      <c r="H45" s="66">
        <v>149</v>
      </c>
      <c r="I45" s="66">
        <v>49.6</v>
      </c>
      <c r="J45" s="66">
        <v>20.6</v>
      </c>
      <c r="K45" s="66">
        <v>61.2</v>
      </c>
      <c r="L45" s="66">
        <v>1187.0999999999999</v>
      </c>
      <c r="M45" s="66">
        <v>943.6</v>
      </c>
      <c r="N45" s="66">
        <v>891.2</v>
      </c>
      <c r="O45" s="66">
        <v>743.90000000000009</v>
      </c>
      <c r="P45" s="66">
        <f t="shared" si="5"/>
        <v>5652.9</v>
      </c>
    </row>
    <row r="46" spans="1:16" ht="16.05" customHeight="1" x14ac:dyDescent="0.2">
      <c r="A46" s="9"/>
      <c r="B46" s="9"/>
      <c r="C46" s="10" t="s">
        <v>22</v>
      </c>
      <c r="D46" s="7">
        <f t="shared" ref="D46:O46" si="31">IF(D45&lt;=0,"",D45/$P45%)</f>
        <v>8.735339383325373</v>
      </c>
      <c r="E46" s="7">
        <f t="shared" si="31"/>
        <v>9.7365953758248001</v>
      </c>
      <c r="F46" s="7">
        <f t="shared" si="31"/>
        <v>6.2658104689628331</v>
      </c>
      <c r="G46" s="7">
        <f t="shared" si="31"/>
        <v>3.6848343328203228</v>
      </c>
      <c r="H46" s="7">
        <f t="shared" si="31"/>
        <v>2.6358152452723385</v>
      </c>
      <c r="I46" s="7">
        <f t="shared" si="31"/>
        <v>0.87742574607723478</v>
      </c>
      <c r="J46" s="7">
        <f t="shared" si="31"/>
        <v>0.36441472518530316</v>
      </c>
      <c r="K46" s="7">
        <f t="shared" si="31"/>
        <v>1.0826301544340073</v>
      </c>
      <c r="L46" s="7">
        <f t="shared" si="31"/>
        <v>20.999840789683173</v>
      </c>
      <c r="M46" s="7">
        <f t="shared" si="31"/>
        <v>16.692317217711263</v>
      </c>
      <c r="N46" s="7">
        <f t="shared" si="31"/>
        <v>15.765359373065154</v>
      </c>
      <c r="O46" s="7">
        <f t="shared" si="31"/>
        <v>13.159617187638206</v>
      </c>
      <c r="P46" s="66">
        <f t="shared" si="5"/>
        <v>100.00000000000001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709.5</v>
      </c>
      <c r="E47" s="66">
        <f t="shared" ref="E47:O47" si="32">SUM(E45,E43)</f>
        <v>794.40000000000009</v>
      </c>
      <c r="F47" s="66">
        <f t="shared" si="32"/>
        <v>755</v>
      </c>
      <c r="G47" s="66">
        <f t="shared" si="32"/>
        <v>458.9</v>
      </c>
      <c r="H47" s="66">
        <f t="shared" si="32"/>
        <v>188</v>
      </c>
      <c r="I47" s="66">
        <f t="shared" si="32"/>
        <v>49.6</v>
      </c>
      <c r="J47" s="66">
        <f t="shared" si="32"/>
        <v>38.9</v>
      </c>
      <c r="K47" s="66">
        <f t="shared" si="32"/>
        <v>114.9</v>
      </c>
      <c r="L47" s="66">
        <f t="shared" si="32"/>
        <v>3540.4999999999995</v>
      </c>
      <c r="M47" s="66">
        <f t="shared" si="32"/>
        <v>2584.8000000000002</v>
      </c>
      <c r="N47" s="66">
        <f t="shared" si="32"/>
        <v>5249.9</v>
      </c>
      <c r="O47" s="66">
        <f t="shared" si="32"/>
        <v>1505</v>
      </c>
      <c r="P47" s="66">
        <f t="shared" si="5"/>
        <v>15989.4</v>
      </c>
    </row>
    <row r="48" spans="1:16" ht="16.05" customHeight="1" x14ac:dyDescent="0.2">
      <c r="A48" s="9"/>
      <c r="B48" s="13"/>
      <c r="C48" s="10" t="s">
        <v>22</v>
      </c>
      <c r="D48" s="7">
        <f t="shared" ref="D48:O48" si="33">IF(D47&lt;=0,"",D47/$P47%)</f>
        <v>4.4373147210026644</v>
      </c>
      <c r="E48" s="7">
        <f t="shared" si="33"/>
        <v>4.9682914931141884</v>
      </c>
      <c r="F48" s="7">
        <f t="shared" si="33"/>
        <v>4.7218782443368728</v>
      </c>
      <c r="G48" s="7">
        <f t="shared" si="33"/>
        <v>2.8700263924850211</v>
      </c>
      <c r="H48" s="7">
        <f t="shared" si="33"/>
        <v>1.1757789535567313</v>
      </c>
      <c r="I48" s="7">
        <f t="shared" si="33"/>
        <v>0.31020551115113765</v>
      </c>
      <c r="J48" s="7">
        <f t="shared" si="33"/>
        <v>0.24328617709232364</v>
      </c>
      <c r="K48" s="7">
        <f t="shared" si="33"/>
        <v>0.71860107321100231</v>
      </c>
      <c r="L48" s="7">
        <f t="shared" si="33"/>
        <v>22.142794601423439</v>
      </c>
      <c r="M48" s="7">
        <f t="shared" si="33"/>
        <v>16.16570978273106</v>
      </c>
      <c r="N48" s="7">
        <f t="shared" si="33"/>
        <v>32.833627278071717</v>
      </c>
      <c r="O48" s="7">
        <f t="shared" si="33"/>
        <v>9.4124857718238335</v>
      </c>
      <c r="P48" s="66">
        <f t="shared" si="5"/>
        <v>99.999999999999986</v>
      </c>
    </row>
    <row r="49" spans="1:16" ht="16.05" customHeight="1" x14ac:dyDescent="0.2">
      <c r="A49" s="9"/>
      <c r="B49" s="9" t="s">
        <v>31</v>
      </c>
      <c r="C49" s="7" t="s">
        <v>21</v>
      </c>
      <c r="D49" s="67">
        <v>1240.0999999999999</v>
      </c>
      <c r="E49" s="67">
        <v>2281.5</v>
      </c>
      <c r="F49" s="67">
        <v>2306.9</v>
      </c>
      <c r="G49" s="67">
        <v>819.7</v>
      </c>
      <c r="H49" s="67">
        <v>856.4</v>
      </c>
      <c r="I49" s="67">
        <v>295.3</v>
      </c>
      <c r="J49" s="67">
        <v>125.9</v>
      </c>
      <c r="K49" s="67">
        <v>1020.1999999999999</v>
      </c>
      <c r="L49" s="67">
        <v>1946.5</v>
      </c>
      <c r="M49" s="67">
        <v>5422.1</v>
      </c>
      <c r="N49" s="67">
        <v>2051.1</v>
      </c>
      <c r="O49" s="67">
        <v>1095.7</v>
      </c>
      <c r="P49" s="66">
        <f t="shared" si="5"/>
        <v>19461.400000000001</v>
      </c>
    </row>
    <row r="50" spans="1:16" ht="16.05" customHeight="1" x14ac:dyDescent="0.2">
      <c r="A50" s="9"/>
      <c r="B50" s="9"/>
      <c r="C50" s="10" t="s">
        <v>22</v>
      </c>
      <c r="D50" s="7">
        <f t="shared" ref="D50:O50" si="34">IF(D49&lt;=0,"",D49/$P49%)</f>
        <v>6.3721006710719674</v>
      </c>
      <c r="E50" s="7">
        <f t="shared" si="34"/>
        <v>11.723205935852508</v>
      </c>
      <c r="F50" s="7">
        <f t="shared" si="34"/>
        <v>11.85372069840813</v>
      </c>
      <c r="G50" s="7">
        <f t="shared" si="34"/>
        <v>4.2119271994820515</v>
      </c>
      <c r="H50" s="7">
        <f t="shared" si="34"/>
        <v>4.400505616245491</v>
      </c>
      <c r="I50" s="7">
        <f t="shared" si="34"/>
        <v>1.5173625741210808</v>
      </c>
      <c r="J50" s="7">
        <f t="shared" si="34"/>
        <v>0.64692159865169008</v>
      </c>
      <c r="K50" s="7">
        <f t="shared" si="34"/>
        <v>5.2421716834349015</v>
      </c>
      <c r="L50" s="7">
        <f t="shared" si="34"/>
        <v>10.001849815532283</v>
      </c>
      <c r="M50" s="7">
        <f t="shared" si="34"/>
        <v>27.86079110444264</v>
      </c>
      <c r="N50" s="7">
        <f t="shared" si="34"/>
        <v>10.539323995190479</v>
      </c>
      <c r="O50" s="7">
        <f t="shared" si="34"/>
        <v>5.6301191075667729</v>
      </c>
      <c r="P50" s="66">
        <f t="shared" si="5"/>
        <v>99.999999999999972</v>
      </c>
    </row>
    <row r="51" spans="1:16" ht="16.05" customHeight="1" x14ac:dyDescent="0.2">
      <c r="A51" s="9"/>
      <c r="B51" s="9"/>
      <c r="C51" s="7" t="s">
        <v>23</v>
      </c>
      <c r="D51" s="67">
        <v>8026.8</v>
      </c>
      <c r="E51" s="67">
        <v>10033.4</v>
      </c>
      <c r="F51" s="67">
        <v>7253.5</v>
      </c>
      <c r="G51" s="67">
        <v>3478.6</v>
      </c>
      <c r="H51" s="67">
        <v>1554.1</v>
      </c>
      <c r="I51" s="67">
        <v>1532.5</v>
      </c>
      <c r="J51" s="67">
        <v>188.7</v>
      </c>
      <c r="K51" s="67">
        <v>6822.5999999999995</v>
      </c>
      <c r="L51" s="67">
        <v>23736.2</v>
      </c>
      <c r="M51" s="67">
        <v>30081.3</v>
      </c>
      <c r="N51" s="67">
        <v>34225</v>
      </c>
      <c r="O51" s="67">
        <v>19865.7</v>
      </c>
      <c r="P51" s="66">
        <f t="shared" si="5"/>
        <v>146798.39999999999</v>
      </c>
    </row>
    <row r="52" spans="1:16" ht="16.05" customHeight="1" x14ac:dyDescent="0.2">
      <c r="A52" s="9"/>
      <c r="B52" s="9"/>
      <c r="C52" s="10" t="s">
        <v>22</v>
      </c>
      <c r="D52" s="7">
        <f t="shared" ref="D52:O52" si="35">IF(D51&lt;=0,"",D51/$P51%)</f>
        <v>5.4679070071608411</v>
      </c>
      <c r="E52" s="7">
        <f t="shared" si="35"/>
        <v>6.8348156383175835</v>
      </c>
      <c r="F52" s="7">
        <f t="shared" si="35"/>
        <v>4.9411301485574777</v>
      </c>
      <c r="G52" s="7">
        <f t="shared" si="35"/>
        <v>2.3696443557967934</v>
      </c>
      <c r="H52" s="7">
        <f t="shared" si="35"/>
        <v>1.0586627647167817</v>
      </c>
      <c r="I52" s="7">
        <f t="shared" si="35"/>
        <v>1.0439487078878245</v>
      </c>
      <c r="J52" s="7">
        <f t="shared" si="35"/>
        <v>0.12854363535297386</v>
      </c>
      <c r="K52" s="7">
        <f t="shared" si="35"/>
        <v>4.647598338946473</v>
      </c>
      <c r="L52" s="7">
        <f t="shared" si="35"/>
        <v>16.169249801087751</v>
      </c>
      <c r="M52" s="7">
        <f t="shared" si="35"/>
        <v>20.491572115227413</v>
      </c>
      <c r="N52" s="7">
        <f t="shared" si="35"/>
        <v>23.31428680421585</v>
      </c>
      <c r="O52" s="7">
        <f t="shared" si="35"/>
        <v>13.532640682732238</v>
      </c>
      <c r="P52" s="66">
        <f t="shared" si="5"/>
        <v>100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9266.9</v>
      </c>
      <c r="E53" s="66">
        <f t="shared" ref="E53:O53" si="36">SUM(E51,E49)</f>
        <v>12314.9</v>
      </c>
      <c r="F53" s="66">
        <f t="shared" si="36"/>
        <v>9560.4</v>
      </c>
      <c r="G53" s="66">
        <f t="shared" si="36"/>
        <v>4298.3</v>
      </c>
      <c r="H53" s="66">
        <f t="shared" si="36"/>
        <v>2410.5</v>
      </c>
      <c r="I53" s="66">
        <f t="shared" si="36"/>
        <v>1827.8</v>
      </c>
      <c r="J53" s="66">
        <f t="shared" si="36"/>
        <v>314.60000000000002</v>
      </c>
      <c r="K53" s="66">
        <f t="shared" si="36"/>
        <v>7842.7999999999993</v>
      </c>
      <c r="L53" s="66">
        <f t="shared" si="36"/>
        <v>25682.7</v>
      </c>
      <c r="M53" s="66">
        <f t="shared" si="36"/>
        <v>35503.4</v>
      </c>
      <c r="N53" s="66">
        <f t="shared" si="36"/>
        <v>36276.1</v>
      </c>
      <c r="O53" s="66">
        <f t="shared" si="36"/>
        <v>20961.400000000001</v>
      </c>
      <c r="P53" s="66">
        <f t="shared" si="5"/>
        <v>166259.79999999999</v>
      </c>
    </row>
    <row r="54" spans="1:16" ht="16.05" customHeight="1" x14ac:dyDescent="0.2">
      <c r="A54" s="9"/>
      <c r="B54" s="13"/>
      <c r="C54" s="10" t="s">
        <v>22</v>
      </c>
      <c r="D54" s="7">
        <f t="shared" ref="D54:O54" si="37">IF(D53&lt;=0,"",D53/$P53%)</f>
        <v>5.5737466302738241</v>
      </c>
      <c r="E54" s="7">
        <f t="shared" si="37"/>
        <v>7.4070220221604979</v>
      </c>
      <c r="F54" s="7">
        <f t="shared" si="37"/>
        <v>5.7502775776224917</v>
      </c>
      <c r="G54" s="7">
        <f t="shared" si="37"/>
        <v>2.5852912129089534</v>
      </c>
      <c r="H54" s="7">
        <f t="shared" si="37"/>
        <v>1.4498393478158882</v>
      </c>
      <c r="I54" s="7">
        <f t="shared" si="37"/>
        <v>1.0993637668275795</v>
      </c>
      <c r="J54" s="7">
        <f t="shared" si="37"/>
        <v>0.18922192857203005</v>
      </c>
      <c r="K54" s="7">
        <f t="shared" si="37"/>
        <v>4.7171956179425214</v>
      </c>
      <c r="L54" s="7">
        <f t="shared" si="37"/>
        <v>15.44733002204983</v>
      </c>
      <c r="M54" s="7">
        <f t="shared" si="37"/>
        <v>21.354169799314086</v>
      </c>
      <c r="N54" s="7">
        <f t="shared" si="37"/>
        <v>21.8189243581431</v>
      </c>
      <c r="O54" s="7">
        <f t="shared" si="37"/>
        <v>12.607617716369202</v>
      </c>
      <c r="P54" s="66">
        <f t="shared" si="5"/>
        <v>100.00000000000001</v>
      </c>
    </row>
    <row r="55" spans="1:16" ht="16.05" customHeight="1" x14ac:dyDescent="0.2">
      <c r="A55" s="9"/>
      <c r="B55" s="9" t="s">
        <v>32</v>
      </c>
      <c r="C55" s="7" t="s">
        <v>21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127</v>
      </c>
      <c r="K55" s="67">
        <v>724</v>
      </c>
      <c r="L55" s="67">
        <v>819.9</v>
      </c>
      <c r="M55" s="67">
        <v>823.8</v>
      </c>
      <c r="N55" s="67">
        <v>29</v>
      </c>
      <c r="O55" s="67">
        <v>0</v>
      </c>
      <c r="P55" s="66">
        <f t="shared" si="5"/>
        <v>2523.6999999999998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8">IF(D55&lt;=0,"",D55/$P55%)</f>
        <v/>
      </c>
      <c r="E56" s="7" t="str">
        <f t="shared" si="38"/>
        <v/>
      </c>
      <c r="F56" s="7" t="str">
        <f t="shared" si="38"/>
        <v/>
      </c>
      <c r="G56" s="7" t="str">
        <f t="shared" si="38"/>
        <v/>
      </c>
      <c r="H56" s="7" t="str">
        <f t="shared" si="38"/>
        <v/>
      </c>
      <c r="I56" s="7" t="str">
        <f t="shared" si="38"/>
        <v/>
      </c>
      <c r="J56" s="7">
        <f t="shared" si="38"/>
        <v>5.0322938542616003</v>
      </c>
      <c r="K56" s="7">
        <f t="shared" si="38"/>
        <v>28.688037405396841</v>
      </c>
      <c r="L56" s="7">
        <f t="shared" si="38"/>
        <v>32.488013630780202</v>
      </c>
      <c r="M56" s="7">
        <f t="shared" si="38"/>
        <v>32.6425486389032</v>
      </c>
      <c r="N56" s="7">
        <f t="shared" si="38"/>
        <v>1.1491064706581606</v>
      </c>
      <c r="O56" s="7" t="str">
        <f t="shared" si="38"/>
        <v/>
      </c>
      <c r="P56" s="66">
        <f t="shared" si="5"/>
        <v>100</v>
      </c>
    </row>
    <row r="57" spans="1:16" ht="16.05" customHeight="1" x14ac:dyDescent="0.2">
      <c r="A57" s="9"/>
      <c r="B57" s="9"/>
      <c r="C57" s="7" t="s">
        <v>23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275</v>
      </c>
      <c r="K57" s="67">
        <v>906</v>
      </c>
      <c r="L57" s="67">
        <v>1062</v>
      </c>
      <c r="M57" s="67">
        <v>606</v>
      </c>
      <c r="N57" s="67">
        <v>0</v>
      </c>
      <c r="O57" s="67">
        <v>0</v>
      </c>
      <c r="P57" s="66">
        <f t="shared" si="5"/>
        <v>2849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9">IF(D57&lt;=0,"",D57/$P57%)</f>
        <v/>
      </c>
      <c r="E58" s="7" t="str">
        <f t="shared" si="39"/>
        <v/>
      </c>
      <c r="F58" s="7" t="str">
        <f t="shared" si="39"/>
        <v/>
      </c>
      <c r="G58" s="7" t="str">
        <f t="shared" si="39"/>
        <v/>
      </c>
      <c r="H58" s="7" t="str">
        <f t="shared" si="39"/>
        <v/>
      </c>
      <c r="I58" s="7" t="str">
        <f t="shared" si="39"/>
        <v/>
      </c>
      <c r="J58" s="7">
        <f t="shared" si="39"/>
        <v>9.6525096525096536</v>
      </c>
      <c r="K58" s="7">
        <f t="shared" si="39"/>
        <v>31.800631800631802</v>
      </c>
      <c r="L58" s="7">
        <f t="shared" si="39"/>
        <v>37.276237276237275</v>
      </c>
      <c r="M58" s="7">
        <f t="shared" si="39"/>
        <v>21.270621270621273</v>
      </c>
      <c r="N58" s="7" t="str">
        <f t="shared" si="39"/>
        <v/>
      </c>
      <c r="O58" s="7" t="str">
        <f t="shared" si="39"/>
        <v/>
      </c>
      <c r="P58" s="66">
        <f t="shared" si="5"/>
        <v>100.00000000000001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40">SUM(E57,E55)</f>
        <v>0</v>
      </c>
      <c r="F59" s="66">
        <f t="shared" si="40"/>
        <v>0</v>
      </c>
      <c r="G59" s="66">
        <f t="shared" si="40"/>
        <v>0</v>
      </c>
      <c r="H59" s="66">
        <f t="shared" si="40"/>
        <v>0</v>
      </c>
      <c r="I59" s="66">
        <f t="shared" si="40"/>
        <v>0</v>
      </c>
      <c r="J59" s="66">
        <f t="shared" si="40"/>
        <v>402</v>
      </c>
      <c r="K59" s="66">
        <f t="shared" si="40"/>
        <v>1630</v>
      </c>
      <c r="L59" s="66">
        <f t="shared" si="40"/>
        <v>1881.9</v>
      </c>
      <c r="M59" s="66">
        <f t="shared" si="40"/>
        <v>1429.8</v>
      </c>
      <c r="N59" s="66">
        <f t="shared" si="40"/>
        <v>29</v>
      </c>
      <c r="O59" s="66">
        <f t="shared" si="40"/>
        <v>0</v>
      </c>
      <c r="P59" s="66">
        <f t="shared" si="5"/>
        <v>5372.7</v>
      </c>
    </row>
    <row r="60" spans="1:16" ht="16.05" customHeight="1" x14ac:dyDescent="0.2">
      <c r="A60" s="9"/>
      <c r="B60" s="13"/>
      <c r="C60" s="10" t="s">
        <v>22</v>
      </c>
      <c r="D60" s="7" t="str">
        <f t="shared" ref="D60:O60" si="41">IF(D59&lt;=0,"",D59/$P59%)</f>
        <v/>
      </c>
      <c r="E60" s="7" t="str">
        <f t="shared" si="41"/>
        <v/>
      </c>
      <c r="F60" s="7" t="str">
        <f t="shared" si="41"/>
        <v/>
      </c>
      <c r="G60" s="7" t="str">
        <f t="shared" si="41"/>
        <v/>
      </c>
      <c r="H60" s="7" t="str">
        <f t="shared" si="41"/>
        <v/>
      </c>
      <c r="I60" s="7" t="str">
        <f t="shared" si="41"/>
        <v/>
      </c>
      <c r="J60" s="7">
        <f t="shared" si="41"/>
        <v>7.4822714836115924</v>
      </c>
      <c r="K60" s="7">
        <f t="shared" si="41"/>
        <v>30.338563478325611</v>
      </c>
      <c r="L60" s="7">
        <f t="shared" si="41"/>
        <v>35.027081355742929</v>
      </c>
      <c r="M60" s="7">
        <f t="shared" si="41"/>
        <v>26.612317829024512</v>
      </c>
      <c r="N60" s="7">
        <f t="shared" si="41"/>
        <v>0.53976585329536364</v>
      </c>
      <c r="O60" s="7" t="str">
        <f t="shared" si="41"/>
        <v/>
      </c>
      <c r="P60" s="66">
        <f t="shared" si="5"/>
        <v>100</v>
      </c>
    </row>
    <row r="61" spans="1:16" ht="16.05" customHeight="1" x14ac:dyDescent="0.2">
      <c r="A61" s="9"/>
      <c r="B61" s="9" t="s">
        <v>33</v>
      </c>
      <c r="C61" s="7" t="s">
        <v>21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5.6</v>
      </c>
      <c r="K61" s="67">
        <v>566.20000000000005</v>
      </c>
      <c r="L61" s="67">
        <v>1119.0999999999999</v>
      </c>
      <c r="M61" s="67">
        <v>2417.7999999999997</v>
      </c>
      <c r="N61" s="67">
        <v>1384.5</v>
      </c>
      <c r="O61" s="67">
        <v>225.60000000000002</v>
      </c>
      <c r="P61" s="66">
        <f t="shared" si="5"/>
        <v>5718.8</v>
      </c>
    </row>
    <row r="62" spans="1:16" ht="16.05" customHeight="1" x14ac:dyDescent="0.2">
      <c r="A62" s="9"/>
      <c r="B62" s="9"/>
      <c r="C62" s="10" t="s">
        <v>22</v>
      </c>
      <c r="D62" s="7" t="str">
        <f t="shared" ref="D62:O62" si="42">IF(D61&lt;=0,"",D61/$P61%)</f>
        <v/>
      </c>
      <c r="E62" s="7" t="str">
        <f t="shared" si="42"/>
        <v/>
      </c>
      <c r="F62" s="7" t="str">
        <f t="shared" si="42"/>
        <v/>
      </c>
      <c r="G62" s="7" t="str">
        <f t="shared" si="42"/>
        <v/>
      </c>
      <c r="H62" s="7" t="str">
        <f t="shared" si="42"/>
        <v/>
      </c>
      <c r="I62" s="7" t="str">
        <f t="shared" si="42"/>
        <v/>
      </c>
      <c r="J62" s="7">
        <f t="shared" si="42"/>
        <v>9.7922641113520309E-2</v>
      </c>
      <c r="K62" s="7">
        <f t="shared" si="42"/>
        <v>9.9006784640134295</v>
      </c>
      <c r="L62" s="7">
        <f t="shared" si="42"/>
        <v>19.568790655382244</v>
      </c>
      <c r="M62" s="7">
        <f t="shared" si="42"/>
        <v>42.278100300762389</v>
      </c>
      <c r="N62" s="7">
        <f t="shared" si="42"/>
        <v>24.209624396726586</v>
      </c>
      <c r="O62" s="7">
        <f t="shared" si="42"/>
        <v>3.9448835420018189</v>
      </c>
      <c r="P62" s="66">
        <f t="shared" si="5"/>
        <v>99.999999999999986</v>
      </c>
    </row>
    <row r="63" spans="1:16" ht="16.05" customHeight="1" x14ac:dyDescent="0.2">
      <c r="A63" s="9"/>
      <c r="B63" s="9"/>
      <c r="C63" s="7" t="s">
        <v>23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978.59999999999991</v>
      </c>
      <c r="L63" s="67">
        <v>2869</v>
      </c>
      <c r="M63" s="67">
        <v>2377.5</v>
      </c>
      <c r="N63" s="67">
        <v>826</v>
      </c>
      <c r="O63" s="67">
        <v>140.80000000000001</v>
      </c>
      <c r="P63" s="66">
        <f>SUM(D63:O63)</f>
        <v>7191.9000000000005</v>
      </c>
    </row>
    <row r="64" spans="1:16" ht="16.05" customHeight="1" x14ac:dyDescent="0.2">
      <c r="A64" s="9"/>
      <c r="B64" s="9"/>
      <c r="C64" s="10" t="s">
        <v>22</v>
      </c>
      <c r="D64" s="7" t="str">
        <f t="shared" ref="D64:O64" si="43">IF(D63&lt;=0,"",D63/$P63%)</f>
        <v/>
      </c>
      <c r="E64" s="7" t="str">
        <f t="shared" si="43"/>
        <v/>
      </c>
      <c r="F64" s="7" t="str">
        <f t="shared" si="43"/>
        <v/>
      </c>
      <c r="G64" s="7" t="str">
        <f t="shared" si="43"/>
        <v/>
      </c>
      <c r="H64" s="7" t="str">
        <f t="shared" si="43"/>
        <v/>
      </c>
      <c r="I64" s="7" t="str">
        <f t="shared" si="43"/>
        <v/>
      </c>
      <c r="J64" s="7" t="str">
        <f t="shared" si="43"/>
        <v/>
      </c>
      <c r="K64" s="7">
        <f t="shared" si="43"/>
        <v>13.606974512993782</v>
      </c>
      <c r="L64" s="7">
        <f t="shared" si="43"/>
        <v>39.892100835662333</v>
      </c>
      <c r="M64" s="7">
        <f t="shared" si="43"/>
        <v>33.058023609894462</v>
      </c>
      <c r="N64" s="7">
        <f t="shared" si="43"/>
        <v>11.485143008106339</v>
      </c>
      <c r="O64" s="7">
        <f t="shared" si="43"/>
        <v>1.9577580333430664</v>
      </c>
      <c r="P64" s="66">
        <f t="shared" si="5"/>
        <v>99.999999999999972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44">SUM(E63,E61)</f>
        <v>0</v>
      </c>
      <c r="F65" s="66">
        <f t="shared" si="44"/>
        <v>0</v>
      </c>
      <c r="G65" s="66">
        <f t="shared" si="44"/>
        <v>0</v>
      </c>
      <c r="H65" s="66">
        <f t="shared" si="44"/>
        <v>0</v>
      </c>
      <c r="I65" s="66">
        <f t="shared" si="44"/>
        <v>0</v>
      </c>
      <c r="J65" s="66">
        <f t="shared" si="44"/>
        <v>5.6</v>
      </c>
      <c r="K65" s="66">
        <f t="shared" si="44"/>
        <v>1544.8</v>
      </c>
      <c r="L65" s="66">
        <f t="shared" si="44"/>
        <v>3988.1</v>
      </c>
      <c r="M65" s="66">
        <f t="shared" si="44"/>
        <v>4795.2999999999993</v>
      </c>
      <c r="N65" s="66">
        <f t="shared" si="44"/>
        <v>2210.5</v>
      </c>
      <c r="O65" s="66">
        <f t="shared" si="44"/>
        <v>366.40000000000003</v>
      </c>
      <c r="P65" s="66">
        <f t="shared" si="5"/>
        <v>12910.699999999999</v>
      </c>
    </row>
    <row r="66" spans="1:16" ht="16.05" customHeight="1" x14ac:dyDescent="0.2">
      <c r="A66" s="9"/>
      <c r="B66" s="13"/>
      <c r="C66" s="10" t="s">
        <v>22</v>
      </c>
      <c r="D66" s="7" t="str">
        <f t="shared" ref="D66:O66" si="45">IF(D65&lt;=0,"",D65/$P65%)</f>
        <v/>
      </c>
      <c r="E66" s="7" t="str">
        <f t="shared" si="45"/>
        <v/>
      </c>
      <c r="F66" s="7" t="str">
        <f t="shared" si="45"/>
        <v/>
      </c>
      <c r="G66" s="7" t="str">
        <f t="shared" si="45"/>
        <v/>
      </c>
      <c r="H66" s="7" t="str">
        <f t="shared" si="45"/>
        <v/>
      </c>
      <c r="I66" s="7" t="str">
        <f t="shared" si="45"/>
        <v/>
      </c>
      <c r="J66" s="7">
        <f t="shared" si="45"/>
        <v>4.3374875103596236E-2</v>
      </c>
      <c r="K66" s="7">
        <f t="shared" si="45"/>
        <v>11.965269117863476</v>
      </c>
      <c r="L66" s="7">
        <f t="shared" si="45"/>
        <v>30.889882035830745</v>
      </c>
      <c r="M66" s="7">
        <f t="shared" si="45"/>
        <v>37.142060461477683</v>
      </c>
      <c r="N66" s="7">
        <f t="shared" si="45"/>
        <v>17.121457395803482</v>
      </c>
      <c r="O66" s="7">
        <f t="shared" si="45"/>
        <v>2.8379561139210114</v>
      </c>
      <c r="P66" s="66">
        <f t="shared" si="5"/>
        <v>99.999999999999986</v>
      </c>
    </row>
    <row r="67" spans="1:16" ht="16.05" customHeight="1" x14ac:dyDescent="0.2">
      <c r="A67" s="9"/>
      <c r="B67" s="9" t="s">
        <v>34</v>
      </c>
      <c r="C67" s="7" t="s">
        <v>21</v>
      </c>
      <c r="D67" s="67">
        <v>0</v>
      </c>
      <c r="E67" s="67">
        <v>11.9</v>
      </c>
      <c r="F67" s="67">
        <v>0</v>
      </c>
      <c r="G67" s="67">
        <v>0</v>
      </c>
      <c r="H67" s="67">
        <v>167.4</v>
      </c>
      <c r="I67" s="67">
        <v>9.1999999999999993</v>
      </c>
      <c r="J67" s="67">
        <v>0</v>
      </c>
      <c r="K67" s="67">
        <v>251.5</v>
      </c>
      <c r="L67" s="67">
        <v>535.79999999999995</v>
      </c>
      <c r="M67" s="67">
        <v>303.90000000000003</v>
      </c>
      <c r="N67" s="67">
        <v>23.9</v>
      </c>
      <c r="O67" s="67">
        <v>42.7</v>
      </c>
      <c r="P67" s="66">
        <f t="shared" si="5"/>
        <v>1346.3000000000002</v>
      </c>
    </row>
    <row r="68" spans="1:16" ht="16.05" customHeight="1" x14ac:dyDescent="0.2">
      <c r="A68" s="9"/>
      <c r="B68" s="9"/>
      <c r="C68" s="10" t="s">
        <v>22</v>
      </c>
      <c r="D68" s="7" t="str">
        <f t="shared" ref="D68:O68" si="46">IF(D67&lt;=0,"",D67/$P67%)</f>
        <v/>
      </c>
      <c r="E68" s="7">
        <f t="shared" si="46"/>
        <v>0.88390403327638711</v>
      </c>
      <c r="F68" s="7" t="str">
        <f t="shared" si="46"/>
        <v/>
      </c>
      <c r="G68" s="7" t="str">
        <f t="shared" si="46"/>
        <v/>
      </c>
      <c r="H68" s="7">
        <f t="shared" si="46"/>
        <v>12.434078585753547</v>
      </c>
      <c r="I68" s="7">
        <f t="shared" si="46"/>
        <v>0.68335437866745885</v>
      </c>
      <c r="J68" s="7" t="str">
        <f t="shared" si="46"/>
        <v/>
      </c>
      <c r="K68" s="7">
        <f t="shared" si="46"/>
        <v>18.680828938572382</v>
      </c>
      <c r="L68" s="7">
        <f t="shared" si="46"/>
        <v>39.797964792393962</v>
      </c>
      <c r="M68" s="7">
        <f t="shared" si="46"/>
        <v>22.572977790982694</v>
      </c>
      <c r="N68" s="7">
        <f t="shared" si="46"/>
        <v>1.7752358315382899</v>
      </c>
      <c r="O68" s="7">
        <f t="shared" si="46"/>
        <v>3.1716556488152716</v>
      </c>
      <c r="P68" s="66">
        <f t="shared" si="5"/>
        <v>100</v>
      </c>
    </row>
    <row r="69" spans="1:16" ht="16.05" customHeight="1" x14ac:dyDescent="0.2">
      <c r="A69" s="9"/>
      <c r="B69" s="9"/>
      <c r="C69" s="7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186.7</v>
      </c>
      <c r="L69" s="67">
        <v>823.1</v>
      </c>
      <c r="M69" s="67">
        <v>576.79999999999995</v>
      </c>
      <c r="N69" s="67">
        <v>0</v>
      </c>
      <c r="O69" s="67">
        <v>0</v>
      </c>
      <c r="P69" s="66">
        <f t="shared" si="5"/>
        <v>1586.6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7">IF(D69&lt;=0,"",D69/$P69%)</f>
        <v/>
      </c>
      <c r="E70" s="7" t="str">
        <f t="shared" si="47"/>
        <v/>
      </c>
      <c r="F70" s="7" t="str">
        <f t="shared" si="47"/>
        <v/>
      </c>
      <c r="G70" s="7" t="str">
        <f t="shared" si="47"/>
        <v/>
      </c>
      <c r="H70" s="7" t="str">
        <f t="shared" si="47"/>
        <v/>
      </c>
      <c r="I70" s="7" t="str">
        <f t="shared" si="47"/>
        <v/>
      </c>
      <c r="J70" s="7" t="str">
        <f t="shared" si="47"/>
        <v/>
      </c>
      <c r="K70" s="7">
        <f t="shared" si="47"/>
        <v>11.767301147107021</v>
      </c>
      <c r="L70" s="7">
        <f t="shared" si="47"/>
        <v>51.878230177738565</v>
      </c>
      <c r="M70" s="7">
        <f t="shared" si="47"/>
        <v>36.354468675154415</v>
      </c>
      <c r="N70" s="7" t="str">
        <f t="shared" si="47"/>
        <v/>
      </c>
      <c r="O70" s="7" t="str">
        <f t="shared" si="47"/>
        <v/>
      </c>
      <c r="P70" s="66">
        <f t="shared" si="5"/>
        <v>100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8">SUM(E69,E67)</f>
        <v>11.9</v>
      </c>
      <c r="F71" s="66">
        <f t="shared" si="48"/>
        <v>0</v>
      </c>
      <c r="G71" s="66">
        <f t="shared" si="48"/>
        <v>0</v>
      </c>
      <c r="H71" s="66">
        <f t="shared" si="48"/>
        <v>167.4</v>
      </c>
      <c r="I71" s="66">
        <f t="shared" si="48"/>
        <v>9.1999999999999993</v>
      </c>
      <c r="J71" s="66">
        <f t="shared" si="48"/>
        <v>0</v>
      </c>
      <c r="K71" s="66">
        <f t="shared" si="48"/>
        <v>438.2</v>
      </c>
      <c r="L71" s="66">
        <f t="shared" si="48"/>
        <v>1358.9</v>
      </c>
      <c r="M71" s="66">
        <f t="shared" si="48"/>
        <v>880.7</v>
      </c>
      <c r="N71" s="66">
        <f t="shared" si="48"/>
        <v>23.9</v>
      </c>
      <c r="O71" s="66">
        <f t="shared" si="48"/>
        <v>42.7</v>
      </c>
      <c r="P71" s="66">
        <f t="shared" si="5"/>
        <v>2932.9</v>
      </c>
    </row>
    <row r="72" spans="1:16" ht="16.05" customHeight="1" x14ac:dyDescent="0.2">
      <c r="A72" s="9"/>
      <c r="B72" s="13"/>
      <c r="C72" s="10" t="s">
        <v>22</v>
      </c>
      <c r="D72" s="7" t="str">
        <f t="shared" ref="D72:O72" si="49">IF(D71&lt;=0,"",D71/$P71%)</f>
        <v/>
      </c>
      <c r="E72" s="7">
        <f t="shared" si="49"/>
        <v>0.40574175730505641</v>
      </c>
      <c r="F72" s="7" t="str">
        <f t="shared" si="49"/>
        <v/>
      </c>
      <c r="G72" s="7" t="str">
        <f t="shared" si="49"/>
        <v/>
      </c>
      <c r="H72" s="7">
        <f t="shared" si="49"/>
        <v>5.7076613590644074</v>
      </c>
      <c r="I72" s="7">
        <f t="shared" si="49"/>
        <v>0.31368270312659824</v>
      </c>
      <c r="J72" s="7" t="str">
        <f t="shared" si="49"/>
        <v/>
      </c>
      <c r="K72" s="7">
        <f t="shared" si="49"/>
        <v>14.940843533703841</v>
      </c>
      <c r="L72" s="7">
        <f t="shared" si="49"/>
        <v>46.332981008558086</v>
      </c>
      <c r="M72" s="7">
        <f t="shared" si="49"/>
        <v>30.028299635173379</v>
      </c>
      <c r="N72" s="7">
        <f t="shared" si="49"/>
        <v>0.8148931092093149</v>
      </c>
      <c r="O72" s="7">
        <f t="shared" si="49"/>
        <v>1.4558968938593202</v>
      </c>
      <c r="P72" s="66">
        <f t="shared" si="5"/>
        <v>100</v>
      </c>
    </row>
    <row r="73" spans="1:16" ht="16.05" customHeight="1" x14ac:dyDescent="0.2">
      <c r="A73" s="9"/>
      <c r="B73" s="9" t="s">
        <v>35</v>
      </c>
      <c r="C73" s="7" t="s">
        <v>21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6">
        <f t="shared" si="5"/>
        <v>0</v>
      </c>
    </row>
    <row r="74" spans="1:16" ht="16.05" customHeight="1" x14ac:dyDescent="0.2">
      <c r="A74" s="9"/>
      <c r="B74" s="9"/>
      <c r="C74" s="10" t="s">
        <v>22</v>
      </c>
      <c r="D74" s="7" t="str">
        <f t="shared" ref="D74:O74" si="50">IF(D73&lt;=0,"",D73/$P73%)</f>
        <v/>
      </c>
      <c r="E74" s="7" t="str">
        <f t="shared" si="50"/>
        <v/>
      </c>
      <c r="F74" s="7" t="str">
        <f t="shared" si="50"/>
        <v/>
      </c>
      <c r="G74" s="7" t="str">
        <f t="shared" si="50"/>
        <v/>
      </c>
      <c r="H74" s="7" t="str">
        <f t="shared" si="50"/>
        <v/>
      </c>
      <c r="I74" s="7" t="str">
        <f t="shared" si="50"/>
        <v/>
      </c>
      <c r="J74" s="7" t="str">
        <f t="shared" si="50"/>
        <v/>
      </c>
      <c r="K74" s="7" t="str">
        <f t="shared" si="50"/>
        <v/>
      </c>
      <c r="L74" s="7" t="str">
        <f t="shared" si="50"/>
        <v/>
      </c>
      <c r="M74" s="7" t="str">
        <f t="shared" si="50"/>
        <v/>
      </c>
      <c r="N74" s="7" t="str">
        <f t="shared" si="50"/>
        <v/>
      </c>
      <c r="O74" s="7" t="str">
        <f t="shared" si="50"/>
        <v/>
      </c>
      <c r="P74" s="66">
        <f t="shared" si="5"/>
        <v>0</v>
      </c>
    </row>
    <row r="75" spans="1:16" ht="16.05" customHeight="1" x14ac:dyDescent="0.2">
      <c r="A75" s="9"/>
      <c r="B75" s="9"/>
      <c r="C75" s="7" t="s">
        <v>23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6">
        <f t="shared" si="5"/>
        <v>0</v>
      </c>
    </row>
    <row r="76" spans="1:16" ht="16.05" customHeight="1" x14ac:dyDescent="0.2">
      <c r="A76" s="9"/>
      <c r="B76" s="9"/>
      <c r="C76" s="10" t="s">
        <v>22</v>
      </c>
      <c r="D76" s="7" t="str">
        <f t="shared" ref="D76:O76" si="51">IF(D75&lt;=0,"",D75/$P75%)</f>
        <v/>
      </c>
      <c r="E76" s="7" t="str">
        <f t="shared" si="51"/>
        <v/>
      </c>
      <c r="F76" s="7" t="str">
        <f t="shared" si="51"/>
        <v/>
      </c>
      <c r="G76" s="7" t="str">
        <f t="shared" si="51"/>
        <v/>
      </c>
      <c r="H76" s="7" t="str">
        <f t="shared" si="51"/>
        <v/>
      </c>
      <c r="I76" s="7" t="str">
        <f t="shared" si="51"/>
        <v/>
      </c>
      <c r="J76" s="7" t="str">
        <f t="shared" si="51"/>
        <v/>
      </c>
      <c r="K76" s="7" t="str">
        <f t="shared" si="51"/>
        <v/>
      </c>
      <c r="L76" s="7" t="str">
        <f t="shared" si="51"/>
        <v/>
      </c>
      <c r="M76" s="7" t="str">
        <f t="shared" si="51"/>
        <v/>
      </c>
      <c r="N76" s="7" t="str">
        <f t="shared" si="51"/>
        <v/>
      </c>
      <c r="O76" s="7" t="str">
        <f t="shared" si="51"/>
        <v/>
      </c>
      <c r="P76" s="66">
        <f t="shared" si="5"/>
        <v>0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0</v>
      </c>
      <c r="E77" s="66">
        <f t="shared" ref="E77:O77" si="52">SUM(E75,E73)</f>
        <v>0</v>
      </c>
      <c r="F77" s="66">
        <f t="shared" si="52"/>
        <v>0</v>
      </c>
      <c r="G77" s="66">
        <f t="shared" si="52"/>
        <v>0</v>
      </c>
      <c r="H77" s="66">
        <f t="shared" si="52"/>
        <v>0</v>
      </c>
      <c r="I77" s="66">
        <f t="shared" si="52"/>
        <v>0</v>
      </c>
      <c r="J77" s="66">
        <f t="shared" si="52"/>
        <v>0</v>
      </c>
      <c r="K77" s="66">
        <f t="shared" si="52"/>
        <v>0</v>
      </c>
      <c r="L77" s="66">
        <f t="shared" si="52"/>
        <v>0</v>
      </c>
      <c r="M77" s="66">
        <f t="shared" si="52"/>
        <v>0</v>
      </c>
      <c r="N77" s="66">
        <f t="shared" si="52"/>
        <v>0</v>
      </c>
      <c r="O77" s="66">
        <f t="shared" si="52"/>
        <v>0</v>
      </c>
      <c r="P77" s="66">
        <f t="shared" si="5"/>
        <v>0</v>
      </c>
    </row>
    <row r="78" spans="1:16" ht="16.05" customHeight="1" x14ac:dyDescent="0.2">
      <c r="A78" s="9"/>
      <c r="B78" s="13"/>
      <c r="C78" s="10" t="s">
        <v>22</v>
      </c>
      <c r="D78" s="7" t="str">
        <f t="shared" ref="D78:O78" si="53">IF(D77&lt;=0,"",D77/$P77%)</f>
        <v/>
      </c>
      <c r="E78" s="7" t="str">
        <f t="shared" si="53"/>
        <v/>
      </c>
      <c r="F78" s="7" t="str">
        <f t="shared" si="53"/>
        <v/>
      </c>
      <c r="G78" s="7" t="str">
        <f t="shared" si="53"/>
        <v/>
      </c>
      <c r="H78" s="7" t="str">
        <f t="shared" si="53"/>
        <v/>
      </c>
      <c r="I78" s="7" t="str">
        <f t="shared" si="53"/>
        <v/>
      </c>
      <c r="J78" s="7" t="str">
        <f t="shared" si="53"/>
        <v/>
      </c>
      <c r="K78" s="7" t="str">
        <f t="shared" si="53"/>
        <v/>
      </c>
      <c r="L78" s="7" t="str">
        <f t="shared" si="53"/>
        <v/>
      </c>
      <c r="M78" s="7" t="str">
        <f t="shared" si="53"/>
        <v/>
      </c>
      <c r="N78" s="7" t="str">
        <f t="shared" si="53"/>
        <v/>
      </c>
      <c r="O78" s="7" t="str">
        <f t="shared" si="53"/>
        <v/>
      </c>
      <c r="P78" s="66">
        <f t="shared" si="5"/>
        <v>0</v>
      </c>
    </row>
    <row r="79" spans="1:16" ht="16.05" customHeight="1" x14ac:dyDescent="0.2">
      <c r="A79" s="9"/>
      <c r="B79" s="9" t="s">
        <v>36</v>
      </c>
      <c r="C79" s="7" t="s">
        <v>21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5.0999999999999996</v>
      </c>
      <c r="K79" s="67">
        <v>159.80000000000001</v>
      </c>
      <c r="L79" s="67">
        <v>155.1</v>
      </c>
      <c r="M79" s="67">
        <v>231.29999999999998</v>
      </c>
      <c r="N79" s="67">
        <v>504.4</v>
      </c>
      <c r="O79" s="67">
        <v>646.9</v>
      </c>
      <c r="P79" s="66">
        <f t="shared" si="5"/>
        <v>1702.6</v>
      </c>
    </row>
    <row r="80" spans="1:16" ht="16.05" customHeight="1" x14ac:dyDescent="0.2">
      <c r="A80" s="9"/>
      <c r="B80" s="9"/>
      <c r="C80" s="10" t="s">
        <v>22</v>
      </c>
      <c r="D80" s="7" t="str">
        <f t="shared" ref="D80:O80" si="54">IF(D79&lt;=0,"",D79/$P79%)</f>
        <v/>
      </c>
      <c r="E80" s="7" t="str">
        <f t="shared" si="54"/>
        <v/>
      </c>
      <c r="F80" s="7" t="str">
        <f t="shared" si="54"/>
        <v/>
      </c>
      <c r="G80" s="7" t="str">
        <f t="shared" si="54"/>
        <v/>
      </c>
      <c r="H80" s="7" t="str">
        <f t="shared" si="54"/>
        <v/>
      </c>
      <c r="I80" s="7" t="str">
        <f t="shared" si="54"/>
        <v/>
      </c>
      <c r="J80" s="7">
        <f t="shared" si="54"/>
        <v>0.29954187712909663</v>
      </c>
      <c r="K80" s="7">
        <f t="shared" si="54"/>
        <v>9.3856454833783634</v>
      </c>
      <c r="L80" s="7">
        <f t="shared" si="54"/>
        <v>9.1095970868084102</v>
      </c>
      <c r="M80" s="7">
        <f t="shared" si="54"/>
        <v>13.585105133325502</v>
      </c>
      <c r="N80" s="7">
        <f t="shared" si="54"/>
        <v>29.625278985081639</v>
      </c>
      <c r="O80" s="7">
        <f t="shared" si="54"/>
        <v>37.994831434276989</v>
      </c>
      <c r="P80" s="66">
        <f t="shared" si="5"/>
        <v>100</v>
      </c>
    </row>
    <row r="81" spans="1:16" ht="16.05" customHeight="1" x14ac:dyDescent="0.2">
      <c r="A81" s="9"/>
      <c r="B81" s="9"/>
      <c r="C81" s="7" t="s">
        <v>23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162.39999999999998</v>
      </c>
      <c r="M81" s="67">
        <v>378.8</v>
      </c>
      <c r="N81" s="67">
        <v>8.4</v>
      </c>
      <c r="O81" s="67">
        <v>22</v>
      </c>
      <c r="P81" s="66">
        <f t="shared" si="5"/>
        <v>571.6</v>
      </c>
    </row>
    <row r="82" spans="1:16" ht="16.05" customHeight="1" x14ac:dyDescent="0.2">
      <c r="A82" s="9"/>
      <c r="B82" s="9"/>
      <c r="C82" s="10" t="s">
        <v>22</v>
      </c>
      <c r="D82" s="7" t="str">
        <f t="shared" ref="D82:O82" si="55">IF(D81&lt;=0,"",D81/$P81%)</f>
        <v/>
      </c>
      <c r="E82" s="7" t="str">
        <f t="shared" si="55"/>
        <v/>
      </c>
      <c r="F82" s="7" t="str">
        <f t="shared" si="55"/>
        <v/>
      </c>
      <c r="G82" s="7" t="str">
        <f t="shared" si="55"/>
        <v/>
      </c>
      <c r="H82" s="7" t="str">
        <f t="shared" si="55"/>
        <v/>
      </c>
      <c r="I82" s="7" t="str">
        <f t="shared" si="55"/>
        <v/>
      </c>
      <c r="J82" s="7" t="str">
        <f t="shared" si="55"/>
        <v/>
      </c>
      <c r="K82" s="7" t="str">
        <f t="shared" si="55"/>
        <v/>
      </c>
      <c r="L82" s="7">
        <f t="shared" si="55"/>
        <v>28.411476557032884</v>
      </c>
      <c r="M82" s="7">
        <f t="shared" si="55"/>
        <v>66.270118964310711</v>
      </c>
      <c r="N82" s="7">
        <f t="shared" si="55"/>
        <v>1.4695591322603219</v>
      </c>
      <c r="O82" s="7">
        <f t="shared" si="55"/>
        <v>3.848845346396081</v>
      </c>
      <c r="P82" s="66">
        <f t="shared" si="5"/>
        <v>99.999999999999986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56">SUM(E81,E79)</f>
        <v>0</v>
      </c>
      <c r="F83" s="66">
        <f t="shared" si="56"/>
        <v>0</v>
      </c>
      <c r="G83" s="66">
        <f t="shared" si="56"/>
        <v>0</v>
      </c>
      <c r="H83" s="66">
        <f t="shared" si="56"/>
        <v>0</v>
      </c>
      <c r="I83" s="66">
        <f t="shared" si="56"/>
        <v>0</v>
      </c>
      <c r="J83" s="66">
        <f t="shared" si="56"/>
        <v>5.0999999999999996</v>
      </c>
      <c r="K83" s="66">
        <f t="shared" si="56"/>
        <v>159.80000000000001</v>
      </c>
      <c r="L83" s="66">
        <f t="shared" si="56"/>
        <v>317.5</v>
      </c>
      <c r="M83" s="66">
        <f t="shared" si="56"/>
        <v>610.1</v>
      </c>
      <c r="N83" s="66">
        <f t="shared" si="56"/>
        <v>512.79999999999995</v>
      </c>
      <c r="O83" s="66">
        <f t="shared" si="56"/>
        <v>668.9</v>
      </c>
      <c r="P83" s="66">
        <f t="shared" si="5"/>
        <v>2274.1999999999998</v>
      </c>
    </row>
    <row r="84" spans="1:16" ht="16.05" customHeight="1" x14ac:dyDescent="0.2">
      <c r="A84" s="9"/>
      <c r="B84" s="13"/>
      <c r="C84" s="10" t="s">
        <v>22</v>
      </c>
      <c r="D84" s="7" t="str">
        <f t="shared" ref="D84:O84" si="57">IF(D83&lt;=0,"",D83/$P83%)</f>
        <v/>
      </c>
      <c r="E84" s="7" t="str">
        <f t="shared" si="57"/>
        <v/>
      </c>
      <c r="F84" s="7" t="str">
        <f t="shared" si="57"/>
        <v/>
      </c>
      <c r="G84" s="7" t="str">
        <f t="shared" si="57"/>
        <v/>
      </c>
      <c r="H84" s="7" t="str">
        <f t="shared" si="57"/>
        <v/>
      </c>
      <c r="I84" s="7" t="str">
        <f t="shared" si="57"/>
        <v/>
      </c>
      <c r="J84" s="7">
        <f t="shared" si="57"/>
        <v>0.22425468296543841</v>
      </c>
      <c r="K84" s="7">
        <f t="shared" si="57"/>
        <v>7.0266467329170714</v>
      </c>
      <c r="L84" s="7">
        <f t="shared" si="57"/>
        <v>13.960953302260137</v>
      </c>
      <c r="M84" s="7">
        <f t="shared" si="57"/>
        <v>26.82701609357137</v>
      </c>
      <c r="N84" s="7">
        <f t="shared" si="57"/>
        <v>22.548588514642514</v>
      </c>
      <c r="O84" s="7">
        <f t="shared" si="57"/>
        <v>29.41254067364348</v>
      </c>
      <c r="P84" s="66">
        <f t="shared" si="5"/>
        <v>100.00000000000001</v>
      </c>
    </row>
    <row r="85" spans="1:16" ht="16.05" customHeight="1" x14ac:dyDescent="0.2">
      <c r="A85" s="9"/>
      <c r="B85" s="9" t="s">
        <v>37</v>
      </c>
      <c r="C85" s="7" t="s">
        <v>21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6">
        <f t="shared" si="5"/>
        <v>0</v>
      </c>
    </row>
    <row r="86" spans="1:16" ht="16.05" customHeight="1" x14ac:dyDescent="0.2">
      <c r="A86" s="9"/>
      <c r="B86" s="9"/>
      <c r="C86" s="10" t="s">
        <v>22</v>
      </c>
      <c r="D86" s="7" t="str">
        <f t="shared" ref="D86:O86" si="58">IF(D85&lt;=0,"",D85/$P85%)</f>
        <v/>
      </c>
      <c r="E86" s="7" t="str">
        <f t="shared" si="58"/>
        <v/>
      </c>
      <c r="F86" s="7" t="str">
        <f t="shared" si="58"/>
        <v/>
      </c>
      <c r="G86" s="7" t="str">
        <f t="shared" si="58"/>
        <v/>
      </c>
      <c r="H86" s="7" t="str">
        <f t="shared" si="58"/>
        <v/>
      </c>
      <c r="I86" s="7" t="str">
        <f t="shared" si="58"/>
        <v/>
      </c>
      <c r="J86" s="7" t="str">
        <f t="shared" si="58"/>
        <v/>
      </c>
      <c r="K86" s="7" t="str">
        <f t="shared" si="58"/>
        <v/>
      </c>
      <c r="L86" s="7" t="str">
        <f t="shared" si="58"/>
        <v/>
      </c>
      <c r="M86" s="7" t="str">
        <f t="shared" si="58"/>
        <v/>
      </c>
      <c r="N86" s="7" t="str">
        <f t="shared" si="58"/>
        <v/>
      </c>
      <c r="O86" s="7" t="str">
        <f t="shared" si="58"/>
        <v/>
      </c>
      <c r="P86" s="66">
        <f t="shared" si="5"/>
        <v>0</v>
      </c>
    </row>
    <row r="87" spans="1:16" ht="16.05" customHeight="1" x14ac:dyDescent="0.2">
      <c r="A87" s="9"/>
      <c r="B87" s="9"/>
      <c r="C87" s="7" t="s">
        <v>23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6">
        <f t="shared" si="5"/>
        <v>0</v>
      </c>
    </row>
    <row r="88" spans="1:16" ht="16.05" customHeight="1" x14ac:dyDescent="0.2">
      <c r="A88" s="9"/>
      <c r="B88" s="9"/>
      <c r="C88" s="10" t="s">
        <v>22</v>
      </c>
      <c r="D88" s="7" t="str">
        <f t="shared" ref="D88:O88" si="59">IF(D87&lt;=0,"",D87/$P87%)</f>
        <v/>
      </c>
      <c r="E88" s="7" t="str">
        <f t="shared" si="59"/>
        <v/>
      </c>
      <c r="F88" s="7" t="str">
        <f t="shared" si="59"/>
        <v/>
      </c>
      <c r="G88" s="7" t="str">
        <f t="shared" si="59"/>
        <v/>
      </c>
      <c r="H88" s="7" t="str">
        <f t="shared" si="59"/>
        <v/>
      </c>
      <c r="I88" s="7" t="str">
        <f t="shared" si="59"/>
        <v/>
      </c>
      <c r="J88" s="7" t="str">
        <f t="shared" si="59"/>
        <v/>
      </c>
      <c r="K88" s="7" t="str">
        <f t="shared" si="59"/>
        <v/>
      </c>
      <c r="L88" s="7" t="str">
        <f t="shared" si="59"/>
        <v/>
      </c>
      <c r="M88" s="7" t="str">
        <f t="shared" si="59"/>
        <v/>
      </c>
      <c r="N88" s="7" t="str">
        <f t="shared" si="59"/>
        <v/>
      </c>
      <c r="O88" s="7" t="str">
        <f t="shared" si="59"/>
        <v/>
      </c>
      <c r="P88" s="66">
        <f t="shared" si="5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0</v>
      </c>
      <c r="E89" s="66">
        <f t="shared" ref="E89:O89" si="60">SUM(E87,E85)</f>
        <v>0</v>
      </c>
      <c r="F89" s="66">
        <f t="shared" si="60"/>
        <v>0</v>
      </c>
      <c r="G89" s="66">
        <f t="shared" si="60"/>
        <v>0</v>
      </c>
      <c r="H89" s="66">
        <f t="shared" si="60"/>
        <v>0</v>
      </c>
      <c r="I89" s="66">
        <f t="shared" si="60"/>
        <v>0</v>
      </c>
      <c r="J89" s="66">
        <f t="shared" si="60"/>
        <v>0</v>
      </c>
      <c r="K89" s="66">
        <f t="shared" si="60"/>
        <v>0</v>
      </c>
      <c r="L89" s="66">
        <f t="shared" si="60"/>
        <v>0</v>
      </c>
      <c r="M89" s="66">
        <f t="shared" si="60"/>
        <v>0</v>
      </c>
      <c r="N89" s="66">
        <f t="shared" si="60"/>
        <v>0</v>
      </c>
      <c r="O89" s="66">
        <f t="shared" si="60"/>
        <v>0</v>
      </c>
      <c r="P89" s="66">
        <f t="shared" si="5"/>
        <v>0</v>
      </c>
    </row>
    <row r="90" spans="1:16" ht="16.05" customHeight="1" x14ac:dyDescent="0.2">
      <c r="A90" s="9"/>
      <c r="B90" s="13"/>
      <c r="C90" s="10" t="s">
        <v>22</v>
      </c>
      <c r="D90" s="7" t="str">
        <f t="shared" ref="D90:O90" si="61">IF(D89&lt;=0,"",D89/$P89%)</f>
        <v/>
      </c>
      <c r="E90" s="7" t="str">
        <f t="shared" si="61"/>
        <v/>
      </c>
      <c r="F90" s="7" t="str">
        <f t="shared" si="61"/>
        <v/>
      </c>
      <c r="G90" s="7" t="str">
        <f t="shared" si="61"/>
        <v/>
      </c>
      <c r="H90" s="7" t="str">
        <f t="shared" si="61"/>
        <v/>
      </c>
      <c r="I90" s="7" t="str">
        <f t="shared" si="61"/>
        <v/>
      </c>
      <c r="J90" s="7" t="str">
        <f t="shared" si="61"/>
        <v/>
      </c>
      <c r="K90" s="7" t="str">
        <f t="shared" si="61"/>
        <v/>
      </c>
      <c r="L90" s="7" t="str">
        <f t="shared" si="61"/>
        <v/>
      </c>
      <c r="M90" s="7" t="str">
        <f t="shared" si="61"/>
        <v/>
      </c>
      <c r="N90" s="7" t="str">
        <f t="shared" si="61"/>
        <v/>
      </c>
      <c r="O90" s="7" t="str">
        <f t="shared" si="61"/>
        <v/>
      </c>
      <c r="P90" s="66">
        <f t="shared" ref="P90:P153" si="62">SUM(D90:O90)</f>
        <v>0</v>
      </c>
    </row>
    <row r="91" spans="1:16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19.600000000000001</v>
      </c>
      <c r="J91" s="67">
        <v>209.4</v>
      </c>
      <c r="K91" s="67">
        <v>933.70000000000016</v>
      </c>
      <c r="L91" s="67">
        <v>353.59999999999997</v>
      </c>
      <c r="M91" s="67">
        <v>0</v>
      </c>
      <c r="N91" s="67">
        <v>0</v>
      </c>
      <c r="O91" s="67">
        <v>0</v>
      </c>
      <c r="P91" s="66">
        <f t="shared" si="62"/>
        <v>1516.3000000000002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3">IF(D91&lt;=0,"",D91/$P91%)</f>
        <v/>
      </c>
      <c r="E92" s="7" t="str">
        <f t="shared" si="63"/>
        <v/>
      </c>
      <c r="F92" s="7" t="str">
        <f t="shared" si="63"/>
        <v/>
      </c>
      <c r="G92" s="7" t="str">
        <f t="shared" si="63"/>
        <v/>
      </c>
      <c r="H92" s="7" t="str">
        <f t="shared" si="63"/>
        <v/>
      </c>
      <c r="I92" s="7">
        <f t="shared" si="63"/>
        <v>1.2926201938930291</v>
      </c>
      <c r="J92" s="7">
        <f t="shared" si="63"/>
        <v>13.80993207148981</v>
      </c>
      <c r="K92" s="7">
        <f t="shared" si="63"/>
        <v>61.577524236628641</v>
      </c>
      <c r="L92" s="7">
        <f t="shared" si="63"/>
        <v>23.319923497988519</v>
      </c>
      <c r="M92" s="7" t="str">
        <f t="shared" si="63"/>
        <v/>
      </c>
      <c r="N92" s="7" t="str">
        <f t="shared" si="63"/>
        <v/>
      </c>
      <c r="O92" s="7" t="str">
        <f t="shared" si="63"/>
        <v/>
      </c>
      <c r="P92" s="66">
        <f t="shared" si="62"/>
        <v>100</v>
      </c>
    </row>
    <row r="93" spans="1:16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62.5</v>
      </c>
      <c r="K93" s="67">
        <v>2869.3</v>
      </c>
      <c r="L93" s="67">
        <v>587.20000000000005</v>
      </c>
      <c r="M93" s="67">
        <v>0</v>
      </c>
      <c r="N93" s="67">
        <v>0</v>
      </c>
      <c r="O93" s="67">
        <v>0</v>
      </c>
      <c r="P93" s="66">
        <f t="shared" si="62"/>
        <v>3519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4">IF(D93&lt;=0,"",D93/$P93%)</f>
        <v/>
      </c>
      <c r="E94" s="7" t="str">
        <f t="shared" si="64"/>
        <v/>
      </c>
      <c r="F94" s="7" t="str">
        <f t="shared" si="64"/>
        <v/>
      </c>
      <c r="G94" s="7" t="str">
        <f t="shared" si="64"/>
        <v/>
      </c>
      <c r="H94" s="7" t="str">
        <f t="shared" si="64"/>
        <v/>
      </c>
      <c r="I94" s="7" t="str">
        <f t="shared" si="64"/>
        <v/>
      </c>
      <c r="J94" s="7">
        <f t="shared" si="64"/>
        <v>1.7760727479397558</v>
      </c>
      <c r="K94" s="7">
        <f t="shared" si="64"/>
        <v>81.537368570616664</v>
      </c>
      <c r="L94" s="7">
        <f t="shared" si="64"/>
        <v>16.686558681443593</v>
      </c>
      <c r="M94" s="7" t="str">
        <f t="shared" si="64"/>
        <v/>
      </c>
      <c r="N94" s="7" t="str">
        <f t="shared" si="64"/>
        <v/>
      </c>
      <c r="O94" s="7" t="str">
        <f t="shared" si="64"/>
        <v/>
      </c>
      <c r="P94" s="66">
        <f t="shared" si="62"/>
        <v>100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5">SUM(E93,E91)</f>
        <v>0</v>
      </c>
      <c r="F95" s="66">
        <f t="shared" si="65"/>
        <v>0</v>
      </c>
      <c r="G95" s="66">
        <f t="shared" si="65"/>
        <v>0</v>
      </c>
      <c r="H95" s="66">
        <f t="shared" si="65"/>
        <v>0</v>
      </c>
      <c r="I95" s="66">
        <f t="shared" si="65"/>
        <v>19.600000000000001</v>
      </c>
      <c r="J95" s="66">
        <f t="shared" si="65"/>
        <v>271.89999999999998</v>
      </c>
      <c r="K95" s="66">
        <f t="shared" si="65"/>
        <v>3803.0000000000005</v>
      </c>
      <c r="L95" s="66">
        <f t="shared" si="65"/>
        <v>940.8</v>
      </c>
      <c r="M95" s="66">
        <f t="shared" si="65"/>
        <v>0</v>
      </c>
      <c r="N95" s="66">
        <f t="shared" si="65"/>
        <v>0</v>
      </c>
      <c r="O95" s="66">
        <f t="shared" si="65"/>
        <v>0</v>
      </c>
      <c r="P95" s="66">
        <f t="shared" si="62"/>
        <v>5035.3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6">IF(D95&lt;=0,"",D95/$P95%)</f>
        <v/>
      </c>
      <c r="E96" s="7" t="str">
        <f t="shared" si="66"/>
        <v/>
      </c>
      <c r="F96" s="7" t="str">
        <f t="shared" si="66"/>
        <v/>
      </c>
      <c r="G96" s="7" t="str">
        <f t="shared" si="66"/>
        <v/>
      </c>
      <c r="H96" s="7" t="str">
        <f t="shared" si="66"/>
        <v/>
      </c>
      <c r="I96" s="7">
        <f t="shared" si="66"/>
        <v>0.38925188171509145</v>
      </c>
      <c r="J96" s="7">
        <f t="shared" si="66"/>
        <v>5.3998768693027221</v>
      </c>
      <c r="K96" s="7">
        <f t="shared" si="66"/>
        <v>75.526780926657807</v>
      </c>
      <c r="L96" s="7">
        <f t="shared" si="66"/>
        <v>18.684090322324387</v>
      </c>
      <c r="M96" s="7" t="str">
        <f t="shared" si="66"/>
        <v/>
      </c>
      <c r="N96" s="7" t="str">
        <f t="shared" si="66"/>
        <v/>
      </c>
      <c r="O96" s="7" t="str">
        <f t="shared" si="66"/>
        <v/>
      </c>
      <c r="P96" s="66">
        <f t="shared" si="62"/>
        <v>100</v>
      </c>
    </row>
    <row r="97" spans="1:16" ht="16.05" customHeight="1" x14ac:dyDescent="0.2">
      <c r="A97" s="9"/>
      <c r="B97" s="9" t="s">
        <v>39</v>
      </c>
      <c r="C97" s="7" t="s">
        <v>21</v>
      </c>
      <c r="D97" s="67">
        <v>0.3</v>
      </c>
      <c r="E97" s="67">
        <v>0.8</v>
      </c>
      <c r="F97" s="67">
        <v>0.6</v>
      </c>
      <c r="G97" s="67">
        <v>0</v>
      </c>
      <c r="H97" s="67">
        <v>23.5</v>
      </c>
      <c r="I97" s="67">
        <v>87.8</v>
      </c>
      <c r="J97" s="67">
        <v>83.700000000000017</v>
      </c>
      <c r="K97" s="67">
        <v>72.3</v>
      </c>
      <c r="L97" s="67">
        <v>97.299999999999983</v>
      </c>
      <c r="M97" s="67">
        <v>85.300000000000011</v>
      </c>
      <c r="N97" s="67">
        <v>29.599999999999998</v>
      </c>
      <c r="O97" s="67">
        <v>25.4</v>
      </c>
      <c r="P97" s="66">
        <f t="shared" si="62"/>
        <v>506.59999999999997</v>
      </c>
    </row>
    <row r="98" spans="1:16" ht="16.05" customHeight="1" x14ac:dyDescent="0.2">
      <c r="A98" s="9"/>
      <c r="B98" s="9"/>
      <c r="C98" s="10" t="s">
        <v>22</v>
      </c>
      <c r="D98" s="7">
        <f t="shared" ref="D98:O98" si="67">IF(D97&lt;=0,"",D97/$P97%)</f>
        <v>5.9218318199763129E-2</v>
      </c>
      <c r="E98" s="7">
        <f t="shared" si="67"/>
        <v>0.15791551519936836</v>
      </c>
      <c r="F98" s="7">
        <f t="shared" si="67"/>
        <v>0.11843663639952626</v>
      </c>
      <c r="G98" s="7" t="str">
        <f t="shared" si="67"/>
        <v/>
      </c>
      <c r="H98" s="7">
        <f t="shared" si="67"/>
        <v>4.638768258981445</v>
      </c>
      <c r="I98" s="7">
        <f t="shared" si="67"/>
        <v>17.331227793130676</v>
      </c>
      <c r="J98" s="7">
        <f t="shared" si="67"/>
        <v>16.521910777733915</v>
      </c>
      <c r="K98" s="7">
        <f t="shared" si="67"/>
        <v>14.271614686142913</v>
      </c>
      <c r="L98" s="7">
        <f t="shared" si="67"/>
        <v>19.206474536123171</v>
      </c>
      <c r="M98" s="7">
        <f t="shared" si="67"/>
        <v>16.837741808132652</v>
      </c>
      <c r="N98" s="7">
        <f t="shared" si="67"/>
        <v>5.8428740623766284</v>
      </c>
      <c r="O98" s="7">
        <f t="shared" si="67"/>
        <v>5.013817607579945</v>
      </c>
      <c r="P98" s="66">
        <f t="shared" si="62"/>
        <v>100</v>
      </c>
    </row>
    <row r="99" spans="1:16" ht="16.05" customHeight="1" x14ac:dyDescent="0.2">
      <c r="A99" s="9"/>
      <c r="B99" s="9"/>
      <c r="C99" s="7" t="s">
        <v>23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3</v>
      </c>
      <c r="J99" s="67">
        <v>34.5</v>
      </c>
      <c r="K99" s="67">
        <v>34.6</v>
      </c>
      <c r="L99" s="67">
        <v>46.2</v>
      </c>
      <c r="M99" s="67">
        <v>13</v>
      </c>
      <c r="N99" s="67">
        <v>0</v>
      </c>
      <c r="O99" s="67">
        <v>0</v>
      </c>
      <c r="P99" s="66">
        <f t="shared" si="62"/>
        <v>131.30000000000001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8">IF(D99&lt;=0,"",D99/$P99%)</f>
        <v/>
      </c>
      <c r="E100" s="7" t="str">
        <f t="shared" si="68"/>
        <v/>
      </c>
      <c r="F100" s="7" t="str">
        <f t="shared" si="68"/>
        <v/>
      </c>
      <c r="G100" s="7" t="str">
        <f t="shared" si="68"/>
        <v/>
      </c>
      <c r="H100" s="7" t="str">
        <f t="shared" si="68"/>
        <v/>
      </c>
      <c r="I100" s="7">
        <f t="shared" si="68"/>
        <v>2.2848438690022848</v>
      </c>
      <c r="J100" s="7">
        <f t="shared" si="68"/>
        <v>26.275704493526273</v>
      </c>
      <c r="K100" s="7">
        <f t="shared" si="68"/>
        <v>26.351865955826348</v>
      </c>
      <c r="L100" s="7">
        <f t="shared" si="68"/>
        <v>35.186595582635185</v>
      </c>
      <c r="M100" s="7">
        <f t="shared" si="68"/>
        <v>9.9009900990098991</v>
      </c>
      <c r="N100" s="7" t="str">
        <f t="shared" si="68"/>
        <v/>
      </c>
      <c r="O100" s="7" t="str">
        <f t="shared" si="68"/>
        <v/>
      </c>
      <c r="P100" s="66">
        <f t="shared" si="62"/>
        <v>100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0.3</v>
      </c>
      <c r="E101" s="66">
        <f t="shared" ref="E101:O101" si="69">SUM(E99,E97)</f>
        <v>0.8</v>
      </c>
      <c r="F101" s="66">
        <f t="shared" si="69"/>
        <v>0.6</v>
      </c>
      <c r="G101" s="66">
        <f t="shared" si="69"/>
        <v>0</v>
      </c>
      <c r="H101" s="66">
        <f t="shared" si="69"/>
        <v>23.5</v>
      </c>
      <c r="I101" s="66">
        <f t="shared" si="69"/>
        <v>90.8</v>
      </c>
      <c r="J101" s="66">
        <f t="shared" si="69"/>
        <v>118.20000000000002</v>
      </c>
      <c r="K101" s="66">
        <f t="shared" si="69"/>
        <v>106.9</v>
      </c>
      <c r="L101" s="66">
        <f t="shared" si="69"/>
        <v>143.5</v>
      </c>
      <c r="M101" s="66">
        <f t="shared" si="69"/>
        <v>98.300000000000011</v>
      </c>
      <c r="N101" s="66">
        <f t="shared" si="69"/>
        <v>29.599999999999998</v>
      </c>
      <c r="O101" s="66">
        <f t="shared" si="69"/>
        <v>25.4</v>
      </c>
      <c r="P101" s="66">
        <f t="shared" si="62"/>
        <v>637.90000000000009</v>
      </c>
    </row>
    <row r="102" spans="1:16" ht="16.05" customHeight="1" x14ac:dyDescent="0.2">
      <c r="A102" s="9"/>
      <c r="B102" s="13"/>
      <c r="C102" s="10" t="s">
        <v>22</v>
      </c>
      <c r="D102" s="7">
        <f t="shared" ref="D102:O102" si="70">IF(D101&lt;=0,"",D101/$P101%)</f>
        <v>4.7029314939645704E-2</v>
      </c>
      <c r="E102" s="7">
        <f t="shared" si="70"/>
        <v>0.12541150650572189</v>
      </c>
      <c r="F102" s="7">
        <f t="shared" si="70"/>
        <v>9.4058629879291408E-2</v>
      </c>
      <c r="G102" s="7" t="str">
        <f t="shared" si="70"/>
        <v/>
      </c>
      <c r="H102" s="7">
        <f t="shared" si="70"/>
        <v>3.6839630036055802</v>
      </c>
      <c r="I102" s="7">
        <f t="shared" si="70"/>
        <v>14.234205988399433</v>
      </c>
      <c r="J102" s="7">
        <f t="shared" si="70"/>
        <v>18.529550086220411</v>
      </c>
      <c r="K102" s="7">
        <f t="shared" si="70"/>
        <v>16.758112556827086</v>
      </c>
      <c r="L102" s="7">
        <f t="shared" si="70"/>
        <v>22.495688979463861</v>
      </c>
      <c r="M102" s="7">
        <f t="shared" si="70"/>
        <v>15.409938861890577</v>
      </c>
      <c r="N102" s="7">
        <f t="shared" si="70"/>
        <v>4.6402257407117089</v>
      </c>
      <c r="O102" s="7">
        <f t="shared" si="70"/>
        <v>3.9818153315566693</v>
      </c>
      <c r="P102" s="66">
        <f t="shared" si="62"/>
        <v>100</v>
      </c>
    </row>
    <row r="103" spans="1:16" ht="16.05" customHeight="1" x14ac:dyDescent="0.2">
      <c r="A103" s="9"/>
      <c r="B103" s="9" t="s">
        <v>40</v>
      </c>
      <c r="C103" s="7" t="s">
        <v>21</v>
      </c>
      <c r="D103" s="67">
        <v>0</v>
      </c>
      <c r="E103" s="67">
        <v>0</v>
      </c>
      <c r="F103" s="67">
        <v>0</v>
      </c>
      <c r="G103" s="67">
        <v>0</v>
      </c>
      <c r="H103" s="67">
        <v>0.3</v>
      </c>
      <c r="I103" s="67">
        <v>0</v>
      </c>
      <c r="J103" s="67">
        <v>0</v>
      </c>
      <c r="K103" s="67">
        <v>120.2</v>
      </c>
      <c r="L103" s="67">
        <v>102.1</v>
      </c>
      <c r="M103" s="67">
        <v>28.8</v>
      </c>
      <c r="N103" s="67">
        <v>2.7</v>
      </c>
      <c r="O103" s="67">
        <v>0</v>
      </c>
      <c r="P103" s="66">
        <f t="shared" si="62"/>
        <v>254.1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71">IF(D103&lt;=0,"",D103/$P103%)</f>
        <v/>
      </c>
      <c r="E104" s="7" t="str">
        <f t="shared" si="71"/>
        <v/>
      </c>
      <c r="F104" s="7" t="str">
        <f t="shared" si="71"/>
        <v/>
      </c>
      <c r="G104" s="7" t="str">
        <f t="shared" si="71"/>
        <v/>
      </c>
      <c r="H104" s="7">
        <f t="shared" si="71"/>
        <v>0.1180637544273908</v>
      </c>
      <c r="I104" s="7" t="str">
        <f t="shared" si="71"/>
        <v/>
      </c>
      <c r="J104" s="7" t="str">
        <f t="shared" si="71"/>
        <v/>
      </c>
      <c r="K104" s="7">
        <f t="shared" si="71"/>
        <v>47.304210940574578</v>
      </c>
      <c r="L104" s="7">
        <f t="shared" si="71"/>
        <v>40.181031090121998</v>
      </c>
      <c r="M104" s="7">
        <f t="shared" si="71"/>
        <v>11.334120425029516</v>
      </c>
      <c r="N104" s="7">
        <f t="shared" si="71"/>
        <v>1.0625737898465173</v>
      </c>
      <c r="O104" s="7" t="str">
        <f t="shared" si="71"/>
        <v/>
      </c>
      <c r="P104" s="66">
        <f t="shared" si="62"/>
        <v>99.999999999999986</v>
      </c>
    </row>
    <row r="105" spans="1:16" ht="16.05" customHeight="1" x14ac:dyDescent="0.2">
      <c r="A105" s="9"/>
      <c r="B105" s="9"/>
      <c r="C105" s="7" t="s">
        <v>23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/>
      <c r="M105" s="67">
        <v>0</v>
      </c>
      <c r="N105" s="67">
        <v>0</v>
      </c>
      <c r="O105" s="67">
        <v>0</v>
      </c>
      <c r="P105" s="66">
        <f t="shared" si="62"/>
        <v>0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6" si="72">IF(D105&lt;=0,"",D105/$P105%)</f>
        <v/>
      </c>
      <c r="E106" s="7" t="str">
        <f t="shared" si="72"/>
        <v/>
      </c>
      <c r="F106" s="7" t="str">
        <f t="shared" si="72"/>
        <v/>
      </c>
      <c r="G106" s="7" t="str">
        <f t="shared" si="72"/>
        <v/>
      </c>
      <c r="H106" s="7" t="str">
        <f t="shared" si="72"/>
        <v/>
      </c>
      <c r="I106" s="7" t="str">
        <f t="shared" si="72"/>
        <v/>
      </c>
      <c r="J106" s="7" t="str">
        <f t="shared" si="72"/>
        <v/>
      </c>
      <c r="K106" s="7" t="str">
        <f t="shared" si="72"/>
        <v/>
      </c>
      <c r="L106" s="7" t="str">
        <f t="shared" si="72"/>
        <v/>
      </c>
      <c r="M106" s="7" t="str">
        <f t="shared" si="72"/>
        <v/>
      </c>
      <c r="N106" s="7" t="str">
        <f t="shared" si="72"/>
        <v/>
      </c>
      <c r="O106" s="7" t="str">
        <f t="shared" si="72"/>
        <v/>
      </c>
      <c r="P106" s="66">
        <f t="shared" si="62"/>
        <v>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3">SUM(E105,E103)</f>
        <v>0</v>
      </c>
      <c r="F107" s="66">
        <f t="shared" si="73"/>
        <v>0</v>
      </c>
      <c r="G107" s="66">
        <f t="shared" si="73"/>
        <v>0</v>
      </c>
      <c r="H107" s="66">
        <f t="shared" si="73"/>
        <v>0.3</v>
      </c>
      <c r="I107" s="66">
        <f t="shared" si="73"/>
        <v>0</v>
      </c>
      <c r="J107" s="66">
        <f t="shared" si="73"/>
        <v>0</v>
      </c>
      <c r="K107" s="66">
        <f t="shared" si="73"/>
        <v>120.2</v>
      </c>
      <c r="L107" s="66">
        <f t="shared" si="73"/>
        <v>102.1</v>
      </c>
      <c r="M107" s="66">
        <f t="shared" si="73"/>
        <v>28.8</v>
      </c>
      <c r="N107" s="66">
        <f t="shared" si="73"/>
        <v>2.7</v>
      </c>
      <c r="O107" s="66">
        <f t="shared" si="73"/>
        <v>0</v>
      </c>
      <c r="P107" s="66">
        <f t="shared" si="62"/>
        <v>254.1</v>
      </c>
    </row>
    <row r="108" spans="1:16" ht="16.05" customHeight="1" x14ac:dyDescent="0.2">
      <c r="A108" s="9"/>
      <c r="B108" s="13"/>
      <c r="C108" s="10" t="s">
        <v>22</v>
      </c>
      <c r="D108" s="7" t="str">
        <f t="shared" ref="D108:O108" si="74">IF(D107&lt;=0,"",D107/$P107%)</f>
        <v/>
      </c>
      <c r="E108" s="7" t="str">
        <f t="shared" si="74"/>
        <v/>
      </c>
      <c r="F108" s="7" t="str">
        <f t="shared" si="74"/>
        <v/>
      </c>
      <c r="G108" s="7" t="str">
        <f t="shared" si="74"/>
        <v/>
      </c>
      <c r="H108" s="7">
        <f t="shared" si="74"/>
        <v>0.1180637544273908</v>
      </c>
      <c r="I108" s="7" t="str">
        <f t="shared" si="74"/>
        <v/>
      </c>
      <c r="J108" s="7" t="str">
        <f t="shared" si="74"/>
        <v/>
      </c>
      <c r="K108" s="7">
        <f t="shared" si="74"/>
        <v>47.304210940574578</v>
      </c>
      <c r="L108" s="7">
        <f t="shared" si="74"/>
        <v>40.181031090121998</v>
      </c>
      <c r="M108" s="7">
        <f t="shared" si="74"/>
        <v>11.334120425029516</v>
      </c>
      <c r="N108" s="7">
        <f t="shared" si="74"/>
        <v>1.0625737898465173</v>
      </c>
      <c r="O108" s="7" t="str">
        <f t="shared" si="74"/>
        <v/>
      </c>
      <c r="P108" s="66">
        <f t="shared" si="62"/>
        <v>99.999999999999986</v>
      </c>
    </row>
    <row r="109" spans="1:16" ht="16.05" customHeight="1" x14ac:dyDescent="0.2">
      <c r="A109" s="9"/>
      <c r="B109" s="9" t="s">
        <v>41</v>
      </c>
      <c r="C109" s="7" t="s">
        <v>21</v>
      </c>
      <c r="D109" s="67">
        <v>0</v>
      </c>
      <c r="E109" s="67">
        <v>0</v>
      </c>
      <c r="F109" s="67">
        <v>0</v>
      </c>
      <c r="G109" s="67">
        <v>0</v>
      </c>
      <c r="H109" s="67">
        <v>15.5</v>
      </c>
      <c r="I109" s="67">
        <v>495.40000000000003</v>
      </c>
      <c r="J109" s="67">
        <v>864.30000000000007</v>
      </c>
      <c r="K109" s="67">
        <v>681.99999999999989</v>
      </c>
      <c r="L109" s="67">
        <v>430.50000000000006</v>
      </c>
      <c r="M109" s="67">
        <v>193.1</v>
      </c>
      <c r="N109" s="67">
        <v>20.399999999999999</v>
      </c>
      <c r="O109" s="67">
        <v>0</v>
      </c>
      <c r="P109" s="66">
        <f t="shared" si="62"/>
        <v>2701.2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5">IF(D109&lt;=0,"",D109/$P109%)</f>
        <v/>
      </c>
      <c r="E110" s="7" t="str">
        <f t="shared" si="75"/>
        <v/>
      </c>
      <c r="F110" s="7" t="str">
        <f t="shared" si="75"/>
        <v/>
      </c>
      <c r="G110" s="7" t="str">
        <f t="shared" si="75"/>
        <v/>
      </c>
      <c r="H110" s="7">
        <f t="shared" si="75"/>
        <v>0.57381904338812384</v>
      </c>
      <c r="I110" s="7">
        <f t="shared" si="75"/>
        <v>18.339997038353328</v>
      </c>
      <c r="J110" s="7">
        <f t="shared" si="75"/>
        <v>31.996890270990676</v>
      </c>
      <c r="K110" s="7">
        <f t="shared" si="75"/>
        <v>25.248037909077446</v>
      </c>
      <c r="L110" s="7">
        <f t="shared" si="75"/>
        <v>15.937361172812087</v>
      </c>
      <c r="M110" s="7">
        <f t="shared" si="75"/>
        <v>7.1486746631126916</v>
      </c>
      <c r="N110" s="7">
        <f t="shared" si="75"/>
        <v>0.75521990226565971</v>
      </c>
      <c r="O110" s="7" t="str">
        <f t="shared" si="75"/>
        <v/>
      </c>
      <c r="P110" s="66">
        <f t="shared" si="62"/>
        <v>100.00000000000001</v>
      </c>
    </row>
    <row r="111" spans="1:16" ht="16.05" customHeight="1" x14ac:dyDescent="0.2">
      <c r="A111" s="9"/>
      <c r="B111" s="9"/>
      <c r="C111" s="7" t="s">
        <v>23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220.2</v>
      </c>
      <c r="J111" s="67">
        <v>1064.3000000000002</v>
      </c>
      <c r="K111" s="67">
        <v>1083.5999999999999</v>
      </c>
      <c r="L111" s="67">
        <v>455.00000000000006</v>
      </c>
      <c r="M111" s="67">
        <v>164</v>
      </c>
      <c r="N111" s="67">
        <v>0</v>
      </c>
      <c r="O111" s="67">
        <v>0</v>
      </c>
      <c r="P111" s="66">
        <f t="shared" si="62"/>
        <v>2987.1000000000004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6">IF(D111&lt;=0,"",D111/$P111%)</f>
        <v/>
      </c>
      <c r="E112" s="7" t="str">
        <f t="shared" si="76"/>
        <v/>
      </c>
      <c r="F112" s="7" t="str">
        <f t="shared" si="76"/>
        <v/>
      </c>
      <c r="G112" s="7" t="str">
        <f t="shared" si="76"/>
        <v/>
      </c>
      <c r="H112" s="7" t="str">
        <f t="shared" si="76"/>
        <v/>
      </c>
      <c r="I112" s="7">
        <f t="shared" si="76"/>
        <v>7.3716983027016161</v>
      </c>
      <c r="J112" s="7">
        <f t="shared" si="76"/>
        <v>35.629875129724482</v>
      </c>
      <c r="K112" s="7">
        <f t="shared" si="76"/>
        <v>36.275986742994874</v>
      </c>
      <c r="L112" s="7">
        <f t="shared" si="76"/>
        <v>15.232164976063741</v>
      </c>
      <c r="M112" s="7">
        <f t="shared" si="76"/>
        <v>5.4902748485152824</v>
      </c>
      <c r="N112" s="7" t="str">
        <f t="shared" si="76"/>
        <v/>
      </c>
      <c r="O112" s="7" t="str">
        <f t="shared" si="76"/>
        <v/>
      </c>
      <c r="P112" s="66">
        <f t="shared" si="62"/>
        <v>100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7">SUM(E111,E109)</f>
        <v>0</v>
      </c>
      <c r="F113" s="66">
        <f t="shared" si="77"/>
        <v>0</v>
      </c>
      <c r="G113" s="66">
        <f t="shared" si="77"/>
        <v>0</v>
      </c>
      <c r="H113" s="66">
        <f t="shared" si="77"/>
        <v>15.5</v>
      </c>
      <c r="I113" s="66">
        <f t="shared" si="77"/>
        <v>715.6</v>
      </c>
      <c r="J113" s="66">
        <f t="shared" si="77"/>
        <v>1928.6000000000004</v>
      </c>
      <c r="K113" s="66">
        <f t="shared" si="77"/>
        <v>1765.6</v>
      </c>
      <c r="L113" s="66">
        <f t="shared" si="77"/>
        <v>885.50000000000011</v>
      </c>
      <c r="M113" s="66">
        <f t="shared" si="77"/>
        <v>357.1</v>
      </c>
      <c r="N113" s="66">
        <f t="shared" si="77"/>
        <v>20.399999999999999</v>
      </c>
      <c r="O113" s="66">
        <f t="shared" si="77"/>
        <v>0</v>
      </c>
      <c r="P113" s="66">
        <f t="shared" si="62"/>
        <v>5688.3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8">IF(D113&lt;=0,"",D113/$P113%)</f>
        <v/>
      </c>
      <c r="E114" s="7" t="str">
        <f t="shared" si="78"/>
        <v/>
      </c>
      <c r="F114" s="7" t="str">
        <f t="shared" si="78"/>
        <v/>
      </c>
      <c r="G114" s="7" t="str">
        <f t="shared" si="78"/>
        <v/>
      </c>
      <c r="H114" s="7">
        <f t="shared" si="78"/>
        <v>0.27248914438408661</v>
      </c>
      <c r="I114" s="7">
        <f t="shared" si="78"/>
        <v>12.580208498145316</v>
      </c>
      <c r="J114" s="7">
        <f t="shared" si="78"/>
        <v>33.904681539299972</v>
      </c>
      <c r="K114" s="7">
        <f t="shared" si="78"/>
        <v>31.039150537067311</v>
      </c>
      <c r="L114" s="7">
        <f t="shared" si="78"/>
        <v>15.567041119490886</v>
      </c>
      <c r="M114" s="7">
        <f t="shared" si="78"/>
        <v>6.2777982877133764</v>
      </c>
      <c r="N114" s="7">
        <f t="shared" si="78"/>
        <v>0.3586308738990559</v>
      </c>
      <c r="O114" s="7" t="str">
        <f t="shared" si="78"/>
        <v/>
      </c>
      <c r="P114" s="66">
        <f t="shared" si="62"/>
        <v>100.00000000000001</v>
      </c>
    </row>
    <row r="115" spans="1:16" ht="16.05" customHeight="1" x14ac:dyDescent="0.2">
      <c r="A115" s="9"/>
      <c r="B115" s="9" t="s">
        <v>42</v>
      </c>
      <c r="C115" s="7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3.1</v>
      </c>
      <c r="I115" s="67">
        <v>68.5</v>
      </c>
      <c r="J115" s="67">
        <v>241.6</v>
      </c>
      <c r="K115" s="67">
        <v>237.79999999999998</v>
      </c>
      <c r="L115" s="67">
        <v>140.4</v>
      </c>
      <c r="M115" s="67">
        <v>59.4</v>
      </c>
      <c r="N115" s="67">
        <v>3.7</v>
      </c>
      <c r="O115" s="67">
        <v>0</v>
      </c>
      <c r="P115" s="66">
        <f t="shared" si="62"/>
        <v>754.5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9">IF(D115&lt;=0,"",D115/$P115%)</f>
        <v/>
      </c>
      <c r="E116" s="7" t="str">
        <f t="shared" si="79"/>
        <v/>
      </c>
      <c r="F116" s="7" t="str">
        <f t="shared" si="79"/>
        <v/>
      </c>
      <c r="G116" s="7" t="str">
        <f t="shared" si="79"/>
        <v/>
      </c>
      <c r="H116" s="7">
        <f t="shared" si="79"/>
        <v>0.41086812458581845</v>
      </c>
      <c r="I116" s="7">
        <f t="shared" si="79"/>
        <v>9.078860172299537</v>
      </c>
      <c r="J116" s="7">
        <f t="shared" si="79"/>
        <v>32.021206096752813</v>
      </c>
      <c r="K116" s="7">
        <f t="shared" si="79"/>
        <v>31.517561298873424</v>
      </c>
      <c r="L116" s="7">
        <f t="shared" si="79"/>
        <v>18.608349900596423</v>
      </c>
      <c r="M116" s="7">
        <f t="shared" si="79"/>
        <v>7.8727634194831015</v>
      </c>
      <c r="N116" s="7">
        <f t="shared" si="79"/>
        <v>0.4903909874088801</v>
      </c>
      <c r="O116" s="7" t="str">
        <f t="shared" si="79"/>
        <v/>
      </c>
      <c r="P116" s="66">
        <f t="shared" si="62"/>
        <v>100.00000000000001</v>
      </c>
    </row>
    <row r="117" spans="1:16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17.399999999999999</v>
      </c>
      <c r="J117" s="67">
        <v>400.40000000000003</v>
      </c>
      <c r="K117" s="67">
        <v>602.19999999999993</v>
      </c>
      <c r="L117" s="67">
        <v>329.3</v>
      </c>
      <c r="M117" s="67">
        <v>67.599999999999994</v>
      </c>
      <c r="N117" s="67">
        <v>0</v>
      </c>
      <c r="O117" s="67">
        <v>0</v>
      </c>
      <c r="P117" s="66">
        <f t="shared" si="62"/>
        <v>1416.8999999999999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80">IF(D117&lt;=0,"",D117/$P117%)</f>
        <v/>
      </c>
      <c r="E118" s="7" t="str">
        <f t="shared" si="80"/>
        <v/>
      </c>
      <c r="F118" s="7" t="str">
        <f t="shared" si="80"/>
        <v/>
      </c>
      <c r="G118" s="7" t="str">
        <f t="shared" si="80"/>
        <v/>
      </c>
      <c r="H118" s="7" t="str">
        <f t="shared" si="80"/>
        <v/>
      </c>
      <c r="I118" s="7">
        <f t="shared" si="80"/>
        <v>1.2280330298539064</v>
      </c>
      <c r="J118" s="7">
        <f t="shared" si="80"/>
        <v>28.258875008822081</v>
      </c>
      <c r="K118" s="7">
        <f t="shared" si="80"/>
        <v>42.501235090690948</v>
      </c>
      <c r="L118" s="7">
        <f t="shared" si="80"/>
        <v>23.240877973039737</v>
      </c>
      <c r="M118" s="7">
        <f t="shared" si="80"/>
        <v>4.7709788975933378</v>
      </c>
      <c r="N118" s="7" t="str">
        <f t="shared" si="80"/>
        <v/>
      </c>
      <c r="O118" s="7" t="str">
        <f t="shared" si="80"/>
        <v/>
      </c>
      <c r="P118" s="66">
        <f t="shared" si="62"/>
        <v>100.00000000000001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81">SUM(E117,E115)</f>
        <v>0</v>
      </c>
      <c r="F119" s="66">
        <f t="shared" si="81"/>
        <v>0</v>
      </c>
      <c r="G119" s="66">
        <f t="shared" si="81"/>
        <v>0</v>
      </c>
      <c r="H119" s="66">
        <f t="shared" si="81"/>
        <v>3.1</v>
      </c>
      <c r="I119" s="66">
        <f t="shared" si="81"/>
        <v>85.9</v>
      </c>
      <c r="J119" s="66">
        <f t="shared" si="81"/>
        <v>642</v>
      </c>
      <c r="K119" s="66">
        <f t="shared" si="81"/>
        <v>839.99999999999989</v>
      </c>
      <c r="L119" s="66">
        <f t="shared" si="81"/>
        <v>469.70000000000005</v>
      </c>
      <c r="M119" s="66">
        <f t="shared" si="81"/>
        <v>127</v>
      </c>
      <c r="N119" s="66">
        <f t="shared" si="81"/>
        <v>3.7</v>
      </c>
      <c r="O119" s="66">
        <f t="shared" si="81"/>
        <v>0</v>
      </c>
      <c r="P119" s="66">
        <f t="shared" si="62"/>
        <v>2171.3999999999996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82">IF(D119&lt;=0,"",D119/$P119%)</f>
        <v/>
      </c>
      <c r="E120" s="7" t="str">
        <f t="shared" si="82"/>
        <v/>
      </c>
      <c r="F120" s="7" t="str">
        <f t="shared" si="82"/>
        <v/>
      </c>
      <c r="G120" s="7" t="str">
        <f t="shared" si="82"/>
        <v/>
      </c>
      <c r="H120" s="7">
        <f t="shared" si="82"/>
        <v>0.1427650363820577</v>
      </c>
      <c r="I120" s="7">
        <f t="shared" si="82"/>
        <v>3.9559731049092761</v>
      </c>
      <c r="J120" s="7">
        <f t="shared" si="82"/>
        <v>29.566178502348723</v>
      </c>
      <c r="K120" s="7">
        <f t="shared" si="82"/>
        <v>38.684719535783373</v>
      </c>
      <c r="L120" s="7">
        <f t="shared" si="82"/>
        <v>21.63120567375887</v>
      </c>
      <c r="M120" s="7">
        <f t="shared" si="82"/>
        <v>5.848761167910105</v>
      </c>
      <c r="N120" s="7">
        <f t="shared" si="82"/>
        <v>0.17039697890761726</v>
      </c>
      <c r="O120" s="7" t="str">
        <f t="shared" si="82"/>
        <v/>
      </c>
      <c r="P120" s="66">
        <f t="shared" si="62"/>
        <v>100.00000000000001</v>
      </c>
    </row>
    <row r="121" spans="1:16" ht="16.05" customHeight="1" x14ac:dyDescent="0.2">
      <c r="A121" s="9"/>
      <c r="B121" s="9" t="s">
        <v>43</v>
      </c>
      <c r="C121" s="7" t="s">
        <v>21</v>
      </c>
      <c r="D121" s="67">
        <v>1.2</v>
      </c>
      <c r="E121" s="67">
        <v>1.1000000000000001</v>
      </c>
      <c r="F121" s="67">
        <v>10.8</v>
      </c>
      <c r="G121" s="67">
        <v>126.60000000000001</v>
      </c>
      <c r="H121" s="67">
        <v>340.4</v>
      </c>
      <c r="I121" s="67">
        <v>235.6</v>
      </c>
      <c r="J121" s="67">
        <v>4.7</v>
      </c>
      <c r="K121" s="67">
        <v>5.6</v>
      </c>
      <c r="L121" s="67">
        <v>1.8</v>
      </c>
      <c r="M121" s="67">
        <v>0</v>
      </c>
      <c r="N121" s="67">
        <v>0</v>
      </c>
      <c r="O121" s="67">
        <v>0.4</v>
      </c>
      <c r="P121" s="66">
        <f t="shared" si="62"/>
        <v>728.2</v>
      </c>
    </row>
    <row r="122" spans="1:16" ht="16.05" customHeight="1" x14ac:dyDescent="0.2">
      <c r="A122" s="9"/>
      <c r="B122" s="9"/>
      <c r="C122" s="10" t="s">
        <v>22</v>
      </c>
      <c r="D122" s="7">
        <f t="shared" ref="D122:O122" si="83">IF(D121&lt;=0,"",D121/$P121%)</f>
        <v>0.16478989288656962</v>
      </c>
      <c r="E122" s="7">
        <f t="shared" si="83"/>
        <v>0.15105740181268884</v>
      </c>
      <c r="F122" s="7">
        <f t="shared" si="83"/>
        <v>1.4831090359791268</v>
      </c>
      <c r="G122" s="7">
        <f t="shared" si="83"/>
        <v>17.385333699533096</v>
      </c>
      <c r="H122" s="7">
        <f t="shared" si="83"/>
        <v>46.74539961549025</v>
      </c>
      <c r="I122" s="7">
        <f t="shared" si="83"/>
        <v>32.353748970063165</v>
      </c>
      <c r="J122" s="7">
        <f t="shared" si="83"/>
        <v>0.64542708047239772</v>
      </c>
      <c r="K122" s="7">
        <f t="shared" si="83"/>
        <v>0.7690195001373249</v>
      </c>
      <c r="L122" s="7">
        <f t="shared" si="83"/>
        <v>0.24718483932985444</v>
      </c>
      <c r="M122" s="7" t="str">
        <f t="shared" si="83"/>
        <v/>
      </c>
      <c r="N122" s="7" t="str">
        <f t="shared" si="83"/>
        <v/>
      </c>
      <c r="O122" s="7">
        <f t="shared" si="83"/>
        <v>5.4929964295523208E-2</v>
      </c>
      <c r="P122" s="66">
        <f t="shared" si="62"/>
        <v>100</v>
      </c>
    </row>
    <row r="123" spans="1:16" ht="16.05" customHeight="1" x14ac:dyDescent="0.2">
      <c r="A123" s="9"/>
      <c r="B123" s="9"/>
      <c r="C123" s="7" t="s">
        <v>23</v>
      </c>
      <c r="D123" s="67">
        <v>0</v>
      </c>
      <c r="E123" s="67">
        <v>0</v>
      </c>
      <c r="F123" s="67">
        <v>0.1</v>
      </c>
      <c r="G123" s="67">
        <v>1.3</v>
      </c>
      <c r="H123" s="67">
        <v>84</v>
      </c>
      <c r="I123" s="67">
        <v>74.400000000000006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6">
        <f t="shared" si="62"/>
        <v>159.80000000000001</v>
      </c>
    </row>
    <row r="124" spans="1:16" ht="16.05" customHeight="1" x14ac:dyDescent="0.2">
      <c r="A124" s="9"/>
      <c r="B124" s="9"/>
      <c r="C124" s="10" t="s">
        <v>22</v>
      </c>
      <c r="D124" s="7" t="str">
        <f t="shared" ref="D124:O124" si="84">IF(D123&lt;=0,"",D123/$P123%)</f>
        <v/>
      </c>
      <c r="E124" s="7" t="str">
        <f t="shared" si="84"/>
        <v/>
      </c>
      <c r="F124" s="7">
        <f t="shared" si="84"/>
        <v>6.2578222778473094E-2</v>
      </c>
      <c r="G124" s="7">
        <f t="shared" si="84"/>
        <v>0.81351689612015021</v>
      </c>
      <c r="H124" s="7">
        <f t="shared" si="84"/>
        <v>52.565707133917392</v>
      </c>
      <c r="I124" s="7">
        <f t="shared" si="84"/>
        <v>46.558197747183982</v>
      </c>
      <c r="J124" s="7" t="str">
        <f t="shared" si="84"/>
        <v/>
      </c>
      <c r="K124" s="7" t="str">
        <f t="shared" si="84"/>
        <v/>
      </c>
      <c r="L124" s="7" t="str">
        <f t="shared" si="84"/>
        <v/>
      </c>
      <c r="M124" s="7" t="str">
        <f t="shared" si="84"/>
        <v/>
      </c>
      <c r="N124" s="7" t="str">
        <f t="shared" si="84"/>
        <v/>
      </c>
      <c r="O124" s="7" t="str">
        <f t="shared" si="84"/>
        <v/>
      </c>
      <c r="P124" s="66">
        <f t="shared" si="62"/>
        <v>100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1.2</v>
      </c>
      <c r="E125" s="66">
        <f t="shared" ref="E125:O125" si="85">SUM(E123,E121)</f>
        <v>1.1000000000000001</v>
      </c>
      <c r="F125" s="66">
        <f t="shared" si="85"/>
        <v>10.9</v>
      </c>
      <c r="G125" s="66">
        <f t="shared" si="85"/>
        <v>127.9</v>
      </c>
      <c r="H125" s="66">
        <f t="shared" si="85"/>
        <v>424.4</v>
      </c>
      <c r="I125" s="66">
        <f t="shared" si="85"/>
        <v>310</v>
      </c>
      <c r="J125" s="66">
        <f t="shared" si="85"/>
        <v>4.7</v>
      </c>
      <c r="K125" s="66">
        <f t="shared" si="85"/>
        <v>5.6</v>
      </c>
      <c r="L125" s="66">
        <f t="shared" si="85"/>
        <v>1.8</v>
      </c>
      <c r="M125" s="66">
        <f t="shared" si="85"/>
        <v>0</v>
      </c>
      <c r="N125" s="66">
        <f t="shared" si="85"/>
        <v>0</v>
      </c>
      <c r="O125" s="66">
        <f t="shared" si="85"/>
        <v>0.4</v>
      </c>
      <c r="P125" s="66">
        <f t="shared" si="62"/>
        <v>888</v>
      </c>
    </row>
    <row r="126" spans="1:16" ht="16.05" customHeight="1" x14ac:dyDescent="0.2">
      <c r="A126" s="9"/>
      <c r="B126" s="13"/>
      <c r="C126" s="10" t="s">
        <v>22</v>
      </c>
      <c r="D126" s="7">
        <f t="shared" ref="D126:O126" si="86">IF(D125&lt;=0,"",D125/$P125%)</f>
        <v>0.13513513513513511</v>
      </c>
      <c r="E126" s="7">
        <f t="shared" si="86"/>
        <v>0.12387387387387387</v>
      </c>
      <c r="F126" s="7">
        <f t="shared" si="86"/>
        <v>1.2274774774774775</v>
      </c>
      <c r="G126" s="7">
        <f t="shared" si="86"/>
        <v>14.403153153153152</v>
      </c>
      <c r="H126" s="7">
        <f t="shared" si="86"/>
        <v>47.792792792792788</v>
      </c>
      <c r="I126" s="7">
        <f t="shared" si="86"/>
        <v>34.909909909909906</v>
      </c>
      <c r="J126" s="7">
        <f t="shared" si="86"/>
        <v>0.5292792792792792</v>
      </c>
      <c r="K126" s="7">
        <f t="shared" si="86"/>
        <v>0.63063063063063052</v>
      </c>
      <c r="L126" s="7">
        <f t="shared" si="86"/>
        <v>0.20270270270270269</v>
      </c>
      <c r="M126" s="7" t="str">
        <f t="shared" si="86"/>
        <v/>
      </c>
      <c r="N126" s="7" t="str">
        <f t="shared" si="86"/>
        <v/>
      </c>
      <c r="O126" s="7">
        <f t="shared" si="86"/>
        <v>4.5045045045045043E-2</v>
      </c>
      <c r="P126" s="66">
        <f t="shared" si="62"/>
        <v>100</v>
      </c>
    </row>
    <row r="127" spans="1:16" ht="16.05" customHeight="1" x14ac:dyDescent="0.2">
      <c r="A127" s="9"/>
      <c r="B127" s="9" t="s">
        <v>44</v>
      </c>
      <c r="C127" s="7" t="s">
        <v>21</v>
      </c>
      <c r="D127" s="67">
        <v>0</v>
      </c>
      <c r="E127" s="67">
        <v>0</v>
      </c>
      <c r="F127" s="67">
        <v>0.5</v>
      </c>
      <c r="G127" s="67">
        <v>9.3000000000000007</v>
      </c>
      <c r="H127" s="67">
        <v>24.7</v>
      </c>
      <c r="I127" s="67">
        <v>33.199999999999996</v>
      </c>
      <c r="J127" s="67">
        <v>13.3</v>
      </c>
      <c r="K127" s="67">
        <v>3.6</v>
      </c>
      <c r="L127" s="67">
        <v>8.1999999999999993</v>
      </c>
      <c r="M127" s="67">
        <v>21.599999999999998</v>
      </c>
      <c r="N127" s="67">
        <v>6.1</v>
      </c>
      <c r="O127" s="67">
        <v>1.5</v>
      </c>
      <c r="P127" s="66">
        <f t="shared" si="62"/>
        <v>121.99999999999997</v>
      </c>
    </row>
    <row r="128" spans="1:16" ht="16.05" customHeight="1" x14ac:dyDescent="0.2">
      <c r="A128" s="9"/>
      <c r="B128" s="9"/>
      <c r="C128" s="10" t="s">
        <v>22</v>
      </c>
      <c r="D128" s="7" t="str">
        <f t="shared" ref="D128:O128" si="87">IF(D127&lt;=0,"",D127/$P127%)</f>
        <v/>
      </c>
      <c r="E128" s="7" t="str">
        <f t="shared" si="87"/>
        <v/>
      </c>
      <c r="F128" s="7">
        <f t="shared" si="87"/>
        <v>0.40983606557377056</v>
      </c>
      <c r="G128" s="7">
        <f t="shared" si="87"/>
        <v>7.6229508196721332</v>
      </c>
      <c r="H128" s="7">
        <f t="shared" si="87"/>
        <v>20.245901639344265</v>
      </c>
      <c r="I128" s="7">
        <f t="shared" si="87"/>
        <v>27.213114754098363</v>
      </c>
      <c r="J128" s="7">
        <f t="shared" si="87"/>
        <v>10.901639344262298</v>
      </c>
      <c r="K128" s="7">
        <f t="shared" si="87"/>
        <v>2.9508196721311482</v>
      </c>
      <c r="L128" s="7">
        <f t="shared" si="87"/>
        <v>6.7213114754098369</v>
      </c>
      <c r="M128" s="7">
        <f t="shared" si="87"/>
        <v>17.704918032786885</v>
      </c>
      <c r="N128" s="7">
        <f t="shared" si="87"/>
        <v>5.0000000000000009</v>
      </c>
      <c r="O128" s="7">
        <f t="shared" si="87"/>
        <v>1.2295081967213117</v>
      </c>
      <c r="P128" s="66">
        <f t="shared" si="62"/>
        <v>100.00000000000001</v>
      </c>
    </row>
    <row r="129" spans="1:16" ht="16.05" customHeight="1" x14ac:dyDescent="0.2">
      <c r="A129" s="9"/>
      <c r="B129" s="9"/>
      <c r="C129" s="7" t="s">
        <v>23</v>
      </c>
      <c r="D129" s="67">
        <v>0</v>
      </c>
      <c r="E129" s="67">
        <v>0</v>
      </c>
      <c r="F129" s="67">
        <v>0</v>
      </c>
      <c r="G129" s="67">
        <v>0</v>
      </c>
      <c r="H129" s="67">
        <v>0.8</v>
      </c>
      <c r="I129" s="67">
        <v>3.6999999999999997</v>
      </c>
      <c r="J129" s="67">
        <v>3.8</v>
      </c>
      <c r="K129" s="67">
        <v>2.1</v>
      </c>
      <c r="L129" s="67">
        <v>1.5999999999999999</v>
      </c>
      <c r="M129" s="67">
        <v>4.3</v>
      </c>
      <c r="N129" s="67">
        <v>0.7</v>
      </c>
      <c r="O129" s="67">
        <v>0</v>
      </c>
      <c r="P129" s="66">
        <f t="shared" si="62"/>
        <v>17</v>
      </c>
    </row>
    <row r="130" spans="1:16" ht="16.05" customHeight="1" x14ac:dyDescent="0.2">
      <c r="A130" s="9"/>
      <c r="B130" s="9"/>
      <c r="C130" s="10" t="s">
        <v>22</v>
      </c>
      <c r="D130" s="7" t="str">
        <f t="shared" ref="D130:O130" si="88">IF(D129&lt;=0,"",D129/$P129%)</f>
        <v/>
      </c>
      <c r="E130" s="7" t="str">
        <f t="shared" si="88"/>
        <v/>
      </c>
      <c r="F130" s="7" t="str">
        <f t="shared" si="88"/>
        <v/>
      </c>
      <c r="G130" s="7" t="str">
        <f t="shared" si="88"/>
        <v/>
      </c>
      <c r="H130" s="7">
        <f t="shared" si="88"/>
        <v>4.7058823529411766</v>
      </c>
      <c r="I130" s="7">
        <f t="shared" si="88"/>
        <v>21.764705882352938</v>
      </c>
      <c r="J130" s="7">
        <f t="shared" si="88"/>
        <v>22.352941176470587</v>
      </c>
      <c r="K130" s="7">
        <f t="shared" si="88"/>
        <v>12.352941176470589</v>
      </c>
      <c r="L130" s="7">
        <f t="shared" si="88"/>
        <v>9.4117647058823515</v>
      </c>
      <c r="M130" s="7">
        <f t="shared" si="88"/>
        <v>25.294117647058819</v>
      </c>
      <c r="N130" s="7">
        <f t="shared" si="88"/>
        <v>4.117647058823529</v>
      </c>
      <c r="O130" s="7" t="str">
        <f t="shared" si="88"/>
        <v/>
      </c>
      <c r="P130" s="66">
        <f t="shared" si="62"/>
        <v>100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89">SUM(E129,E127)</f>
        <v>0</v>
      </c>
      <c r="F131" s="66">
        <f t="shared" si="89"/>
        <v>0.5</v>
      </c>
      <c r="G131" s="66">
        <f t="shared" si="89"/>
        <v>9.3000000000000007</v>
      </c>
      <c r="H131" s="66">
        <f t="shared" si="89"/>
        <v>25.5</v>
      </c>
      <c r="I131" s="66">
        <f t="shared" si="89"/>
        <v>36.9</v>
      </c>
      <c r="J131" s="66">
        <f t="shared" si="89"/>
        <v>17.100000000000001</v>
      </c>
      <c r="K131" s="66">
        <f t="shared" si="89"/>
        <v>5.7</v>
      </c>
      <c r="L131" s="66">
        <f t="shared" si="89"/>
        <v>9.7999999999999989</v>
      </c>
      <c r="M131" s="66">
        <f t="shared" si="89"/>
        <v>25.9</v>
      </c>
      <c r="N131" s="66">
        <f t="shared" si="89"/>
        <v>6.8</v>
      </c>
      <c r="O131" s="66">
        <f t="shared" si="89"/>
        <v>1.5</v>
      </c>
      <c r="P131" s="66">
        <f t="shared" si="62"/>
        <v>139</v>
      </c>
    </row>
    <row r="132" spans="1:16" ht="16.05" customHeight="1" x14ac:dyDescent="0.2">
      <c r="A132" s="9"/>
      <c r="B132" s="13"/>
      <c r="C132" s="10" t="s">
        <v>22</v>
      </c>
      <c r="D132" s="7" t="str">
        <f t="shared" ref="D132:O132" si="90">IF(D131&lt;=0,"",D131/$P131%)</f>
        <v/>
      </c>
      <c r="E132" s="7" t="str">
        <f t="shared" si="90"/>
        <v/>
      </c>
      <c r="F132" s="7">
        <f t="shared" si="90"/>
        <v>0.35971223021582738</v>
      </c>
      <c r="G132" s="7">
        <f t="shared" si="90"/>
        <v>6.6906474820143895</v>
      </c>
      <c r="H132" s="7">
        <f t="shared" si="90"/>
        <v>18.345323741007196</v>
      </c>
      <c r="I132" s="7">
        <f t="shared" si="90"/>
        <v>26.546762589928058</v>
      </c>
      <c r="J132" s="7">
        <f t="shared" si="90"/>
        <v>12.302158273381297</v>
      </c>
      <c r="K132" s="7">
        <f t="shared" si="90"/>
        <v>4.1007194244604319</v>
      </c>
      <c r="L132" s="7">
        <f t="shared" si="90"/>
        <v>7.0503597122302155</v>
      </c>
      <c r="M132" s="7">
        <f t="shared" si="90"/>
        <v>18.633093525179856</v>
      </c>
      <c r="N132" s="7">
        <f t="shared" si="90"/>
        <v>4.8920863309352516</v>
      </c>
      <c r="O132" s="7">
        <f t="shared" si="90"/>
        <v>1.0791366906474822</v>
      </c>
      <c r="P132" s="66">
        <f t="shared" si="62"/>
        <v>100.00000000000003</v>
      </c>
    </row>
    <row r="133" spans="1:16" ht="16.05" customHeight="1" x14ac:dyDescent="0.2">
      <c r="A133" s="9"/>
      <c r="B133" s="9" t="s">
        <v>45</v>
      </c>
      <c r="C133" s="7" t="s">
        <v>21</v>
      </c>
      <c r="D133" s="67">
        <v>0</v>
      </c>
      <c r="E133" s="67">
        <v>1.7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5.1000000000000005</v>
      </c>
      <c r="N133" s="67">
        <v>7.9</v>
      </c>
      <c r="O133" s="67">
        <v>1.5999999999999999</v>
      </c>
      <c r="P133" s="66">
        <f t="shared" si="62"/>
        <v>16.3</v>
      </c>
    </row>
    <row r="134" spans="1:16" ht="16.05" customHeight="1" x14ac:dyDescent="0.2">
      <c r="A134" s="9"/>
      <c r="B134" s="9"/>
      <c r="C134" s="10" t="s">
        <v>22</v>
      </c>
      <c r="D134" s="7" t="str">
        <f t="shared" ref="D134:O134" si="91">IF(D133&lt;=0,"",D133/$P133%)</f>
        <v/>
      </c>
      <c r="E134" s="7">
        <f t="shared" si="91"/>
        <v>10.429447852760736</v>
      </c>
      <c r="F134" s="7" t="str">
        <f t="shared" si="91"/>
        <v/>
      </c>
      <c r="G134" s="7" t="str">
        <f t="shared" si="91"/>
        <v/>
      </c>
      <c r="H134" s="7" t="str">
        <f t="shared" si="91"/>
        <v/>
      </c>
      <c r="I134" s="7" t="str">
        <f t="shared" si="91"/>
        <v/>
      </c>
      <c r="J134" s="7" t="str">
        <f t="shared" si="91"/>
        <v/>
      </c>
      <c r="K134" s="7" t="str">
        <f t="shared" si="91"/>
        <v/>
      </c>
      <c r="L134" s="7" t="str">
        <f t="shared" si="91"/>
        <v/>
      </c>
      <c r="M134" s="7">
        <f t="shared" si="91"/>
        <v>31.288343558282211</v>
      </c>
      <c r="N134" s="7">
        <f t="shared" si="91"/>
        <v>48.466257668711656</v>
      </c>
      <c r="O134" s="7">
        <f t="shared" si="91"/>
        <v>9.8159509202453972</v>
      </c>
      <c r="P134" s="66">
        <f t="shared" si="62"/>
        <v>100</v>
      </c>
    </row>
    <row r="135" spans="1:16" ht="16.05" customHeight="1" x14ac:dyDescent="0.2">
      <c r="A135" s="9"/>
      <c r="B135" s="9"/>
      <c r="C135" s="7" t="s">
        <v>23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11.5</v>
      </c>
      <c r="N135" s="67">
        <v>30.599999999999998</v>
      </c>
      <c r="O135" s="67">
        <v>14.200000000000001</v>
      </c>
      <c r="P135" s="66">
        <f t="shared" si="62"/>
        <v>56.3</v>
      </c>
    </row>
    <row r="136" spans="1:16" ht="16.05" customHeight="1" x14ac:dyDescent="0.2">
      <c r="A136" s="9"/>
      <c r="B136" s="9"/>
      <c r="C136" s="10" t="s">
        <v>22</v>
      </c>
      <c r="D136" s="7" t="str">
        <f t="shared" ref="D136:O136" si="92">IF(D135&lt;=0,"",D135/$P135%)</f>
        <v/>
      </c>
      <c r="E136" s="7" t="str">
        <f t="shared" si="92"/>
        <v/>
      </c>
      <c r="F136" s="7" t="str">
        <f t="shared" si="92"/>
        <v/>
      </c>
      <c r="G136" s="7" t="str">
        <f t="shared" si="92"/>
        <v/>
      </c>
      <c r="H136" s="7" t="str">
        <f t="shared" si="92"/>
        <v/>
      </c>
      <c r="I136" s="7" t="str">
        <f t="shared" si="92"/>
        <v/>
      </c>
      <c r="J136" s="7" t="str">
        <f t="shared" si="92"/>
        <v/>
      </c>
      <c r="K136" s="7" t="str">
        <f t="shared" si="92"/>
        <v/>
      </c>
      <c r="L136" s="7" t="str">
        <f t="shared" si="92"/>
        <v/>
      </c>
      <c r="M136" s="7">
        <f t="shared" si="92"/>
        <v>20.426287744227356</v>
      </c>
      <c r="N136" s="7">
        <f t="shared" si="92"/>
        <v>54.351687388987571</v>
      </c>
      <c r="O136" s="7">
        <f t="shared" si="92"/>
        <v>25.222024866785084</v>
      </c>
      <c r="P136" s="66">
        <f t="shared" si="62"/>
        <v>100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93">SUM(E135,E133)</f>
        <v>1.7</v>
      </c>
      <c r="F137" s="66">
        <f t="shared" si="93"/>
        <v>0</v>
      </c>
      <c r="G137" s="66">
        <f t="shared" si="93"/>
        <v>0</v>
      </c>
      <c r="H137" s="66">
        <f t="shared" si="93"/>
        <v>0</v>
      </c>
      <c r="I137" s="66">
        <f t="shared" si="93"/>
        <v>0</v>
      </c>
      <c r="J137" s="66">
        <f t="shared" si="93"/>
        <v>0</v>
      </c>
      <c r="K137" s="66">
        <f t="shared" si="93"/>
        <v>0</v>
      </c>
      <c r="L137" s="66">
        <f t="shared" si="93"/>
        <v>0</v>
      </c>
      <c r="M137" s="66">
        <f t="shared" si="93"/>
        <v>16.600000000000001</v>
      </c>
      <c r="N137" s="66">
        <f t="shared" si="93"/>
        <v>38.5</v>
      </c>
      <c r="O137" s="66">
        <f t="shared" si="93"/>
        <v>15.8</v>
      </c>
      <c r="P137" s="66">
        <f t="shared" si="62"/>
        <v>72.599999999999994</v>
      </c>
    </row>
    <row r="138" spans="1:16" ht="16.05" customHeight="1" x14ac:dyDescent="0.2">
      <c r="A138" s="9"/>
      <c r="B138" s="13"/>
      <c r="C138" s="10" t="s">
        <v>22</v>
      </c>
      <c r="D138" s="7" t="str">
        <f t="shared" ref="D138:O138" si="94">IF(D137&lt;=0,"",D137/$P137%)</f>
        <v/>
      </c>
      <c r="E138" s="7">
        <f t="shared" si="94"/>
        <v>2.3415977961432506</v>
      </c>
      <c r="F138" s="7" t="str">
        <f t="shared" si="94"/>
        <v/>
      </c>
      <c r="G138" s="7" t="str">
        <f t="shared" si="94"/>
        <v/>
      </c>
      <c r="H138" s="7" t="str">
        <f t="shared" si="94"/>
        <v/>
      </c>
      <c r="I138" s="7" t="str">
        <f t="shared" si="94"/>
        <v/>
      </c>
      <c r="J138" s="7" t="str">
        <f t="shared" si="94"/>
        <v/>
      </c>
      <c r="K138" s="7" t="str">
        <f t="shared" si="94"/>
        <v/>
      </c>
      <c r="L138" s="7" t="str">
        <f t="shared" si="94"/>
        <v/>
      </c>
      <c r="M138" s="7">
        <f t="shared" si="94"/>
        <v>22.865013774104685</v>
      </c>
      <c r="N138" s="7">
        <f t="shared" si="94"/>
        <v>53.030303030303031</v>
      </c>
      <c r="O138" s="7">
        <f t="shared" si="94"/>
        <v>21.763085399449036</v>
      </c>
      <c r="P138" s="66">
        <f t="shared" si="62"/>
        <v>100</v>
      </c>
    </row>
    <row r="139" spans="1:16" ht="16.05" customHeight="1" x14ac:dyDescent="0.2">
      <c r="A139" s="9"/>
      <c r="B139" s="9" t="s">
        <v>46</v>
      </c>
      <c r="C139" s="7" t="s">
        <v>21</v>
      </c>
      <c r="D139" s="67">
        <v>0</v>
      </c>
      <c r="E139" s="67">
        <v>0</v>
      </c>
      <c r="F139" s="67">
        <v>0</v>
      </c>
      <c r="G139" s="67">
        <v>35.9</v>
      </c>
      <c r="H139" s="67">
        <v>52.7</v>
      </c>
      <c r="I139" s="67">
        <v>34.4</v>
      </c>
      <c r="J139" s="67">
        <v>21.1</v>
      </c>
      <c r="K139" s="67">
        <v>33.200000000000003</v>
      </c>
      <c r="L139" s="67">
        <v>29.5</v>
      </c>
      <c r="M139" s="67">
        <v>18.7</v>
      </c>
      <c r="N139" s="67">
        <v>0.6</v>
      </c>
      <c r="O139" s="67">
        <v>0</v>
      </c>
      <c r="P139" s="66">
        <f t="shared" si="62"/>
        <v>226.1</v>
      </c>
    </row>
    <row r="140" spans="1:16" ht="16.05" customHeight="1" x14ac:dyDescent="0.2">
      <c r="A140" s="9"/>
      <c r="B140" s="9"/>
      <c r="C140" s="10" t="s">
        <v>22</v>
      </c>
      <c r="D140" s="7" t="str">
        <f t="shared" ref="D140:O140" si="95">IF(D139&lt;=0,"",D139/$P139%)</f>
        <v/>
      </c>
      <c r="E140" s="7" t="str">
        <f t="shared" si="95"/>
        <v/>
      </c>
      <c r="F140" s="7" t="str">
        <f t="shared" si="95"/>
        <v/>
      </c>
      <c r="G140" s="7">
        <f t="shared" si="95"/>
        <v>15.877930119416186</v>
      </c>
      <c r="H140" s="7">
        <f t="shared" si="95"/>
        <v>23.30827067669173</v>
      </c>
      <c r="I140" s="7">
        <f t="shared" si="95"/>
        <v>15.214506855373727</v>
      </c>
      <c r="J140" s="7">
        <f t="shared" si="95"/>
        <v>9.3321539141972583</v>
      </c>
      <c r="K140" s="7">
        <f t="shared" si="95"/>
        <v>14.683768244139761</v>
      </c>
      <c r="L140" s="7">
        <f t="shared" si="95"/>
        <v>13.047324192835028</v>
      </c>
      <c r="M140" s="7">
        <f t="shared" si="95"/>
        <v>8.2706766917293226</v>
      </c>
      <c r="N140" s="7">
        <f t="shared" si="95"/>
        <v>0.26536930561698363</v>
      </c>
      <c r="O140" s="7" t="str">
        <f t="shared" si="95"/>
        <v/>
      </c>
      <c r="P140" s="66">
        <f t="shared" si="62"/>
        <v>99.999999999999986</v>
      </c>
    </row>
    <row r="141" spans="1:16" ht="16.05" customHeight="1" x14ac:dyDescent="0.2">
      <c r="A141" s="9"/>
      <c r="B141" s="9"/>
      <c r="C141" s="7" t="s">
        <v>23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1.8</v>
      </c>
      <c r="K141" s="67">
        <v>2.1</v>
      </c>
      <c r="L141" s="67">
        <v>1.7</v>
      </c>
      <c r="M141" s="67">
        <v>1.3</v>
      </c>
      <c r="N141" s="67">
        <v>0</v>
      </c>
      <c r="O141" s="67">
        <v>0</v>
      </c>
      <c r="P141" s="66">
        <f t="shared" si="62"/>
        <v>6.9</v>
      </c>
    </row>
    <row r="142" spans="1:16" ht="16.05" customHeight="1" x14ac:dyDescent="0.2">
      <c r="A142" s="9"/>
      <c r="B142" s="9"/>
      <c r="C142" s="10" t="s">
        <v>22</v>
      </c>
      <c r="D142" s="7" t="str">
        <f t="shared" ref="D142:O142" si="96">IF(D141&lt;=0,"",D141/$P141%)</f>
        <v/>
      </c>
      <c r="E142" s="7" t="str">
        <f t="shared" si="96"/>
        <v/>
      </c>
      <c r="F142" s="7" t="str">
        <f t="shared" si="96"/>
        <v/>
      </c>
      <c r="G142" s="7" t="str">
        <f t="shared" si="96"/>
        <v/>
      </c>
      <c r="H142" s="7" t="str">
        <f t="shared" si="96"/>
        <v/>
      </c>
      <c r="I142" s="7" t="str">
        <f t="shared" si="96"/>
        <v/>
      </c>
      <c r="J142" s="7">
        <f t="shared" si="96"/>
        <v>26.086956521739129</v>
      </c>
      <c r="K142" s="7">
        <f t="shared" si="96"/>
        <v>30.434782608695652</v>
      </c>
      <c r="L142" s="7">
        <f t="shared" si="96"/>
        <v>24.637681159420286</v>
      </c>
      <c r="M142" s="7">
        <f t="shared" si="96"/>
        <v>18.840579710144926</v>
      </c>
      <c r="N142" s="7" t="str">
        <f t="shared" si="96"/>
        <v/>
      </c>
      <c r="O142" s="7" t="str">
        <f t="shared" si="96"/>
        <v/>
      </c>
      <c r="P142" s="66">
        <f t="shared" si="62"/>
        <v>99.999999999999986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7">SUM(E141,E139)</f>
        <v>0</v>
      </c>
      <c r="F143" s="66">
        <f t="shared" si="97"/>
        <v>0</v>
      </c>
      <c r="G143" s="66">
        <f t="shared" si="97"/>
        <v>35.9</v>
      </c>
      <c r="H143" s="66">
        <f t="shared" si="97"/>
        <v>52.7</v>
      </c>
      <c r="I143" s="66">
        <f t="shared" si="97"/>
        <v>34.4</v>
      </c>
      <c r="J143" s="66">
        <f t="shared" si="97"/>
        <v>22.900000000000002</v>
      </c>
      <c r="K143" s="66">
        <f t="shared" si="97"/>
        <v>35.300000000000004</v>
      </c>
      <c r="L143" s="66">
        <f t="shared" si="97"/>
        <v>31.2</v>
      </c>
      <c r="M143" s="66">
        <f t="shared" si="97"/>
        <v>20</v>
      </c>
      <c r="N143" s="66">
        <f t="shared" si="97"/>
        <v>0.6</v>
      </c>
      <c r="O143" s="66">
        <f t="shared" si="97"/>
        <v>0</v>
      </c>
      <c r="P143" s="66">
        <f t="shared" si="62"/>
        <v>233</v>
      </c>
    </row>
    <row r="144" spans="1:16" ht="16.05" customHeight="1" x14ac:dyDescent="0.2">
      <c r="A144" s="9"/>
      <c r="B144" s="13"/>
      <c r="C144" s="10" t="s">
        <v>22</v>
      </c>
      <c r="D144" s="7" t="str">
        <f t="shared" ref="D144:O144" si="98">IF(D143&lt;=0,"",D143/$P143%)</f>
        <v/>
      </c>
      <c r="E144" s="7" t="str">
        <f t="shared" si="98"/>
        <v/>
      </c>
      <c r="F144" s="7" t="str">
        <f t="shared" si="98"/>
        <v/>
      </c>
      <c r="G144" s="7">
        <f t="shared" si="98"/>
        <v>15.40772532188841</v>
      </c>
      <c r="H144" s="7">
        <f t="shared" si="98"/>
        <v>22.618025751072963</v>
      </c>
      <c r="I144" s="7">
        <f t="shared" si="98"/>
        <v>14.763948497854075</v>
      </c>
      <c r="J144" s="7">
        <f t="shared" si="98"/>
        <v>9.8283261802575108</v>
      </c>
      <c r="K144" s="7">
        <f t="shared" si="98"/>
        <v>15.150214592274679</v>
      </c>
      <c r="L144" s="7">
        <f t="shared" si="98"/>
        <v>13.390557939914162</v>
      </c>
      <c r="M144" s="7">
        <f t="shared" si="98"/>
        <v>8.5836909871244629</v>
      </c>
      <c r="N144" s="7">
        <f t="shared" si="98"/>
        <v>0.25751072961373389</v>
      </c>
      <c r="O144" s="7" t="str">
        <f t="shared" si="98"/>
        <v/>
      </c>
      <c r="P144" s="66">
        <f t="shared" si="62"/>
        <v>99.999999999999972</v>
      </c>
    </row>
    <row r="145" spans="1:16" ht="16.05" customHeight="1" x14ac:dyDescent="0.2">
      <c r="A145" s="9"/>
      <c r="B145" s="9" t="s">
        <v>47</v>
      </c>
      <c r="C145" s="7" t="s">
        <v>21</v>
      </c>
      <c r="D145" s="67">
        <v>0</v>
      </c>
      <c r="E145" s="67">
        <v>0</v>
      </c>
      <c r="F145" s="67">
        <v>0</v>
      </c>
      <c r="G145" s="67">
        <v>0</v>
      </c>
      <c r="H145" s="67">
        <v>50.800000000000004</v>
      </c>
      <c r="I145" s="67">
        <v>664.8</v>
      </c>
      <c r="J145" s="67">
        <v>884.19999999999993</v>
      </c>
      <c r="K145" s="67">
        <v>882.6</v>
      </c>
      <c r="L145" s="67">
        <v>650.80000000000007</v>
      </c>
      <c r="M145" s="67">
        <v>213.60000000000002</v>
      </c>
      <c r="N145" s="67">
        <v>1.7</v>
      </c>
      <c r="O145" s="67">
        <v>0</v>
      </c>
      <c r="P145" s="66">
        <f t="shared" si="62"/>
        <v>3348.4999999999995</v>
      </c>
    </row>
    <row r="146" spans="1:16" ht="16.05" customHeight="1" x14ac:dyDescent="0.2">
      <c r="A146" s="9"/>
      <c r="B146" s="9"/>
      <c r="C146" s="10" t="s">
        <v>22</v>
      </c>
      <c r="D146" s="7" t="str">
        <f t="shared" ref="D146:O146" si="99">IF(D145&lt;=0,"",D145/$P145%)</f>
        <v/>
      </c>
      <c r="E146" s="7" t="str">
        <f t="shared" si="99"/>
        <v/>
      </c>
      <c r="F146" s="7" t="str">
        <f t="shared" si="99"/>
        <v/>
      </c>
      <c r="G146" s="7" t="str">
        <f t="shared" si="99"/>
        <v/>
      </c>
      <c r="H146" s="7">
        <f t="shared" si="99"/>
        <v>1.5170972077049429</v>
      </c>
      <c r="I146" s="7">
        <f t="shared" si="99"/>
        <v>19.853665820516653</v>
      </c>
      <c r="J146" s="7">
        <f t="shared" si="99"/>
        <v>26.405853367179336</v>
      </c>
      <c r="K146" s="7">
        <f t="shared" si="99"/>
        <v>26.358070777960286</v>
      </c>
      <c r="L146" s="7">
        <f t="shared" si="99"/>
        <v>19.43556816484994</v>
      </c>
      <c r="M146" s="7">
        <f t="shared" si="99"/>
        <v>6.3789756607436185</v>
      </c>
      <c r="N146" s="7">
        <f t="shared" si="99"/>
        <v>5.076900104524415E-2</v>
      </c>
      <c r="O146" s="7" t="str">
        <f t="shared" si="99"/>
        <v/>
      </c>
      <c r="P146" s="66">
        <f t="shared" si="62"/>
        <v>100.00000000000001</v>
      </c>
    </row>
    <row r="147" spans="1:16" ht="16.05" customHeight="1" x14ac:dyDescent="0.2">
      <c r="A147" s="9"/>
      <c r="B147" s="9"/>
      <c r="C147" s="7" t="s">
        <v>23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125.9</v>
      </c>
      <c r="J147" s="67">
        <v>281.8</v>
      </c>
      <c r="K147" s="67">
        <v>280.70000000000005</v>
      </c>
      <c r="L147" s="67">
        <v>255.2</v>
      </c>
      <c r="M147" s="67">
        <v>40.4</v>
      </c>
      <c r="N147" s="67">
        <v>0</v>
      </c>
      <c r="O147" s="67">
        <v>0</v>
      </c>
      <c r="P147" s="66">
        <f t="shared" si="62"/>
        <v>984.00000000000011</v>
      </c>
    </row>
    <row r="148" spans="1:16" ht="16.05" customHeight="1" x14ac:dyDescent="0.2">
      <c r="A148" s="9"/>
      <c r="B148" s="9"/>
      <c r="C148" s="10" t="s">
        <v>22</v>
      </c>
      <c r="D148" s="7" t="str">
        <f t="shared" ref="D148:O148" si="100">IF(D147&lt;=0,"",D147/$P147%)</f>
        <v/>
      </c>
      <c r="E148" s="7" t="str">
        <f t="shared" si="100"/>
        <v/>
      </c>
      <c r="F148" s="7" t="str">
        <f t="shared" si="100"/>
        <v/>
      </c>
      <c r="G148" s="7" t="str">
        <f t="shared" si="100"/>
        <v/>
      </c>
      <c r="H148" s="7" t="str">
        <f t="shared" si="100"/>
        <v/>
      </c>
      <c r="I148" s="7">
        <f t="shared" si="100"/>
        <v>12.79471544715447</v>
      </c>
      <c r="J148" s="7">
        <f t="shared" si="100"/>
        <v>28.638211382113816</v>
      </c>
      <c r="K148" s="7">
        <f t="shared" si="100"/>
        <v>28.526422764227643</v>
      </c>
      <c r="L148" s="7">
        <f t="shared" si="100"/>
        <v>25.934959349593491</v>
      </c>
      <c r="M148" s="7">
        <f t="shared" si="100"/>
        <v>4.105691056910568</v>
      </c>
      <c r="N148" s="7" t="str">
        <f t="shared" si="100"/>
        <v/>
      </c>
      <c r="O148" s="7" t="str">
        <f t="shared" si="100"/>
        <v/>
      </c>
      <c r="P148" s="66">
        <f t="shared" si="62"/>
        <v>99.999999999999986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101">SUM(E147,E145)</f>
        <v>0</v>
      </c>
      <c r="F149" s="66">
        <f t="shared" si="101"/>
        <v>0</v>
      </c>
      <c r="G149" s="66">
        <f t="shared" si="101"/>
        <v>0</v>
      </c>
      <c r="H149" s="66">
        <f t="shared" si="101"/>
        <v>50.800000000000004</v>
      </c>
      <c r="I149" s="66">
        <f t="shared" si="101"/>
        <v>790.69999999999993</v>
      </c>
      <c r="J149" s="66">
        <f t="shared" si="101"/>
        <v>1166</v>
      </c>
      <c r="K149" s="66">
        <f t="shared" si="101"/>
        <v>1163.3000000000002</v>
      </c>
      <c r="L149" s="66">
        <f t="shared" si="101"/>
        <v>906</v>
      </c>
      <c r="M149" s="66">
        <f t="shared" si="101"/>
        <v>254.00000000000003</v>
      </c>
      <c r="N149" s="66">
        <f t="shared" si="101"/>
        <v>1.7</v>
      </c>
      <c r="O149" s="66">
        <f t="shared" si="101"/>
        <v>0</v>
      </c>
      <c r="P149" s="66">
        <f t="shared" si="62"/>
        <v>4332.5</v>
      </c>
    </row>
    <row r="150" spans="1:16" ht="16.05" customHeight="1" x14ac:dyDescent="0.2">
      <c r="A150" s="9"/>
      <c r="B150" s="13"/>
      <c r="C150" s="10" t="s">
        <v>22</v>
      </c>
      <c r="D150" s="7" t="str">
        <f t="shared" ref="D150:O150" si="102">IF(D149&lt;=0,"",D149/$P149%)</f>
        <v/>
      </c>
      <c r="E150" s="7" t="str">
        <f t="shared" si="102"/>
        <v/>
      </c>
      <c r="F150" s="7" t="str">
        <f t="shared" si="102"/>
        <v/>
      </c>
      <c r="G150" s="7" t="str">
        <f t="shared" si="102"/>
        <v/>
      </c>
      <c r="H150" s="7">
        <f t="shared" si="102"/>
        <v>1.1725331794575879</v>
      </c>
      <c r="I150" s="7">
        <f t="shared" si="102"/>
        <v>18.250432775533753</v>
      </c>
      <c r="J150" s="7">
        <f t="shared" si="102"/>
        <v>26.91286785920369</v>
      </c>
      <c r="K150" s="7">
        <f t="shared" si="102"/>
        <v>26.850548182342759</v>
      </c>
      <c r="L150" s="7">
        <f t="shared" si="102"/>
        <v>20.911713791113673</v>
      </c>
      <c r="M150" s="7">
        <f t="shared" si="102"/>
        <v>5.8626658972879406</v>
      </c>
      <c r="N150" s="7">
        <f t="shared" si="102"/>
        <v>3.9238315060588572E-2</v>
      </c>
      <c r="O150" s="7" t="str">
        <f t="shared" si="102"/>
        <v/>
      </c>
      <c r="P150" s="66">
        <f t="shared" si="62"/>
        <v>99.999999999999986</v>
      </c>
    </row>
    <row r="151" spans="1:16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8.1999999999999993</v>
      </c>
      <c r="J151" s="67">
        <v>113.29999999999998</v>
      </c>
      <c r="K151" s="67">
        <v>68.699999999999989</v>
      </c>
      <c r="L151" s="67">
        <v>33.799999999999997</v>
      </c>
      <c r="M151" s="67">
        <v>24.3</v>
      </c>
      <c r="N151" s="67">
        <v>0.3</v>
      </c>
      <c r="O151" s="67">
        <v>0</v>
      </c>
      <c r="P151" s="66">
        <f t="shared" si="62"/>
        <v>248.60000000000002</v>
      </c>
    </row>
    <row r="152" spans="1:16" ht="16.05" customHeight="1" x14ac:dyDescent="0.2">
      <c r="A152" s="9"/>
      <c r="B152" s="9"/>
      <c r="C152" s="10" t="s">
        <v>22</v>
      </c>
      <c r="D152" s="7" t="str">
        <f t="shared" ref="D152:O152" si="103">IF(D151&lt;=0,"",D151/$P151%)</f>
        <v/>
      </c>
      <c r="E152" s="7" t="str">
        <f t="shared" si="103"/>
        <v/>
      </c>
      <c r="F152" s="7" t="str">
        <f t="shared" si="103"/>
        <v/>
      </c>
      <c r="G152" s="7" t="str">
        <f t="shared" si="103"/>
        <v/>
      </c>
      <c r="H152" s="7" t="str">
        <f t="shared" si="103"/>
        <v/>
      </c>
      <c r="I152" s="7">
        <f t="shared" si="103"/>
        <v>3.2984714400643598</v>
      </c>
      <c r="J152" s="7">
        <f t="shared" si="103"/>
        <v>45.575221238938042</v>
      </c>
      <c r="K152" s="7">
        <f t="shared" si="103"/>
        <v>27.63475462590506</v>
      </c>
      <c r="L152" s="7">
        <f t="shared" si="103"/>
        <v>13.596138374899434</v>
      </c>
      <c r="M152" s="7">
        <f t="shared" si="103"/>
        <v>9.7747385358004824</v>
      </c>
      <c r="N152" s="7">
        <f t="shared" si="103"/>
        <v>0.12067578439259853</v>
      </c>
      <c r="O152" s="7" t="str">
        <f t="shared" si="103"/>
        <v/>
      </c>
      <c r="P152" s="66">
        <f t="shared" si="62"/>
        <v>99.999999999999986</v>
      </c>
    </row>
    <row r="153" spans="1:16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10.1</v>
      </c>
      <c r="J153" s="67">
        <v>111.30000000000001</v>
      </c>
      <c r="K153" s="67">
        <v>90.1</v>
      </c>
      <c r="L153" s="67">
        <v>48.5</v>
      </c>
      <c r="M153" s="67">
        <v>24.5</v>
      </c>
      <c r="N153" s="67">
        <v>0</v>
      </c>
      <c r="O153" s="67">
        <v>0</v>
      </c>
      <c r="P153" s="66">
        <f t="shared" si="62"/>
        <v>284.5</v>
      </c>
    </row>
    <row r="154" spans="1:16" ht="16.05" customHeight="1" x14ac:dyDescent="0.2">
      <c r="A154" s="9"/>
      <c r="B154" s="9"/>
      <c r="C154" s="10" t="s">
        <v>22</v>
      </c>
      <c r="D154" s="7" t="str">
        <f t="shared" ref="D154:O154" si="104">IF(D153&lt;=0,"",D153/$P153%)</f>
        <v/>
      </c>
      <c r="E154" s="7" t="str">
        <f t="shared" si="104"/>
        <v/>
      </c>
      <c r="F154" s="7" t="str">
        <f t="shared" si="104"/>
        <v/>
      </c>
      <c r="G154" s="7" t="str">
        <f t="shared" si="104"/>
        <v/>
      </c>
      <c r="H154" s="7" t="str">
        <f t="shared" si="104"/>
        <v/>
      </c>
      <c r="I154" s="7">
        <f t="shared" si="104"/>
        <v>3.5500878734622141</v>
      </c>
      <c r="J154" s="7">
        <f t="shared" si="104"/>
        <v>39.121265377855892</v>
      </c>
      <c r="K154" s="7">
        <f t="shared" si="104"/>
        <v>31.669595782073809</v>
      </c>
      <c r="L154" s="7">
        <f t="shared" si="104"/>
        <v>17.04745166959578</v>
      </c>
      <c r="M154" s="7">
        <f t="shared" si="104"/>
        <v>8.611599297012301</v>
      </c>
      <c r="N154" s="7" t="str">
        <f t="shared" si="104"/>
        <v/>
      </c>
      <c r="O154" s="7" t="str">
        <f t="shared" si="104"/>
        <v/>
      </c>
      <c r="P154" s="66">
        <f t="shared" ref="P154:P217" si="105">SUM(D154:O154)</f>
        <v>100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6">SUM(E153,E151)</f>
        <v>0</v>
      </c>
      <c r="F155" s="66">
        <f t="shared" si="106"/>
        <v>0</v>
      </c>
      <c r="G155" s="66">
        <f t="shared" si="106"/>
        <v>0</v>
      </c>
      <c r="H155" s="66">
        <f t="shared" si="106"/>
        <v>0</v>
      </c>
      <c r="I155" s="66">
        <f t="shared" si="106"/>
        <v>18.299999999999997</v>
      </c>
      <c r="J155" s="66">
        <f t="shared" si="106"/>
        <v>224.6</v>
      </c>
      <c r="K155" s="66">
        <f t="shared" si="106"/>
        <v>158.79999999999998</v>
      </c>
      <c r="L155" s="66">
        <f t="shared" si="106"/>
        <v>82.3</v>
      </c>
      <c r="M155" s="66">
        <f t="shared" si="106"/>
        <v>48.8</v>
      </c>
      <c r="N155" s="66">
        <f t="shared" si="106"/>
        <v>0.3</v>
      </c>
      <c r="O155" s="66">
        <f t="shared" si="106"/>
        <v>0</v>
      </c>
      <c r="P155" s="66">
        <f t="shared" si="105"/>
        <v>533.09999999999991</v>
      </c>
    </row>
    <row r="156" spans="1:16" ht="16.05" customHeight="1" x14ac:dyDescent="0.2">
      <c r="A156" s="9"/>
      <c r="B156" s="13"/>
      <c r="C156" s="10" t="s">
        <v>22</v>
      </c>
      <c r="D156" s="7" t="str">
        <f t="shared" ref="D156:O156" si="107">IF(D155&lt;=0,"",D155/$P155%)</f>
        <v/>
      </c>
      <c r="E156" s="7" t="str">
        <f t="shared" si="107"/>
        <v/>
      </c>
      <c r="F156" s="7" t="str">
        <f t="shared" si="107"/>
        <v/>
      </c>
      <c r="G156" s="7" t="str">
        <f t="shared" si="107"/>
        <v/>
      </c>
      <c r="H156" s="7" t="str">
        <f t="shared" si="107"/>
        <v/>
      </c>
      <c r="I156" s="7">
        <f t="shared" si="107"/>
        <v>3.4327518289251544</v>
      </c>
      <c r="J156" s="7">
        <f t="shared" si="107"/>
        <v>42.130932282873758</v>
      </c>
      <c r="K156" s="7">
        <f t="shared" si="107"/>
        <v>29.78803226411555</v>
      </c>
      <c r="L156" s="7">
        <f t="shared" si="107"/>
        <v>15.438004126805478</v>
      </c>
      <c r="M156" s="7">
        <f t="shared" si="107"/>
        <v>9.1540048771337457</v>
      </c>
      <c r="N156" s="7">
        <f t="shared" si="107"/>
        <v>5.6274620146314014E-2</v>
      </c>
      <c r="O156" s="7" t="str">
        <f t="shared" si="107"/>
        <v/>
      </c>
      <c r="P156" s="66">
        <f t="shared" si="105"/>
        <v>100</v>
      </c>
    </row>
    <row r="157" spans="1:16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1.2999999999999998</v>
      </c>
      <c r="I157" s="67">
        <v>59.4</v>
      </c>
      <c r="J157" s="67">
        <v>143.80000000000001</v>
      </c>
      <c r="K157" s="67">
        <v>139.69999999999999</v>
      </c>
      <c r="L157" s="67">
        <v>119.1</v>
      </c>
      <c r="M157" s="67">
        <v>71</v>
      </c>
      <c r="N157" s="67">
        <v>2.7</v>
      </c>
      <c r="O157" s="67">
        <v>0</v>
      </c>
      <c r="P157" s="66">
        <f t="shared" si="105"/>
        <v>537</v>
      </c>
    </row>
    <row r="158" spans="1:16" ht="16.05" customHeight="1" x14ac:dyDescent="0.2">
      <c r="A158" s="9"/>
      <c r="B158" s="9"/>
      <c r="C158" s="10" t="s">
        <v>22</v>
      </c>
      <c r="D158" s="7" t="str">
        <f t="shared" ref="D158:O158" si="108">IF(D157&lt;=0,"",D157/$P157%)</f>
        <v/>
      </c>
      <c r="E158" s="7" t="str">
        <f t="shared" si="108"/>
        <v/>
      </c>
      <c r="F158" s="7" t="str">
        <f t="shared" si="108"/>
        <v/>
      </c>
      <c r="G158" s="7" t="str">
        <f t="shared" si="108"/>
        <v/>
      </c>
      <c r="H158" s="7">
        <f t="shared" si="108"/>
        <v>0.24208566108007445</v>
      </c>
      <c r="I158" s="7">
        <f t="shared" si="108"/>
        <v>11.061452513966479</v>
      </c>
      <c r="J158" s="7">
        <f t="shared" si="108"/>
        <v>26.778398510242088</v>
      </c>
      <c r="K158" s="7">
        <f t="shared" si="108"/>
        <v>26.014897579143387</v>
      </c>
      <c r="L158" s="7">
        <f t="shared" si="108"/>
        <v>22.178770949720668</v>
      </c>
      <c r="M158" s="7">
        <f t="shared" si="108"/>
        <v>13.221601489757914</v>
      </c>
      <c r="N158" s="7">
        <f t="shared" si="108"/>
        <v>0.5027932960893855</v>
      </c>
      <c r="O158" s="7" t="str">
        <f t="shared" si="108"/>
        <v/>
      </c>
      <c r="P158" s="66">
        <f t="shared" si="105"/>
        <v>100</v>
      </c>
    </row>
    <row r="159" spans="1:16" ht="16.05" customHeight="1" x14ac:dyDescent="0.2">
      <c r="A159" s="9"/>
      <c r="B159" s="9"/>
      <c r="C159" s="7" t="s">
        <v>23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2.2999999999999998</v>
      </c>
      <c r="J159" s="67">
        <v>4.8</v>
      </c>
      <c r="K159" s="67">
        <v>5.8999999999999995</v>
      </c>
      <c r="L159" s="67">
        <v>4.5999999999999996</v>
      </c>
      <c r="M159" s="67">
        <v>3.8000000000000003</v>
      </c>
      <c r="N159" s="67">
        <v>0</v>
      </c>
      <c r="O159" s="67">
        <v>0</v>
      </c>
      <c r="P159" s="66">
        <f t="shared" si="105"/>
        <v>21.400000000000002</v>
      </c>
    </row>
    <row r="160" spans="1:16" ht="16.05" customHeight="1" x14ac:dyDescent="0.2">
      <c r="A160" s="9"/>
      <c r="B160" s="9"/>
      <c r="C160" s="10" t="s">
        <v>22</v>
      </c>
      <c r="D160" s="7" t="str">
        <f t="shared" ref="D160:O160" si="109">IF(D159&lt;=0,"",D159/$P159%)</f>
        <v/>
      </c>
      <c r="E160" s="7" t="str">
        <f t="shared" si="109"/>
        <v/>
      </c>
      <c r="F160" s="7" t="str">
        <f t="shared" si="109"/>
        <v/>
      </c>
      <c r="G160" s="7" t="str">
        <f t="shared" si="109"/>
        <v/>
      </c>
      <c r="H160" s="7" t="str">
        <f t="shared" si="109"/>
        <v/>
      </c>
      <c r="I160" s="7">
        <f t="shared" si="109"/>
        <v>10.747663551401867</v>
      </c>
      <c r="J160" s="7">
        <f t="shared" si="109"/>
        <v>22.42990654205607</v>
      </c>
      <c r="K160" s="7">
        <f t="shared" si="109"/>
        <v>27.570093457943919</v>
      </c>
      <c r="L160" s="7">
        <f t="shared" si="109"/>
        <v>21.495327102803735</v>
      </c>
      <c r="M160" s="7">
        <f t="shared" si="109"/>
        <v>17.75700934579439</v>
      </c>
      <c r="N160" s="7" t="str">
        <f t="shared" si="109"/>
        <v/>
      </c>
      <c r="O160" s="7" t="str">
        <f t="shared" si="109"/>
        <v/>
      </c>
      <c r="P160" s="66">
        <f t="shared" si="105"/>
        <v>99.999999999999972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10">SUM(E159,E157)</f>
        <v>0</v>
      </c>
      <c r="F161" s="66">
        <f t="shared" si="110"/>
        <v>0</v>
      </c>
      <c r="G161" s="66">
        <f t="shared" si="110"/>
        <v>0</v>
      </c>
      <c r="H161" s="66">
        <f t="shared" si="110"/>
        <v>1.2999999999999998</v>
      </c>
      <c r="I161" s="66">
        <f t="shared" si="110"/>
        <v>61.699999999999996</v>
      </c>
      <c r="J161" s="66">
        <f t="shared" si="110"/>
        <v>148.60000000000002</v>
      </c>
      <c r="K161" s="66">
        <f t="shared" si="110"/>
        <v>145.6</v>
      </c>
      <c r="L161" s="66">
        <f t="shared" si="110"/>
        <v>123.69999999999999</v>
      </c>
      <c r="M161" s="66">
        <f t="shared" si="110"/>
        <v>74.8</v>
      </c>
      <c r="N161" s="66">
        <f t="shared" si="110"/>
        <v>2.7</v>
      </c>
      <c r="O161" s="66">
        <f t="shared" si="110"/>
        <v>0</v>
      </c>
      <c r="P161" s="66">
        <f t="shared" si="105"/>
        <v>558.40000000000009</v>
      </c>
    </row>
    <row r="162" spans="1:16" ht="16.05" customHeight="1" x14ac:dyDescent="0.2">
      <c r="A162" s="9"/>
      <c r="B162" s="13"/>
      <c r="C162" s="10" t="s">
        <v>22</v>
      </c>
      <c r="D162" s="7" t="str">
        <f t="shared" ref="D162:O162" si="111">IF(D161&lt;=0,"",D161/$P161%)</f>
        <v/>
      </c>
      <c r="E162" s="7" t="str">
        <f t="shared" si="111"/>
        <v/>
      </c>
      <c r="F162" s="7" t="str">
        <f t="shared" si="111"/>
        <v/>
      </c>
      <c r="G162" s="7" t="str">
        <f t="shared" si="111"/>
        <v/>
      </c>
      <c r="H162" s="7">
        <f t="shared" si="111"/>
        <v>0.23280802292263605</v>
      </c>
      <c r="I162" s="7">
        <f t="shared" si="111"/>
        <v>11.04942693409742</v>
      </c>
      <c r="J162" s="7">
        <f t="shared" si="111"/>
        <v>26.611747851002868</v>
      </c>
      <c r="K162" s="7">
        <f t="shared" si="111"/>
        <v>26.07449856733524</v>
      </c>
      <c r="L162" s="7">
        <f t="shared" si="111"/>
        <v>22.152578796561599</v>
      </c>
      <c r="M162" s="7">
        <f t="shared" si="111"/>
        <v>13.395415472779368</v>
      </c>
      <c r="N162" s="7">
        <f t="shared" si="111"/>
        <v>0.48352435530085958</v>
      </c>
      <c r="O162" s="7" t="str">
        <f t="shared" si="111"/>
        <v/>
      </c>
      <c r="P162" s="66">
        <f t="shared" si="105"/>
        <v>99.999999999999986</v>
      </c>
    </row>
    <row r="163" spans="1:16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213.4</v>
      </c>
      <c r="J163" s="67">
        <v>1339.8000000000002</v>
      </c>
      <c r="K163" s="67">
        <v>815.99999999999989</v>
      </c>
      <c r="L163" s="67">
        <v>270</v>
      </c>
      <c r="M163" s="67">
        <v>63</v>
      </c>
      <c r="N163" s="67">
        <v>0</v>
      </c>
      <c r="O163" s="67">
        <v>0</v>
      </c>
      <c r="P163" s="66">
        <f t="shared" si="105"/>
        <v>2702.2000000000003</v>
      </c>
    </row>
    <row r="164" spans="1:16" ht="16.05" customHeight="1" x14ac:dyDescent="0.2">
      <c r="A164" s="9"/>
      <c r="B164" s="9"/>
      <c r="C164" s="10" t="s">
        <v>22</v>
      </c>
      <c r="D164" s="7" t="str">
        <f t="shared" ref="D164:O164" si="112">IF(D163&lt;=0,"",D163/$P163%)</f>
        <v/>
      </c>
      <c r="E164" s="7" t="str">
        <f t="shared" si="112"/>
        <v/>
      </c>
      <c r="F164" s="7" t="str">
        <f t="shared" si="112"/>
        <v/>
      </c>
      <c r="G164" s="7" t="str">
        <f t="shared" si="112"/>
        <v/>
      </c>
      <c r="H164" s="7" t="str">
        <f>IF(H163&lt;=0,"",H163/$P163%)</f>
        <v/>
      </c>
      <c r="I164" s="7">
        <f t="shared" si="112"/>
        <v>7.8972688920139138</v>
      </c>
      <c r="J164" s="7">
        <f t="shared" si="112"/>
        <v>49.581822218932722</v>
      </c>
      <c r="K164" s="7">
        <f t="shared" si="112"/>
        <v>30.197616756716744</v>
      </c>
      <c r="L164" s="7">
        <f t="shared" si="112"/>
        <v>9.9918584856783355</v>
      </c>
      <c r="M164" s="7">
        <f t="shared" si="112"/>
        <v>2.3314336466582781</v>
      </c>
      <c r="N164" s="7" t="str">
        <f t="shared" si="112"/>
        <v/>
      </c>
      <c r="O164" s="7" t="str">
        <f t="shared" si="112"/>
        <v/>
      </c>
      <c r="P164" s="66">
        <f t="shared" si="105"/>
        <v>100</v>
      </c>
    </row>
    <row r="165" spans="1:16" ht="16.05" customHeight="1" x14ac:dyDescent="0.2">
      <c r="A165" s="9"/>
      <c r="B165" s="9"/>
      <c r="C165" s="7" t="s">
        <v>23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4.0999999999999996</v>
      </c>
      <c r="J165" s="67">
        <v>90.9</v>
      </c>
      <c r="K165" s="67">
        <v>31.9</v>
      </c>
      <c r="L165" s="67">
        <v>6.5</v>
      </c>
      <c r="M165" s="67">
        <v>0.4</v>
      </c>
      <c r="N165" s="67">
        <v>0</v>
      </c>
      <c r="O165" s="67">
        <v>0</v>
      </c>
      <c r="P165" s="66">
        <f t="shared" si="105"/>
        <v>133.80000000000001</v>
      </c>
    </row>
    <row r="166" spans="1:16" ht="16.05" customHeight="1" x14ac:dyDescent="0.2">
      <c r="A166" s="9"/>
      <c r="B166" s="9"/>
      <c r="C166" s="10" t="s">
        <v>22</v>
      </c>
      <c r="D166" s="7" t="str">
        <f t="shared" ref="D166:O166" si="113">IF(D165&lt;=0,"",D165/$P165%)</f>
        <v/>
      </c>
      <c r="E166" s="7" t="str">
        <f t="shared" si="113"/>
        <v/>
      </c>
      <c r="F166" s="7" t="str">
        <f t="shared" si="113"/>
        <v/>
      </c>
      <c r="G166" s="7" t="str">
        <f t="shared" si="113"/>
        <v/>
      </c>
      <c r="H166" s="7" t="str">
        <f t="shared" si="113"/>
        <v/>
      </c>
      <c r="I166" s="7">
        <f t="shared" si="113"/>
        <v>3.0642750373692071</v>
      </c>
      <c r="J166" s="7">
        <f t="shared" si="113"/>
        <v>67.937219730941706</v>
      </c>
      <c r="K166" s="7">
        <f t="shared" si="113"/>
        <v>23.841554559043345</v>
      </c>
      <c r="L166" s="7">
        <f t="shared" si="113"/>
        <v>4.8579970104633778</v>
      </c>
      <c r="M166" s="7">
        <f t="shared" si="113"/>
        <v>0.29895366218236175</v>
      </c>
      <c r="N166" s="7" t="str">
        <f t="shared" si="113"/>
        <v/>
      </c>
      <c r="O166" s="7" t="str">
        <f t="shared" si="113"/>
        <v/>
      </c>
      <c r="P166" s="66">
        <f t="shared" si="105"/>
        <v>100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4">SUM(E165,E163)</f>
        <v>0</v>
      </c>
      <c r="F167" s="66">
        <f t="shared" si="114"/>
        <v>0</v>
      </c>
      <c r="G167" s="66">
        <f t="shared" si="114"/>
        <v>0</v>
      </c>
      <c r="H167" s="66">
        <f t="shared" si="114"/>
        <v>0</v>
      </c>
      <c r="I167" s="66">
        <f t="shared" si="114"/>
        <v>217.5</v>
      </c>
      <c r="J167" s="66">
        <f t="shared" si="114"/>
        <v>1430.7000000000003</v>
      </c>
      <c r="K167" s="66">
        <f t="shared" si="114"/>
        <v>847.89999999999986</v>
      </c>
      <c r="L167" s="66">
        <f t="shared" si="114"/>
        <v>276.5</v>
      </c>
      <c r="M167" s="66">
        <f t="shared" si="114"/>
        <v>63.4</v>
      </c>
      <c r="N167" s="66">
        <f t="shared" si="114"/>
        <v>0</v>
      </c>
      <c r="O167" s="66">
        <f t="shared" si="114"/>
        <v>0</v>
      </c>
      <c r="P167" s="66">
        <f t="shared" si="105"/>
        <v>2836.0000000000005</v>
      </c>
    </row>
    <row r="168" spans="1:16" ht="16.05" customHeight="1" x14ac:dyDescent="0.2">
      <c r="A168" s="9"/>
      <c r="B168" s="13"/>
      <c r="C168" s="10" t="s">
        <v>22</v>
      </c>
      <c r="D168" s="7" t="str">
        <f t="shared" ref="D168:O168" si="115">IF(D167&lt;=0,"",D167/$P167%)</f>
        <v/>
      </c>
      <c r="E168" s="7" t="str">
        <f t="shared" si="115"/>
        <v/>
      </c>
      <c r="F168" s="7" t="str">
        <f t="shared" si="115"/>
        <v/>
      </c>
      <c r="G168" s="7" t="str">
        <f t="shared" si="115"/>
        <v/>
      </c>
      <c r="H168" s="7" t="str">
        <f t="shared" si="115"/>
        <v/>
      </c>
      <c r="I168" s="7">
        <f t="shared" si="115"/>
        <v>7.669252468265161</v>
      </c>
      <c r="J168" s="7">
        <f t="shared" si="115"/>
        <v>50.447813822284914</v>
      </c>
      <c r="K168" s="7">
        <f t="shared" si="115"/>
        <v>29.897743300423123</v>
      </c>
      <c r="L168" s="7">
        <f t="shared" si="115"/>
        <v>9.7496473906911127</v>
      </c>
      <c r="M168" s="7">
        <f t="shared" si="115"/>
        <v>2.2355430183356839</v>
      </c>
      <c r="N168" s="7" t="str">
        <f t="shared" si="115"/>
        <v/>
      </c>
      <c r="O168" s="7" t="str">
        <f t="shared" si="115"/>
        <v/>
      </c>
      <c r="P168" s="66">
        <f t="shared" si="105"/>
        <v>100</v>
      </c>
    </row>
    <row r="169" spans="1:16" ht="16.05" customHeight="1" x14ac:dyDescent="0.2">
      <c r="A169" s="9"/>
      <c r="B169" s="9" t="s">
        <v>51</v>
      </c>
      <c r="C169" s="7" t="s">
        <v>21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111.8</v>
      </c>
      <c r="J169" s="67">
        <v>906.9</v>
      </c>
      <c r="K169" s="67">
        <v>1058.5999999999999</v>
      </c>
      <c r="L169" s="67">
        <v>227.4</v>
      </c>
      <c r="M169" s="67">
        <v>0.5</v>
      </c>
      <c r="N169" s="67">
        <v>0</v>
      </c>
      <c r="O169" s="67">
        <v>0</v>
      </c>
      <c r="P169" s="66">
        <f t="shared" si="105"/>
        <v>2305.1999999999998</v>
      </c>
    </row>
    <row r="170" spans="1:16" ht="16.05" customHeight="1" x14ac:dyDescent="0.2">
      <c r="A170" s="9"/>
      <c r="B170" s="9"/>
      <c r="C170" s="10" t="s">
        <v>22</v>
      </c>
      <c r="D170" s="7" t="str">
        <f t="shared" ref="D170:O170" si="116">IF(D169&lt;=0,"",D169/$P169%)</f>
        <v/>
      </c>
      <c r="E170" s="7" t="str">
        <f t="shared" si="116"/>
        <v/>
      </c>
      <c r="F170" s="7" t="str">
        <f t="shared" si="116"/>
        <v/>
      </c>
      <c r="G170" s="7" t="str">
        <f t="shared" si="116"/>
        <v/>
      </c>
      <c r="H170" s="7" t="str">
        <f t="shared" si="116"/>
        <v/>
      </c>
      <c r="I170" s="7">
        <f t="shared" si="116"/>
        <v>4.8499045635953495</v>
      </c>
      <c r="J170" s="7">
        <f t="shared" si="116"/>
        <v>39.341488807912548</v>
      </c>
      <c r="K170" s="7">
        <f t="shared" si="116"/>
        <v>45.922262710393888</v>
      </c>
      <c r="L170" s="7">
        <f t="shared" si="116"/>
        <v>9.8646538261322227</v>
      </c>
      <c r="M170" s="7">
        <f t="shared" si="116"/>
        <v>2.1690091965989935E-2</v>
      </c>
      <c r="N170" s="7" t="str">
        <f t="shared" si="116"/>
        <v/>
      </c>
      <c r="O170" s="7" t="str">
        <f t="shared" si="116"/>
        <v/>
      </c>
      <c r="P170" s="66">
        <f t="shared" si="105"/>
        <v>100</v>
      </c>
    </row>
    <row r="171" spans="1:16" ht="16.05" customHeight="1" x14ac:dyDescent="0.2">
      <c r="A171" s="9"/>
      <c r="B171" s="9"/>
      <c r="C171" s="7" t="s">
        <v>23</v>
      </c>
      <c r="D171" s="67">
        <v>0</v>
      </c>
      <c r="E171" s="67">
        <v>0</v>
      </c>
      <c r="F171" s="67">
        <v>0</v>
      </c>
      <c r="G171" s="67">
        <v>0</v>
      </c>
      <c r="H171" s="67">
        <v>0</v>
      </c>
      <c r="I171" s="67">
        <v>0</v>
      </c>
      <c r="J171" s="67">
        <v>48.9</v>
      </c>
      <c r="K171" s="67">
        <v>1819</v>
      </c>
      <c r="L171" s="67">
        <v>566.9</v>
      </c>
      <c r="M171" s="67">
        <v>0</v>
      </c>
      <c r="N171" s="67">
        <v>0</v>
      </c>
      <c r="O171" s="67">
        <v>0</v>
      </c>
      <c r="P171" s="66">
        <f t="shared" si="105"/>
        <v>2434.8000000000002</v>
      </c>
    </row>
    <row r="172" spans="1:16" ht="16.05" customHeight="1" x14ac:dyDescent="0.2">
      <c r="A172" s="9"/>
      <c r="B172" s="9"/>
      <c r="C172" s="10" t="s">
        <v>22</v>
      </c>
      <c r="D172" s="7" t="str">
        <f t="shared" ref="D172:O172" si="117">IF(D171&lt;=0,"",D171/$P171%)</f>
        <v/>
      </c>
      <c r="E172" s="7" t="str">
        <f t="shared" si="117"/>
        <v/>
      </c>
      <c r="F172" s="7" t="str">
        <f t="shared" si="117"/>
        <v/>
      </c>
      <c r="G172" s="7" t="str">
        <f t="shared" si="117"/>
        <v/>
      </c>
      <c r="H172" s="7" t="str">
        <f t="shared" si="117"/>
        <v/>
      </c>
      <c r="I172" s="7" t="str">
        <f t="shared" si="117"/>
        <v/>
      </c>
      <c r="J172" s="7">
        <f t="shared" si="117"/>
        <v>2.0083785115820598</v>
      </c>
      <c r="K172" s="7">
        <f t="shared" si="117"/>
        <v>74.708394940036129</v>
      </c>
      <c r="L172" s="7">
        <f t="shared" si="117"/>
        <v>23.283226548381794</v>
      </c>
      <c r="M172" s="7" t="str">
        <f t="shared" si="117"/>
        <v/>
      </c>
      <c r="N172" s="7" t="str">
        <f t="shared" si="117"/>
        <v/>
      </c>
      <c r="O172" s="7" t="str">
        <f t="shared" si="117"/>
        <v/>
      </c>
      <c r="P172" s="66">
        <f t="shared" si="105"/>
        <v>99.999999999999986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8">SUM(E171,E169)</f>
        <v>0</v>
      </c>
      <c r="F173" s="66">
        <f t="shared" si="118"/>
        <v>0</v>
      </c>
      <c r="G173" s="66">
        <f t="shared" si="118"/>
        <v>0</v>
      </c>
      <c r="H173" s="66">
        <f t="shared" si="118"/>
        <v>0</v>
      </c>
      <c r="I173" s="66">
        <f t="shared" si="118"/>
        <v>111.8</v>
      </c>
      <c r="J173" s="66">
        <f t="shared" si="118"/>
        <v>955.8</v>
      </c>
      <c r="K173" s="66">
        <f t="shared" si="118"/>
        <v>2877.6</v>
      </c>
      <c r="L173" s="66">
        <f t="shared" si="118"/>
        <v>794.3</v>
      </c>
      <c r="M173" s="66">
        <f t="shared" si="118"/>
        <v>0.5</v>
      </c>
      <c r="N173" s="66">
        <f t="shared" si="118"/>
        <v>0</v>
      </c>
      <c r="O173" s="66">
        <f t="shared" si="118"/>
        <v>0</v>
      </c>
      <c r="P173" s="66">
        <f t="shared" si="105"/>
        <v>4740</v>
      </c>
    </row>
    <row r="174" spans="1:16" ht="16.05" customHeight="1" x14ac:dyDescent="0.2">
      <c r="A174" s="9"/>
      <c r="B174" s="13"/>
      <c r="C174" s="10" t="s">
        <v>22</v>
      </c>
      <c r="D174" s="7" t="str">
        <f t="shared" ref="D174:O174" si="119">IF(D173&lt;=0,"",D173/$P173%)</f>
        <v/>
      </c>
      <c r="E174" s="7" t="str">
        <f t="shared" si="119"/>
        <v/>
      </c>
      <c r="F174" s="7" t="str">
        <f t="shared" si="119"/>
        <v/>
      </c>
      <c r="G174" s="7" t="str">
        <f t="shared" si="119"/>
        <v/>
      </c>
      <c r="H174" s="7" t="str">
        <f t="shared" si="119"/>
        <v/>
      </c>
      <c r="I174" s="7">
        <f t="shared" si="119"/>
        <v>2.3586497890295357</v>
      </c>
      <c r="J174" s="7">
        <f t="shared" si="119"/>
        <v>20.164556962025316</v>
      </c>
      <c r="K174" s="7">
        <f t="shared" si="119"/>
        <v>60.708860759493668</v>
      </c>
      <c r="L174" s="7">
        <f t="shared" si="119"/>
        <v>16.757383966244724</v>
      </c>
      <c r="M174" s="7">
        <f t="shared" si="119"/>
        <v>1.0548523206751054E-2</v>
      </c>
      <c r="N174" s="7" t="str">
        <f t="shared" si="119"/>
        <v/>
      </c>
      <c r="O174" s="7" t="str">
        <f t="shared" si="119"/>
        <v/>
      </c>
      <c r="P174" s="66">
        <f t="shared" si="105"/>
        <v>100</v>
      </c>
    </row>
    <row r="175" spans="1:16" ht="16.05" customHeight="1" x14ac:dyDescent="0.2">
      <c r="A175" s="9"/>
      <c r="B175" s="9" t="s">
        <v>52</v>
      </c>
      <c r="C175" s="7" t="s">
        <v>21</v>
      </c>
      <c r="D175" s="67">
        <v>0.1</v>
      </c>
      <c r="E175" s="67">
        <v>0.9</v>
      </c>
      <c r="F175" s="67">
        <v>1.9000000000000001</v>
      </c>
      <c r="G175" s="67">
        <v>1.7000000000000002</v>
      </c>
      <c r="H175" s="67">
        <v>3</v>
      </c>
      <c r="I175" s="67">
        <v>7.6</v>
      </c>
      <c r="J175" s="67">
        <v>6.2</v>
      </c>
      <c r="K175" s="67">
        <v>3</v>
      </c>
      <c r="L175" s="67">
        <v>2.7</v>
      </c>
      <c r="M175" s="67">
        <v>2.4</v>
      </c>
      <c r="N175" s="67">
        <v>1</v>
      </c>
      <c r="O175" s="67">
        <v>0.6</v>
      </c>
      <c r="P175" s="66">
        <f t="shared" si="105"/>
        <v>31.099999999999998</v>
      </c>
    </row>
    <row r="176" spans="1:16" ht="16.05" customHeight="1" x14ac:dyDescent="0.2">
      <c r="A176" s="9"/>
      <c r="B176" s="9"/>
      <c r="C176" s="10" t="s">
        <v>22</v>
      </c>
      <c r="D176" s="7">
        <f t="shared" ref="D176:O176" si="120">IF(D175&lt;=0,"",D175/$P175%)</f>
        <v>0.32154340836012862</v>
      </c>
      <c r="E176" s="7">
        <f t="shared" si="120"/>
        <v>2.8938906752411575</v>
      </c>
      <c r="F176" s="7">
        <f t="shared" si="120"/>
        <v>6.109324758842444</v>
      </c>
      <c r="G176" s="7">
        <f t="shared" si="120"/>
        <v>5.4662379421221869</v>
      </c>
      <c r="H176" s="7">
        <f t="shared" si="120"/>
        <v>9.6463022508038581</v>
      </c>
      <c r="I176" s="7">
        <f t="shared" si="120"/>
        <v>24.437299035369772</v>
      </c>
      <c r="J176" s="7">
        <f t="shared" si="120"/>
        <v>19.935691318327976</v>
      </c>
      <c r="K176" s="7">
        <f t="shared" si="120"/>
        <v>9.6463022508038581</v>
      </c>
      <c r="L176" s="7">
        <f t="shared" si="120"/>
        <v>8.6816720257234739</v>
      </c>
      <c r="M176" s="7">
        <f t="shared" si="120"/>
        <v>7.717041800643087</v>
      </c>
      <c r="N176" s="7">
        <f t="shared" si="120"/>
        <v>3.215434083601286</v>
      </c>
      <c r="O176" s="7">
        <f t="shared" si="120"/>
        <v>1.9292604501607717</v>
      </c>
      <c r="P176" s="66">
        <f t="shared" si="105"/>
        <v>99.999999999999986</v>
      </c>
    </row>
    <row r="177" spans="1:16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5"/>
        <v>0</v>
      </c>
    </row>
    <row r="178" spans="1:16" ht="16.05" customHeight="1" x14ac:dyDescent="0.2">
      <c r="A178" s="9"/>
      <c r="B178" s="9"/>
      <c r="C178" s="10" t="s">
        <v>22</v>
      </c>
      <c r="D178" s="7" t="str">
        <f t="shared" ref="D178:O178" si="121">IF(D177&lt;=0,"",D177/$P177%)</f>
        <v/>
      </c>
      <c r="E178" s="7" t="str">
        <f t="shared" si="121"/>
        <v/>
      </c>
      <c r="F178" s="7" t="str">
        <f t="shared" si="121"/>
        <v/>
      </c>
      <c r="G178" s="7" t="str">
        <f t="shared" si="121"/>
        <v/>
      </c>
      <c r="H178" s="7" t="str">
        <f t="shared" si="121"/>
        <v/>
      </c>
      <c r="I178" s="7" t="str">
        <f t="shared" si="121"/>
        <v/>
      </c>
      <c r="J178" s="7" t="str">
        <f t="shared" si="121"/>
        <v/>
      </c>
      <c r="K178" s="7" t="str">
        <f t="shared" si="121"/>
        <v/>
      </c>
      <c r="L178" s="7" t="str">
        <f t="shared" si="121"/>
        <v/>
      </c>
      <c r="M178" s="7" t="str">
        <f t="shared" si="121"/>
        <v/>
      </c>
      <c r="N178" s="7" t="str">
        <f t="shared" si="121"/>
        <v/>
      </c>
      <c r="O178" s="7" t="str">
        <f t="shared" si="121"/>
        <v/>
      </c>
      <c r="P178" s="66">
        <f t="shared" si="105"/>
        <v>0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0.1</v>
      </c>
      <c r="E179" s="66">
        <f t="shared" ref="E179:O179" si="122">SUM(E177,E175)</f>
        <v>0.9</v>
      </c>
      <c r="F179" s="66">
        <f t="shared" si="122"/>
        <v>1.9000000000000001</v>
      </c>
      <c r="G179" s="66">
        <f t="shared" si="122"/>
        <v>1.7000000000000002</v>
      </c>
      <c r="H179" s="66">
        <f t="shared" si="122"/>
        <v>3</v>
      </c>
      <c r="I179" s="66">
        <f t="shared" si="122"/>
        <v>7.6</v>
      </c>
      <c r="J179" s="66">
        <f t="shared" si="122"/>
        <v>6.2</v>
      </c>
      <c r="K179" s="66">
        <f t="shared" si="122"/>
        <v>3</v>
      </c>
      <c r="L179" s="66">
        <f t="shared" si="122"/>
        <v>2.7</v>
      </c>
      <c r="M179" s="66">
        <f t="shared" si="122"/>
        <v>2.4</v>
      </c>
      <c r="N179" s="66">
        <f t="shared" si="122"/>
        <v>1</v>
      </c>
      <c r="O179" s="66">
        <f t="shared" si="122"/>
        <v>0.6</v>
      </c>
      <c r="P179" s="66">
        <f t="shared" si="105"/>
        <v>31.099999999999998</v>
      </c>
    </row>
    <row r="180" spans="1:16" ht="16.05" customHeight="1" x14ac:dyDescent="0.2">
      <c r="A180" s="15"/>
      <c r="B180" s="13"/>
      <c r="C180" s="10" t="s">
        <v>22</v>
      </c>
      <c r="D180" s="7">
        <f t="shared" ref="D180:O180" si="123">IF(D179&lt;=0,"",D179/$P179%)</f>
        <v>0.32154340836012862</v>
      </c>
      <c r="E180" s="7">
        <f t="shared" si="123"/>
        <v>2.8938906752411575</v>
      </c>
      <c r="F180" s="7">
        <f t="shared" si="123"/>
        <v>6.109324758842444</v>
      </c>
      <c r="G180" s="7">
        <f t="shared" si="123"/>
        <v>5.4662379421221869</v>
      </c>
      <c r="H180" s="7">
        <f t="shared" si="123"/>
        <v>9.6463022508038581</v>
      </c>
      <c r="I180" s="7">
        <f t="shared" si="123"/>
        <v>24.437299035369772</v>
      </c>
      <c r="J180" s="7">
        <f t="shared" si="123"/>
        <v>19.935691318327976</v>
      </c>
      <c r="K180" s="7">
        <f t="shared" si="123"/>
        <v>9.6463022508038581</v>
      </c>
      <c r="L180" s="7">
        <f t="shared" si="123"/>
        <v>8.6816720257234739</v>
      </c>
      <c r="M180" s="7">
        <f t="shared" si="123"/>
        <v>7.717041800643087</v>
      </c>
      <c r="N180" s="7">
        <f t="shared" si="123"/>
        <v>3.215434083601286</v>
      </c>
      <c r="O180" s="7">
        <f t="shared" si="123"/>
        <v>1.9292604501607717</v>
      </c>
      <c r="P180" s="66">
        <f t="shared" si="105"/>
        <v>99.999999999999986</v>
      </c>
    </row>
    <row r="181" spans="1:16" ht="16.05" customHeight="1" x14ac:dyDescent="0.2">
      <c r="A181" s="15"/>
      <c r="B181" s="9" t="s">
        <v>53</v>
      </c>
      <c r="C181" s="7" t="s">
        <v>21</v>
      </c>
      <c r="D181" s="67">
        <v>0</v>
      </c>
      <c r="E181" s="67">
        <v>0</v>
      </c>
      <c r="F181" s="67">
        <v>0</v>
      </c>
      <c r="G181" s="67">
        <v>0</v>
      </c>
      <c r="H181" s="67"/>
      <c r="I181" s="67"/>
      <c r="J181" s="67"/>
      <c r="K181" s="67"/>
      <c r="L181" s="67"/>
      <c r="M181" s="67"/>
      <c r="N181" s="67">
        <v>0</v>
      </c>
      <c r="O181" s="67">
        <v>0</v>
      </c>
      <c r="P181" s="66">
        <f t="shared" si="105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 t="shared" ref="D182:O182" si="124">IF(D181&lt;=0,"",D181/$P181%)</f>
        <v/>
      </c>
      <c r="E182" s="7" t="str">
        <f t="shared" si="124"/>
        <v/>
      </c>
      <c r="F182" s="7" t="str">
        <f t="shared" si="124"/>
        <v/>
      </c>
      <c r="G182" s="7" t="str">
        <f t="shared" si="124"/>
        <v/>
      </c>
      <c r="H182" s="7" t="str">
        <f t="shared" si="124"/>
        <v/>
      </c>
      <c r="I182" s="7" t="str">
        <f t="shared" si="124"/>
        <v/>
      </c>
      <c r="J182" s="7" t="str">
        <f t="shared" si="124"/>
        <v/>
      </c>
      <c r="K182" s="7" t="str">
        <f t="shared" si="124"/>
        <v/>
      </c>
      <c r="L182" s="7" t="str">
        <f t="shared" si="124"/>
        <v/>
      </c>
      <c r="M182" s="7" t="str">
        <f t="shared" si="124"/>
        <v/>
      </c>
      <c r="N182" s="7" t="str">
        <f t="shared" si="124"/>
        <v/>
      </c>
      <c r="O182" s="7" t="str">
        <f t="shared" si="124"/>
        <v/>
      </c>
      <c r="P182" s="66">
        <f t="shared" si="105"/>
        <v>0</v>
      </c>
    </row>
    <row r="183" spans="1:16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5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 t="shared" ref="D184:O184" si="125">IF(D183&lt;=0,"",D183/$P183%)</f>
        <v/>
      </c>
      <c r="E184" s="7" t="str">
        <f t="shared" si="125"/>
        <v/>
      </c>
      <c r="F184" s="7" t="str">
        <f t="shared" si="125"/>
        <v/>
      </c>
      <c r="G184" s="7" t="str">
        <f t="shared" si="125"/>
        <v/>
      </c>
      <c r="H184" s="7" t="str">
        <f t="shared" si="125"/>
        <v/>
      </c>
      <c r="I184" s="7" t="str">
        <f t="shared" si="125"/>
        <v/>
      </c>
      <c r="J184" s="7" t="str">
        <f t="shared" si="125"/>
        <v/>
      </c>
      <c r="K184" s="7" t="str">
        <f t="shared" si="125"/>
        <v/>
      </c>
      <c r="L184" s="7" t="str">
        <f t="shared" si="125"/>
        <v/>
      </c>
      <c r="M184" s="7" t="str">
        <f t="shared" si="125"/>
        <v/>
      </c>
      <c r="N184" s="7" t="str">
        <f t="shared" si="125"/>
        <v/>
      </c>
      <c r="O184" s="7" t="str">
        <f t="shared" si="125"/>
        <v/>
      </c>
      <c r="P184" s="66">
        <f t="shared" si="105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6">SUM(E183,E181)</f>
        <v>0</v>
      </c>
      <c r="F185" s="66">
        <f t="shared" si="126"/>
        <v>0</v>
      </c>
      <c r="G185" s="66">
        <f t="shared" si="126"/>
        <v>0</v>
      </c>
      <c r="H185" s="66">
        <f t="shared" si="126"/>
        <v>0</v>
      </c>
      <c r="I185" s="66">
        <f t="shared" si="126"/>
        <v>0</v>
      </c>
      <c r="J185" s="66">
        <f t="shared" si="126"/>
        <v>0</v>
      </c>
      <c r="K185" s="66">
        <f t="shared" si="126"/>
        <v>0</v>
      </c>
      <c r="L185" s="66">
        <f t="shared" si="126"/>
        <v>0</v>
      </c>
      <c r="M185" s="66">
        <f t="shared" si="126"/>
        <v>0</v>
      </c>
      <c r="N185" s="66">
        <f t="shared" si="126"/>
        <v>0</v>
      </c>
      <c r="O185" s="66">
        <f t="shared" si="126"/>
        <v>0</v>
      </c>
      <c r="P185" s="66">
        <f t="shared" si="105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 t="shared" ref="D186:O186" si="127">IF(D185&lt;=0,"",D185/$P185%)</f>
        <v/>
      </c>
      <c r="E186" s="7" t="str">
        <f t="shared" si="127"/>
        <v/>
      </c>
      <c r="F186" s="7" t="str">
        <f t="shared" si="127"/>
        <v/>
      </c>
      <c r="G186" s="7" t="str">
        <f t="shared" si="127"/>
        <v/>
      </c>
      <c r="H186" s="7" t="str">
        <f t="shared" si="127"/>
        <v/>
      </c>
      <c r="I186" s="7" t="str">
        <f t="shared" si="127"/>
        <v/>
      </c>
      <c r="J186" s="7" t="str">
        <f t="shared" si="127"/>
        <v/>
      </c>
      <c r="K186" s="7" t="str">
        <f t="shared" si="127"/>
        <v/>
      </c>
      <c r="L186" s="7" t="str">
        <f t="shared" si="127"/>
        <v/>
      </c>
      <c r="M186" s="7" t="str">
        <f t="shared" si="127"/>
        <v/>
      </c>
      <c r="N186" s="7" t="str">
        <f t="shared" si="127"/>
        <v/>
      </c>
      <c r="O186" s="7" t="str">
        <f t="shared" si="127"/>
        <v/>
      </c>
      <c r="P186" s="66">
        <f t="shared" si="105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>
        <v>0</v>
      </c>
      <c r="E187" s="67">
        <v>0</v>
      </c>
      <c r="F187" s="67">
        <v>0</v>
      </c>
      <c r="G187" s="67">
        <v>1.5</v>
      </c>
      <c r="H187" s="67">
        <v>7.4</v>
      </c>
      <c r="I187" s="67">
        <v>17.100000000000001</v>
      </c>
      <c r="J187" s="67">
        <v>8.4</v>
      </c>
      <c r="K187" s="67">
        <v>5.0999999999999996</v>
      </c>
      <c r="L187" s="67">
        <v>1.1000000000000001</v>
      </c>
      <c r="M187" s="67">
        <v>0</v>
      </c>
      <c r="N187" s="67">
        <v>0</v>
      </c>
      <c r="O187" s="67">
        <v>0</v>
      </c>
      <c r="P187" s="66">
        <f t="shared" si="105"/>
        <v>40.6</v>
      </c>
    </row>
    <row r="188" spans="1:16" ht="16.05" customHeight="1" x14ac:dyDescent="0.2">
      <c r="A188" s="15"/>
      <c r="B188" s="9"/>
      <c r="C188" s="10" t="s">
        <v>22</v>
      </c>
      <c r="D188" s="7" t="str">
        <f t="shared" ref="D188:O188" si="128">IF(D187&lt;=0,"",D187/$P187%)</f>
        <v/>
      </c>
      <c r="E188" s="7" t="str">
        <f t="shared" si="128"/>
        <v/>
      </c>
      <c r="F188" s="7" t="str">
        <f t="shared" si="128"/>
        <v/>
      </c>
      <c r="G188" s="7">
        <f t="shared" si="128"/>
        <v>3.694581280788177</v>
      </c>
      <c r="H188" s="7">
        <f t="shared" si="128"/>
        <v>18.226600985221676</v>
      </c>
      <c r="I188" s="7">
        <f t="shared" si="128"/>
        <v>42.118226600985224</v>
      </c>
      <c r="J188" s="7">
        <f t="shared" si="128"/>
        <v>20.689655172413794</v>
      </c>
      <c r="K188" s="7">
        <f t="shared" si="128"/>
        <v>12.561576354679801</v>
      </c>
      <c r="L188" s="7">
        <f t="shared" si="128"/>
        <v>2.7093596059113301</v>
      </c>
      <c r="M188" s="7" t="str">
        <f t="shared" si="128"/>
        <v/>
      </c>
      <c r="N188" s="7" t="str">
        <f t="shared" si="128"/>
        <v/>
      </c>
      <c r="O188" s="7" t="str">
        <f t="shared" si="128"/>
        <v/>
      </c>
      <c r="P188" s="66">
        <f t="shared" si="105"/>
        <v>100</v>
      </c>
    </row>
    <row r="189" spans="1:16" ht="16.05" customHeight="1" x14ac:dyDescent="0.2">
      <c r="A189" s="15"/>
      <c r="B189" s="9"/>
      <c r="C189" s="7" t="s">
        <v>23</v>
      </c>
      <c r="D189" s="67">
        <v>0</v>
      </c>
      <c r="E189" s="67">
        <v>0</v>
      </c>
      <c r="F189" s="67">
        <v>0</v>
      </c>
      <c r="G189" s="67">
        <v>0.1</v>
      </c>
      <c r="H189" s="67">
        <v>0.6</v>
      </c>
      <c r="I189" s="67">
        <v>0.1</v>
      </c>
      <c r="J189" s="67">
        <v>0</v>
      </c>
      <c r="K189" s="67">
        <v>0</v>
      </c>
      <c r="L189" s="67">
        <v>0</v>
      </c>
      <c r="M189" s="67">
        <v>0</v>
      </c>
      <c r="N189" s="67">
        <v>0</v>
      </c>
      <c r="O189" s="67">
        <v>0</v>
      </c>
      <c r="P189" s="66">
        <f t="shared" si="105"/>
        <v>0.79999999999999993</v>
      </c>
    </row>
    <row r="190" spans="1:16" ht="16.05" customHeight="1" x14ac:dyDescent="0.2">
      <c r="A190" s="15"/>
      <c r="B190" s="9"/>
      <c r="C190" s="10" t="s">
        <v>22</v>
      </c>
      <c r="D190" s="7" t="str">
        <f t="shared" ref="D190:O190" si="129">IF(D189&lt;=0,"",D189/$P189%)</f>
        <v/>
      </c>
      <c r="E190" s="7" t="str">
        <f t="shared" si="129"/>
        <v/>
      </c>
      <c r="F190" s="7" t="str">
        <f t="shared" si="129"/>
        <v/>
      </c>
      <c r="G190" s="7">
        <f t="shared" si="129"/>
        <v>12.5</v>
      </c>
      <c r="H190" s="7">
        <f t="shared" si="129"/>
        <v>75</v>
      </c>
      <c r="I190" s="7">
        <f t="shared" si="129"/>
        <v>12.5</v>
      </c>
      <c r="J190" s="7" t="str">
        <f t="shared" si="129"/>
        <v/>
      </c>
      <c r="K190" s="7" t="str">
        <f t="shared" si="129"/>
        <v/>
      </c>
      <c r="L190" s="7" t="str">
        <f t="shared" si="129"/>
        <v/>
      </c>
      <c r="M190" s="7" t="str">
        <f t="shared" si="129"/>
        <v/>
      </c>
      <c r="N190" s="7" t="str">
        <f t="shared" si="129"/>
        <v/>
      </c>
      <c r="O190" s="7" t="str">
        <f t="shared" si="129"/>
        <v/>
      </c>
      <c r="P190" s="66">
        <f t="shared" si="105"/>
        <v>100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30">SUM(E189,E187)</f>
        <v>0</v>
      </c>
      <c r="F191" s="66">
        <f t="shared" si="130"/>
        <v>0</v>
      </c>
      <c r="G191" s="66">
        <f t="shared" si="130"/>
        <v>1.6</v>
      </c>
      <c r="H191" s="66">
        <f t="shared" si="130"/>
        <v>8</v>
      </c>
      <c r="I191" s="66">
        <f t="shared" si="130"/>
        <v>17.200000000000003</v>
      </c>
      <c r="J191" s="66">
        <f t="shared" si="130"/>
        <v>8.4</v>
      </c>
      <c r="K191" s="66">
        <f t="shared" si="130"/>
        <v>5.0999999999999996</v>
      </c>
      <c r="L191" s="66">
        <f t="shared" si="130"/>
        <v>1.1000000000000001</v>
      </c>
      <c r="M191" s="66">
        <f t="shared" si="130"/>
        <v>0</v>
      </c>
      <c r="N191" s="66">
        <f t="shared" si="130"/>
        <v>0</v>
      </c>
      <c r="O191" s="66">
        <f t="shared" si="130"/>
        <v>0</v>
      </c>
      <c r="P191" s="66">
        <f t="shared" si="105"/>
        <v>41.400000000000006</v>
      </c>
    </row>
    <row r="192" spans="1:16" ht="16.05" customHeight="1" x14ac:dyDescent="0.2">
      <c r="A192" s="15"/>
      <c r="B192" s="13"/>
      <c r="C192" s="10" t="s">
        <v>22</v>
      </c>
      <c r="D192" s="7" t="str">
        <f t="shared" ref="D192:O192" si="131">IF(D191&lt;=0,"",D191/$P191%)</f>
        <v/>
      </c>
      <c r="E192" s="7" t="str">
        <f t="shared" si="131"/>
        <v/>
      </c>
      <c r="F192" s="7" t="str">
        <f t="shared" si="131"/>
        <v/>
      </c>
      <c r="G192" s="7">
        <f t="shared" si="131"/>
        <v>3.8647342995169081</v>
      </c>
      <c r="H192" s="7">
        <f t="shared" si="131"/>
        <v>19.323671497584538</v>
      </c>
      <c r="I192" s="7">
        <f t="shared" si="131"/>
        <v>41.54589371980677</v>
      </c>
      <c r="J192" s="7">
        <f t="shared" si="131"/>
        <v>20.289855072463766</v>
      </c>
      <c r="K192" s="7">
        <f t="shared" si="131"/>
        <v>12.318840579710143</v>
      </c>
      <c r="L192" s="7">
        <f t="shared" si="131"/>
        <v>2.6570048309178742</v>
      </c>
      <c r="M192" s="7" t="str">
        <f t="shared" si="131"/>
        <v/>
      </c>
      <c r="N192" s="7" t="str">
        <f t="shared" si="131"/>
        <v/>
      </c>
      <c r="O192" s="7" t="str">
        <f t="shared" si="131"/>
        <v/>
      </c>
      <c r="P192" s="66">
        <f t="shared" si="105"/>
        <v>99.999999999999986</v>
      </c>
    </row>
    <row r="193" spans="1:16" ht="16.05" customHeight="1" x14ac:dyDescent="0.2">
      <c r="A193" s="15"/>
      <c r="B193" s="9" t="s">
        <v>55</v>
      </c>
      <c r="C193" s="7" t="s">
        <v>21</v>
      </c>
      <c r="D193" s="67">
        <v>0</v>
      </c>
      <c r="E193" s="67">
        <v>0</v>
      </c>
      <c r="F193" s="67">
        <v>0</v>
      </c>
      <c r="G193" s="67">
        <v>0</v>
      </c>
      <c r="H193" s="67">
        <v>0</v>
      </c>
      <c r="I193" s="67">
        <v>0</v>
      </c>
      <c r="J193" s="67">
        <v>0.5</v>
      </c>
      <c r="K193" s="67">
        <v>1</v>
      </c>
      <c r="L193" s="67">
        <v>0</v>
      </c>
      <c r="M193" s="67">
        <v>0</v>
      </c>
      <c r="N193" s="67">
        <v>0</v>
      </c>
      <c r="O193" s="67">
        <v>0</v>
      </c>
      <c r="P193" s="66">
        <f t="shared" si="105"/>
        <v>1.5</v>
      </c>
    </row>
    <row r="194" spans="1:16" ht="16.05" customHeight="1" x14ac:dyDescent="0.2">
      <c r="A194" s="15"/>
      <c r="B194" s="9"/>
      <c r="C194" s="10" t="s">
        <v>22</v>
      </c>
      <c r="D194" s="7" t="str">
        <f t="shared" ref="D194:O194" si="132">IF(D193&lt;=0,"",D193/$P193%)</f>
        <v/>
      </c>
      <c r="E194" s="7" t="str">
        <f t="shared" si="132"/>
        <v/>
      </c>
      <c r="F194" s="7" t="str">
        <f t="shared" si="132"/>
        <v/>
      </c>
      <c r="G194" s="7" t="str">
        <f t="shared" si="132"/>
        <v/>
      </c>
      <c r="H194" s="7" t="str">
        <f t="shared" si="132"/>
        <v/>
      </c>
      <c r="I194" s="7" t="str">
        <f t="shared" si="132"/>
        <v/>
      </c>
      <c r="J194" s="7">
        <f t="shared" si="132"/>
        <v>33.333333333333336</v>
      </c>
      <c r="K194" s="7">
        <f t="shared" si="132"/>
        <v>66.666666666666671</v>
      </c>
      <c r="L194" s="7" t="str">
        <f t="shared" si="132"/>
        <v/>
      </c>
      <c r="M194" s="7" t="str">
        <f t="shared" si="132"/>
        <v/>
      </c>
      <c r="N194" s="7" t="str">
        <f t="shared" si="132"/>
        <v/>
      </c>
      <c r="O194" s="7" t="str">
        <f t="shared" si="132"/>
        <v/>
      </c>
      <c r="P194" s="66">
        <f t="shared" si="105"/>
        <v>100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5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 t="shared" ref="D196:O196" si="133">IF(D195&lt;=0,"",D195/$P195%)</f>
        <v/>
      </c>
      <c r="E196" s="7" t="str">
        <f t="shared" si="133"/>
        <v/>
      </c>
      <c r="F196" s="7" t="str">
        <f t="shared" si="133"/>
        <v/>
      </c>
      <c r="G196" s="7" t="str">
        <f t="shared" si="133"/>
        <v/>
      </c>
      <c r="H196" s="7" t="str">
        <f t="shared" si="133"/>
        <v/>
      </c>
      <c r="I196" s="7" t="str">
        <f t="shared" si="133"/>
        <v/>
      </c>
      <c r="J196" s="7" t="str">
        <f t="shared" si="133"/>
        <v/>
      </c>
      <c r="K196" s="7" t="str">
        <f t="shared" si="133"/>
        <v/>
      </c>
      <c r="L196" s="7" t="str">
        <f t="shared" si="133"/>
        <v/>
      </c>
      <c r="M196" s="7" t="str">
        <f t="shared" si="133"/>
        <v/>
      </c>
      <c r="N196" s="7" t="str">
        <f t="shared" si="133"/>
        <v/>
      </c>
      <c r="O196" s="7" t="str">
        <f t="shared" si="133"/>
        <v/>
      </c>
      <c r="P196" s="66">
        <f t="shared" si="105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4">SUM(E195,E193)</f>
        <v>0</v>
      </c>
      <c r="F197" s="66">
        <f t="shared" si="134"/>
        <v>0</v>
      </c>
      <c r="G197" s="66">
        <f t="shared" si="134"/>
        <v>0</v>
      </c>
      <c r="H197" s="66">
        <f t="shared" si="134"/>
        <v>0</v>
      </c>
      <c r="I197" s="66">
        <f t="shared" si="134"/>
        <v>0</v>
      </c>
      <c r="J197" s="66">
        <f t="shared" si="134"/>
        <v>0.5</v>
      </c>
      <c r="K197" s="66">
        <f t="shared" si="134"/>
        <v>1</v>
      </c>
      <c r="L197" s="66">
        <f t="shared" si="134"/>
        <v>0</v>
      </c>
      <c r="M197" s="66">
        <f t="shared" si="134"/>
        <v>0</v>
      </c>
      <c r="N197" s="66">
        <f t="shared" si="134"/>
        <v>0</v>
      </c>
      <c r="O197" s="66">
        <f t="shared" si="134"/>
        <v>0</v>
      </c>
      <c r="P197" s="66">
        <f t="shared" si="105"/>
        <v>1.5</v>
      </c>
    </row>
    <row r="198" spans="1:16" ht="16.05" customHeight="1" x14ac:dyDescent="0.2">
      <c r="A198" s="15"/>
      <c r="B198" s="13"/>
      <c r="C198" s="10" t="s">
        <v>22</v>
      </c>
      <c r="D198" s="7" t="str">
        <f t="shared" ref="D198:O198" si="135">IF(D197&lt;=0,"",D197/$P197%)</f>
        <v/>
      </c>
      <c r="E198" s="7" t="str">
        <f t="shared" si="135"/>
        <v/>
      </c>
      <c r="F198" s="7" t="str">
        <f t="shared" si="135"/>
        <v/>
      </c>
      <c r="G198" s="7" t="str">
        <f t="shared" si="135"/>
        <v/>
      </c>
      <c r="H198" s="7" t="str">
        <f t="shared" si="135"/>
        <v/>
      </c>
      <c r="I198" s="7" t="str">
        <f t="shared" si="135"/>
        <v/>
      </c>
      <c r="J198" s="7">
        <f t="shared" si="135"/>
        <v>33.333333333333336</v>
      </c>
      <c r="K198" s="7">
        <f t="shared" si="135"/>
        <v>66.666666666666671</v>
      </c>
      <c r="L198" s="7" t="str">
        <f t="shared" si="135"/>
        <v/>
      </c>
      <c r="M198" s="7" t="str">
        <f t="shared" si="135"/>
        <v/>
      </c>
      <c r="N198" s="7" t="str">
        <f t="shared" si="135"/>
        <v/>
      </c>
      <c r="O198" s="7" t="str">
        <f t="shared" si="135"/>
        <v/>
      </c>
      <c r="P198" s="66">
        <f t="shared" si="105"/>
        <v>100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0.1</v>
      </c>
      <c r="J199" s="67">
        <v>101.3</v>
      </c>
      <c r="K199" s="67">
        <v>113.99999999999999</v>
      </c>
      <c r="L199" s="67">
        <v>0.8</v>
      </c>
      <c r="M199" s="67">
        <v>0.5</v>
      </c>
      <c r="N199" s="67">
        <v>0</v>
      </c>
      <c r="O199" s="67">
        <v>0</v>
      </c>
      <c r="P199" s="66">
        <f t="shared" si="105"/>
        <v>216.7</v>
      </c>
    </row>
    <row r="200" spans="1:16" ht="16.05" customHeight="1" x14ac:dyDescent="0.2">
      <c r="A200" s="15"/>
      <c r="B200" s="9"/>
      <c r="C200" s="10" t="s">
        <v>22</v>
      </c>
      <c r="D200" s="7" t="str">
        <f t="shared" ref="D200:O200" si="136">IF(D199&lt;=0,"",D199/$P199%)</f>
        <v/>
      </c>
      <c r="E200" s="7" t="str">
        <f t="shared" si="136"/>
        <v/>
      </c>
      <c r="F200" s="7" t="str">
        <f t="shared" si="136"/>
        <v/>
      </c>
      <c r="G200" s="7" t="str">
        <f t="shared" si="136"/>
        <v/>
      </c>
      <c r="H200" s="7" t="str">
        <f t="shared" si="136"/>
        <v/>
      </c>
      <c r="I200" s="7">
        <f t="shared" si="136"/>
        <v>4.6146746654360873E-2</v>
      </c>
      <c r="J200" s="7">
        <f t="shared" si="136"/>
        <v>46.746654360867559</v>
      </c>
      <c r="K200" s="7">
        <f t="shared" si="136"/>
        <v>52.607291185971384</v>
      </c>
      <c r="L200" s="7">
        <f t="shared" si="136"/>
        <v>0.36917397323488699</v>
      </c>
      <c r="M200" s="7">
        <f t="shared" si="136"/>
        <v>0.23073373327180435</v>
      </c>
      <c r="N200" s="7" t="str">
        <f t="shared" si="136"/>
        <v/>
      </c>
      <c r="O200" s="7" t="str">
        <f t="shared" si="136"/>
        <v/>
      </c>
      <c r="P200" s="66">
        <f t="shared" si="105"/>
        <v>100</v>
      </c>
    </row>
    <row r="201" spans="1:16" ht="16.05" customHeight="1" x14ac:dyDescent="0.2">
      <c r="A201" s="15"/>
      <c r="B201" s="9"/>
      <c r="C201" s="7" t="s">
        <v>23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0.1</v>
      </c>
      <c r="J201" s="67">
        <v>0.9</v>
      </c>
      <c r="K201" s="67">
        <v>1.6</v>
      </c>
      <c r="L201" s="67">
        <v>0.5</v>
      </c>
      <c r="M201" s="67">
        <v>0.6</v>
      </c>
      <c r="N201" s="67">
        <v>0</v>
      </c>
      <c r="O201" s="67">
        <v>0</v>
      </c>
      <c r="P201" s="66">
        <f t="shared" si="105"/>
        <v>3.7</v>
      </c>
    </row>
    <row r="202" spans="1:16" ht="16.05" customHeight="1" x14ac:dyDescent="0.2">
      <c r="A202" s="15"/>
      <c r="B202" s="9"/>
      <c r="C202" s="10" t="s">
        <v>22</v>
      </c>
      <c r="D202" s="7" t="str">
        <f t="shared" ref="D202:O202" si="137">IF(D201&lt;=0,"",D201/$P201%)</f>
        <v/>
      </c>
      <c r="E202" s="7" t="str">
        <f t="shared" si="137"/>
        <v/>
      </c>
      <c r="F202" s="7" t="str">
        <f t="shared" si="137"/>
        <v/>
      </c>
      <c r="G202" s="7" t="str">
        <f t="shared" si="137"/>
        <v/>
      </c>
      <c r="H202" s="7" t="str">
        <f t="shared" si="137"/>
        <v/>
      </c>
      <c r="I202" s="7">
        <f t="shared" si="137"/>
        <v>2.7027027027027026</v>
      </c>
      <c r="J202" s="7">
        <f t="shared" si="137"/>
        <v>24.324324324324323</v>
      </c>
      <c r="K202" s="7">
        <f t="shared" si="137"/>
        <v>43.243243243243242</v>
      </c>
      <c r="L202" s="7">
        <f t="shared" si="137"/>
        <v>13.513513513513512</v>
      </c>
      <c r="M202" s="7">
        <f t="shared" si="137"/>
        <v>16.216216216216214</v>
      </c>
      <c r="N202" s="7" t="str">
        <f t="shared" si="137"/>
        <v/>
      </c>
      <c r="O202" s="7" t="str">
        <f t="shared" si="137"/>
        <v/>
      </c>
      <c r="P202" s="66">
        <f t="shared" si="105"/>
        <v>99.999999999999986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8">SUM(E201,E199)</f>
        <v>0</v>
      </c>
      <c r="F203" s="66">
        <f t="shared" si="138"/>
        <v>0</v>
      </c>
      <c r="G203" s="66">
        <f t="shared" si="138"/>
        <v>0</v>
      </c>
      <c r="H203" s="66">
        <f t="shared" si="138"/>
        <v>0</v>
      </c>
      <c r="I203" s="66">
        <f t="shared" si="138"/>
        <v>0.2</v>
      </c>
      <c r="J203" s="66">
        <f t="shared" si="138"/>
        <v>102.2</v>
      </c>
      <c r="K203" s="66">
        <f t="shared" si="138"/>
        <v>115.59999999999998</v>
      </c>
      <c r="L203" s="66">
        <f t="shared" si="138"/>
        <v>1.3</v>
      </c>
      <c r="M203" s="66">
        <f t="shared" si="138"/>
        <v>1.1000000000000001</v>
      </c>
      <c r="N203" s="66">
        <f t="shared" si="138"/>
        <v>0</v>
      </c>
      <c r="O203" s="66">
        <f t="shared" si="138"/>
        <v>0</v>
      </c>
      <c r="P203" s="66">
        <f t="shared" si="105"/>
        <v>220.4</v>
      </c>
    </row>
    <row r="204" spans="1:16" ht="16.05" customHeight="1" x14ac:dyDescent="0.2">
      <c r="A204" s="15"/>
      <c r="B204" s="13"/>
      <c r="C204" s="10" t="s">
        <v>22</v>
      </c>
      <c r="D204" s="7" t="str">
        <f t="shared" ref="D204:O204" si="139">IF(D203&lt;=0,"",D203/$P203%)</f>
        <v/>
      </c>
      <c r="E204" s="7" t="str">
        <f t="shared" si="139"/>
        <v/>
      </c>
      <c r="F204" s="7" t="str">
        <f t="shared" si="139"/>
        <v/>
      </c>
      <c r="G204" s="7" t="str">
        <f t="shared" si="139"/>
        <v/>
      </c>
      <c r="H204" s="7" t="str">
        <f t="shared" si="139"/>
        <v/>
      </c>
      <c r="I204" s="7">
        <f t="shared" si="139"/>
        <v>9.0744101633393831E-2</v>
      </c>
      <c r="J204" s="7">
        <f t="shared" si="139"/>
        <v>46.370235934664244</v>
      </c>
      <c r="K204" s="7">
        <f t="shared" si="139"/>
        <v>52.450090744101622</v>
      </c>
      <c r="L204" s="7">
        <f t="shared" si="139"/>
        <v>0.58983666061705986</v>
      </c>
      <c r="M204" s="7">
        <f t="shared" si="139"/>
        <v>0.49909255898366606</v>
      </c>
      <c r="N204" s="7" t="str">
        <f t="shared" si="139"/>
        <v/>
      </c>
      <c r="O204" s="7" t="str">
        <f t="shared" si="139"/>
        <v/>
      </c>
      <c r="P204" s="66">
        <f t="shared" si="105"/>
        <v>99.999999999999986</v>
      </c>
    </row>
    <row r="205" spans="1:16" ht="16.05" customHeight="1" x14ac:dyDescent="0.2">
      <c r="A205" s="15"/>
      <c r="B205" s="9" t="s">
        <v>57</v>
      </c>
      <c r="C205" s="7" t="s">
        <v>21</v>
      </c>
      <c r="D205" s="67">
        <v>0</v>
      </c>
      <c r="E205" s="67">
        <v>0</v>
      </c>
      <c r="F205" s="67">
        <v>3.5</v>
      </c>
      <c r="G205" s="67">
        <v>32.1</v>
      </c>
      <c r="H205" s="67">
        <v>56.2</v>
      </c>
      <c r="I205" s="67">
        <v>58.4</v>
      </c>
      <c r="J205" s="67">
        <v>39.199999999999996</v>
      </c>
      <c r="K205" s="67">
        <v>43.5</v>
      </c>
      <c r="L205" s="67">
        <v>49.4</v>
      </c>
      <c r="M205" s="67">
        <v>49.8</v>
      </c>
      <c r="N205" s="67">
        <v>18.3</v>
      </c>
      <c r="O205" s="67">
        <v>0.5</v>
      </c>
      <c r="P205" s="66">
        <f t="shared" si="105"/>
        <v>350.90000000000003</v>
      </c>
    </row>
    <row r="206" spans="1:16" ht="16.05" customHeight="1" x14ac:dyDescent="0.2">
      <c r="A206" s="15"/>
      <c r="B206" s="9"/>
      <c r="C206" s="10" t="s">
        <v>22</v>
      </c>
      <c r="D206" s="7" t="str">
        <f t="shared" ref="D206:O206" si="140">IF(D205&lt;=0,"",D205/$P205%)</f>
        <v/>
      </c>
      <c r="E206" s="7" t="str">
        <f t="shared" si="140"/>
        <v/>
      </c>
      <c r="F206" s="7">
        <f t="shared" si="140"/>
        <v>0.99743516671416343</v>
      </c>
      <c r="G206" s="7">
        <f t="shared" si="140"/>
        <v>9.1479053861498993</v>
      </c>
      <c r="H206" s="7">
        <f t="shared" si="140"/>
        <v>16.015958962667426</v>
      </c>
      <c r="I206" s="7">
        <f t="shared" si="140"/>
        <v>16.642918210316328</v>
      </c>
      <c r="J206" s="7">
        <f t="shared" si="140"/>
        <v>11.17127386719863</v>
      </c>
      <c r="K206" s="7">
        <f t="shared" si="140"/>
        <v>12.396694214876032</v>
      </c>
      <c r="L206" s="7">
        <f t="shared" si="140"/>
        <v>14.078084924479906</v>
      </c>
      <c r="M206" s="7">
        <f t="shared" si="140"/>
        <v>14.192077514961525</v>
      </c>
      <c r="N206" s="7">
        <f t="shared" si="140"/>
        <v>5.215161014534055</v>
      </c>
      <c r="O206" s="7">
        <f t="shared" si="140"/>
        <v>0.14249073810202337</v>
      </c>
      <c r="P206" s="66">
        <f t="shared" si="105"/>
        <v>100</v>
      </c>
    </row>
    <row r="207" spans="1:16" ht="16.05" customHeight="1" x14ac:dyDescent="0.2">
      <c r="A207" s="15"/>
      <c r="B207" s="9"/>
      <c r="C207" s="7" t="s">
        <v>23</v>
      </c>
      <c r="D207" s="67">
        <v>0</v>
      </c>
      <c r="E207" s="67">
        <v>0</v>
      </c>
      <c r="F207" s="67">
        <v>0</v>
      </c>
      <c r="G207" s="67">
        <v>0</v>
      </c>
      <c r="H207" s="67">
        <v>0</v>
      </c>
      <c r="I207" s="67">
        <v>0</v>
      </c>
      <c r="J207" s="67">
        <v>0.1</v>
      </c>
      <c r="K207" s="67">
        <v>0</v>
      </c>
      <c r="L207" s="67">
        <v>0</v>
      </c>
      <c r="M207" s="67">
        <v>0.1</v>
      </c>
      <c r="N207" s="67">
        <v>0</v>
      </c>
      <c r="O207" s="67">
        <v>0</v>
      </c>
      <c r="P207" s="66">
        <f t="shared" si="105"/>
        <v>0.2</v>
      </c>
    </row>
    <row r="208" spans="1:16" ht="16.05" customHeight="1" x14ac:dyDescent="0.2">
      <c r="A208" s="15"/>
      <c r="B208" s="9"/>
      <c r="C208" s="10" t="s">
        <v>22</v>
      </c>
      <c r="D208" s="7" t="str">
        <f t="shared" ref="D208:O208" si="141">IF(D207&lt;=0,"",D207/$P207%)</f>
        <v/>
      </c>
      <c r="E208" s="7" t="str">
        <f t="shared" si="141"/>
        <v/>
      </c>
      <c r="F208" s="7" t="str">
        <f t="shared" si="141"/>
        <v/>
      </c>
      <c r="G208" s="7" t="str">
        <f t="shared" si="141"/>
        <v/>
      </c>
      <c r="H208" s="7" t="str">
        <f t="shared" si="141"/>
        <v/>
      </c>
      <c r="I208" s="7" t="str">
        <f t="shared" si="141"/>
        <v/>
      </c>
      <c r="J208" s="7">
        <f t="shared" si="141"/>
        <v>50</v>
      </c>
      <c r="K208" s="7" t="str">
        <f t="shared" si="141"/>
        <v/>
      </c>
      <c r="L208" s="7" t="str">
        <f t="shared" si="141"/>
        <v/>
      </c>
      <c r="M208" s="7">
        <f t="shared" si="141"/>
        <v>50</v>
      </c>
      <c r="N208" s="7" t="str">
        <f t="shared" si="141"/>
        <v/>
      </c>
      <c r="O208" s="7" t="str">
        <f t="shared" si="141"/>
        <v/>
      </c>
      <c r="P208" s="66">
        <f t="shared" si="105"/>
        <v>100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2">SUM(E207,E205)</f>
        <v>0</v>
      </c>
      <c r="F209" s="66">
        <f t="shared" si="142"/>
        <v>3.5</v>
      </c>
      <c r="G209" s="66">
        <f t="shared" si="142"/>
        <v>32.1</v>
      </c>
      <c r="H209" s="66">
        <f t="shared" si="142"/>
        <v>56.2</v>
      </c>
      <c r="I209" s="66">
        <f t="shared" si="142"/>
        <v>58.4</v>
      </c>
      <c r="J209" s="66">
        <f t="shared" si="142"/>
        <v>39.299999999999997</v>
      </c>
      <c r="K209" s="66">
        <f t="shared" si="142"/>
        <v>43.5</v>
      </c>
      <c r="L209" s="66">
        <f t="shared" si="142"/>
        <v>49.4</v>
      </c>
      <c r="M209" s="66">
        <f t="shared" si="142"/>
        <v>49.9</v>
      </c>
      <c r="N209" s="66">
        <f t="shared" si="142"/>
        <v>18.3</v>
      </c>
      <c r="O209" s="66">
        <f t="shared" si="142"/>
        <v>0.5</v>
      </c>
      <c r="P209" s="66">
        <f t="shared" si="105"/>
        <v>351.09999999999997</v>
      </c>
    </row>
    <row r="210" spans="1:16" ht="16.05" customHeight="1" x14ac:dyDescent="0.2">
      <c r="A210" s="15"/>
      <c r="B210" s="13"/>
      <c r="C210" s="10" t="s">
        <v>22</v>
      </c>
      <c r="D210" s="7" t="str">
        <f t="shared" ref="D210:O210" si="143">IF(D209&lt;=0,"",D209/$P209%)</f>
        <v/>
      </c>
      <c r="E210" s="7" t="str">
        <f t="shared" si="143"/>
        <v/>
      </c>
      <c r="F210" s="7">
        <f t="shared" si="143"/>
        <v>0.99686698946169194</v>
      </c>
      <c r="G210" s="7">
        <f t="shared" si="143"/>
        <v>9.142694389062946</v>
      </c>
      <c r="H210" s="7">
        <f t="shared" si="143"/>
        <v>16.006835659356312</v>
      </c>
      <c r="I210" s="7">
        <f t="shared" si="143"/>
        <v>16.633437767017945</v>
      </c>
      <c r="J210" s="7">
        <f t="shared" si="143"/>
        <v>11.193392195955568</v>
      </c>
      <c r="K210" s="7">
        <f t="shared" si="143"/>
        <v>12.3896325833096</v>
      </c>
      <c r="L210" s="7">
        <f t="shared" si="143"/>
        <v>14.070065508402166</v>
      </c>
      <c r="M210" s="7">
        <f t="shared" si="143"/>
        <v>14.212475078325264</v>
      </c>
      <c r="N210" s="7">
        <f t="shared" si="143"/>
        <v>5.2121902591854177</v>
      </c>
      <c r="O210" s="7">
        <f t="shared" si="143"/>
        <v>0.14240956992309883</v>
      </c>
      <c r="P210" s="66">
        <f t="shared" si="105"/>
        <v>100.00000000000003</v>
      </c>
    </row>
    <row r="211" spans="1:16" ht="16.05" customHeight="1" x14ac:dyDescent="0.2">
      <c r="A211" s="15"/>
      <c r="B211" s="9" t="s">
        <v>58</v>
      </c>
      <c r="C211" s="7" t="s">
        <v>21</v>
      </c>
      <c r="D211" s="67">
        <v>0</v>
      </c>
      <c r="E211" s="67">
        <v>0</v>
      </c>
      <c r="F211" s="67">
        <v>0</v>
      </c>
      <c r="G211" s="67">
        <v>1.2</v>
      </c>
      <c r="H211" s="67">
        <v>3.8</v>
      </c>
      <c r="I211" s="67">
        <v>6.3999999999999995</v>
      </c>
      <c r="J211" s="67">
        <v>5</v>
      </c>
      <c r="K211" s="67">
        <v>4.3000000000000007</v>
      </c>
      <c r="L211" s="67">
        <v>4.4000000000000004</v>
      </c>
      <c r="M211" s="67">
        <v>5.6000000000000005</v>
      </c>
      <c r="N211" s="67">
        <v>1.1000000000000001</v>
      </c>
      <c r="O211" s="67">
        <v>0</v>
      </c>
      <c r="P211" s="66">
        <f t="shared" si="105"/>
        <v>31.800000000000004</v>
      </c>
    </row>
    <row r="212" spans="1:16" ht="16.05" customHeight="1" x14ac:dyDescent="0.2">
      <c r="A212" s="15"/>
      <c r="B212" s="9"/>
      <c r="C212" s="10" t="s">
        <v>22</v>
      </c>
      <c r="D212" s="7" t="str">
        <f t="shared" ref="D212:O212" si="144">IF(D211&lt;=0,"",D211/$P211%)</f>
        <v/>
      </c>
      <c r="E212" s="7" t="str">
        <f t="shared" si="144"/>
        <v/>
      </c>
      <c r="F212" s="7" t="str">
        <f t="shared" si="144"/>
        <v/>
      </c>
      <c r="G212" s="7">
        <f t="shared" si="144"/>
        <v>3.7735849056603765</v>
      </c>
      <c r="H212" s="7">
        <f t="shared" si="144"/>
        <v>11.949685534591191</v>
      </c>
      <c r="I212" s="7">
        <f t="shared" si="144"/>
        <v>20.125786163522008</v>
      </c>
      <c r="J212" s="7">
        <f t="shared" si="144"/>
        <v>15.72327044025157</v>
      </c>
      <c r="K212" s="7">
        <f t="shared" si="144"/>
        <v>13.522012578616351</v>
      </c>
      <c r="L212" s="7">
        <f t="shared" si="144"/>
        <v>13.836477987421382</v>
      </c>
      <c r="M212" s="7">
        <f t="shared" si="144"/>
        <v>17.610062893081761</v>
      </c>
      <c r="N212" s="7">
        <f t="shared" si="144"/>
        <v>3.4591194968553456</v>
      </c>
      <c r="O212" s="7" t="str">
        <f t="shared" si="144"/>
        <v/>
      </c>
      <c r="P212" s="66">
        <f t="shared" si="105"/>
        <v>100</v>
      </c>
    </row>
    <row r="213" spans="1:16" ht="16.05" customHeight="1" x14ac:dyDescent="0.2">
      <c r="A213" s="15"/>
      <c r="B213" s="9"/>
      <c r="C213" s="7" t="s">
        <v>23</v>
      </c>
      <c r="D213" s="67">
        <v>0</v>
      </c>
      <c r="E213" s="67">
        <v>0</v>
      </c>
      <c r="F213" s="67">
        <v>0</v>
      </c>
      <c r="G213" s="67">
        <v>0</v>
      </c>
      <c r="H213" s="67">
        <v>0</v>
      </c>
      <c r="I213" s="67"/>
      <c r="J213" s="67"/>
      <c r="K213" s="67"/>
      <c r="L213" s="67"/>
      <c r="M213" s="67"/>
      <c r="N213" s="67">
        <v>0</v>
      </c>
      <c r="O213" s="67">
        <v>0</v>
      </c>
      <c r="P213" s="66">
        <f t="shared" si="105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 t="shared" ref="D214:O214" si="145">IF(D213&lt;=0,"",D213/$P213%)</f>
        <v/>
      </c>
      <c r="E214" s="7" t="str">
        <f t="shared" si="145"/>
        <v/>
      </c>
      <c r="F214" s="7" t="str">
        <f t="shared" si="145"/>
        <v/>
      </c>
      <c r="G214" s="7" t="str">
        <f t="shared" si="145"/>
        <v/>
      </c>
      <c r="H214" s="7" t="str">
        <f t="shared" si="145"/>
        <v/>
      </c>
      <c r="I214" s="7" t="str">
        <f t="shared" si="145"/>
        <v/>
      </c>
      <c r="J214" s="7" t="str">
        <f t="shared" si="145"/>
        <v/>
      </c>
      <c r="K214" s="7" t="str">
        <f t="shared" si="145"/>
        <v/>
      </c>
      <c r="L214" s="7" t="str">
        <f t="shared" si="145"/>
        <v/>
      </c>
      <c r="M214" s="7" t="str">
        <f t="shared" si="145"/>
        <v/>
      </c>
      <c r="N214" s="7" t="str">
        <f t="shared" si="145"/>
        <v/>
      </c>
      <c r="O214" s="7" t="str">
        <f t="shared" si="145"/>
        <v/>
      </c>
      <c r="P214" s="66">
        <f t="shared" si="105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6">SUM(E213,E211)</f>
        <v>0</v>
      </c>
      <c r="F215" s="66">
        <f t="shared" si="146"/>
        <v>0</v>
      </c>
      <c r="G215" s="66">
        <f t="shared" si="146"/>
        <v>1.2</v>
      </c>
      <c r="H215" s="66">
        <f t="shared" si="146"/>
        <v>3.8</v>
      </c>
      <c r="I215" s="66">
        <f t="shared" si="146"/>
        <v>6.3999999999999995</v>
      </c>
      <c r="J215" s="66">
        <f t="shared" si="146"/>
        <v>5</v>
      </c>
      <c r="K215" s="66">
        <f t="shared" si="146"/>
        <v>4.3000000000000007</v>
      </c>
      <c r="L215" s="66">
        <f t="shared" si="146"/>
        <v>4.4000000000000004</v>
      </c>
      <c r="M215" s="66">
        <f t="shared" si="146"/>
        <v>5.6000000000000005</v>
      </c>
      <c r="N215" s="66">
        <f t="shared" si="146"/>
        <v>1.1000000000000001</v>
      </c>
      <c r="O215" s="66">
        <f t="shared" si="146"/>
        <v>0</v>
      </c>
      <c r="P215" s="66">
        <f t="shared" si="105"/>
        <v>31.800000000000004</v>
      </c>
    </row>
    <row r="216" spans="1:16" ht="16.05" customHeight="1" x14ac:dyDescent="0.2">
      <c r="A216" s="15"/>
      <c r="B216" s="13"/>
      <c r="C216" s="10" t="s">
        <v>22</v>
      </c>
      <c r="D216" s="7" t="str">
        <f t="shared" ref="D216:O216" si="147">IF(D215&lt;=0,"",D215/$P215%)</f>
        <v/>
      </c>
      <c r="E216" s="7" t="str">
        <f t="shared" si="147"/>
        <v/>
      </c>
      <c r="F216" s="7" t="str">
        <f t="shared" si="147"/>
        <v/>
      </c>
      <c r="G216" s="7">
        <f t="shared" si="147"/>
        <v>3.7735849056603765</v>
      </c>
      <c r="H216" s="7">
        <f t="shared" si="147"/>
        <v>11.949685534591191</v>
      </c>
      <c r="I216" s="7">
        <f t="shared" si="147"/>
        <v>20.125786163522008</v>
      </c>
      <c r="J216" s="7">
        <f t="shared" si="147"/>
        <v>15.72327044025157</v>
      </c>
      <c r="K216" s="7">
        <f t="shared" si="147"/>
        <v>13.522012578616351</v>
      </c>
      <c r="L216" s="7">
        <f t="shared" si="147"/>
        <v>13.836477987421382</v>
      </c>
      <c r="M216" s="7">
        <f t="shared" si="147"/>
        <v>17.610062893081761</v>
      </c>
      <c r="N216" s="7">
        <f t="shared" si="147"/>
        <v>3.4591194968553456</v>
      </c>
      <c r="O216" s="7" t="str">
        <f t="shared" si="147"/>
        <v/>
      </c>
      <c r="P216" s="66">
        <f t="shared" si="105"/>
        <v>100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>
        <v>0</v>
      </c>
      <c r="E217" s="70">
        <v>0</v>
      </c>
      <c r="F217" s="70">
        <v>0</v>
      </c>
      <c r="G217" s="70">
        <v>0</v>
      </c>
      <c r="H217" s="70">
        <v>0</v>
      </c>
      <c r="I217" s="70">
        <v>0</v>
      </c>
      <c r="J217" s="70">
        <v>0</v>
      </c>
      <c r="K217" s="70">
        <v>0</v>
      </c>
      <c r="L217" s="70">
        <v>0</v>
      </c>
      <c r="M217" s="70">
        <v>0</v>
      </c>
      <c r="N217" s="66">
        <v>1.5</v>
      </c>
      <c r="O217" s="70">
        <v>0</v>
      </c>
      <c r="P217" s="66">
        <f t="shared" si="105"/>
        <v>1.5</v>
      </c>
    </row>
    <row r="218" spans="1:16" ht="16.05" customHeight="1" x14ac:dyDescent="0.2">
      <c r="A218" s="15"/>
      <c r="B218" s="9"/>
      <c r="C218" s="10" t="s">
        <v>22</v>
      </c>
      <c r="D218" s="7" t="str">
        <f t="shared" ref="D218:O218" si="148">IF(D217&lt;=0,"",D217/$P217%)</f>
        <v/>
      </c>
      <c r="E218" s="7" t="str">
        <f t="shared" si="148"/>
        <v/>
      </c>
      <c r="F218" s="7" t="str">
        <f t="shared" si="148"/>
        <v/>
      </c>
      <c r="G218" s="7" t="str">
        <f t="shared" si="148"/>
        <v/>
      </c>
      <c r="H218" s="7" t="str">
        <f t="shared" si="148"/>
        <v/>
      </c>
      <c r="I218" s="7" t="str">
        <f t="shared" si="148"/>
        <v/>
      </c>
      <c r="J218" s="7" t="str">
        <f t="shared" si="148"/>
        <v/>
      </c>
      <c r="K218" s="7" t="str">
        <f t="shared" si="148"/>
        <v/>
      </c>
      <c r="L218" s="7" t="str">
        <f t="shared" si="148"/>
        <v/>
      </c>
      <c r="M218" s="7" t="str">
        <f t="shared" si="148"/>
        <v/>
      </c>
      <c r="N218" s="7">
        <f t="shared" si="148"/>
        <v>100</v>
      </c>
      <c r="O218" s="7" t="str">
        <f t="shared" si="148"/>
        <v/>
      </c>
      <c r="P218" s="66">
        <f t="shared" ref="P218:P223" si="149">SUM(D218:O218)</f>
        <v>100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9"/>
        <v>0</v>
      </c>
    </row>
    <row r="220" spans="1:16" ht="16.05" customHeight="1" x14ac:dyDescent="0.2">
      <c r="A220" s="15"/>
      <c r="B220" s="9"/>
      <c r="C220" s="10" t="s">
        <v>22</v>
      </c>
      <c r="D220" s="7" t="str">
        <f t="shared" ref="D220:O220" si="150">IF(D219&lt;=0,"",D219/$P219%)</f>
        <v/>
      </c>
      <c r="E220" s="7" t="str">
        <f t="shared" si="150"/>
        <v/>
      </c>
      <c r="F220" s="7" t="str">
        <f t="shared" si="150"/>
        <v/>
      </c>
      <c r="G220" s="7" t="str">
        <f t="shared" si="150"/>
        <v/>
      </c>
      <c r="H220" s="7" t="str">
        <f t="shared" si="150"/>
        <v/>
      </c>
      <c r="I220" s="7" t="str">
        <f t="shared" si="150"/>
        <v/>
      </c>
      <c r="J220" s="7" t="str">
        <f t="shared" si="150"/>
        <v/>
      </c>
      <c r="K220" s="7" t="str">
        <f t="shared" si="150"/>
        <v/>
      </c>
      <c r="L220" s="7" t="str">
        <f t="shared" si="150"/>
        <v/>
      </c>
      <c r="M220" s="7" t="str">
        <f t="shared" si="150"/>
        <v/>
      </c>
      <c r="N220" s="7" t="str">
        <f t="shared" si="150"/>
        <v/>
      </c>
      <c r="O220" s="7" t="str">
        <f t="shared" si="150"/>
        <v/>
      </c>
      <c r="P220" s="66">
        <f t="shared" si="149"/>
        <v>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51">SUM(E219,E217)</f>
        <v>0</v>
      </c>
      <c r="F221" s="66">
        <f t="shared" si="151"/>
        <v>0</v>
      </c>
      <c r="G221" s="66">
        <f t="shared" si="151"/>
        <v>0</v>
      </c>
      <c r="H221" s="66">
        <f t="shared" si="151"/>
        <v>0</v>
      </c>
      <c r="I221" s="66">
        <f t="shared" si="151"/>
        <v>0</v>
      </c>
      <c r="J221" s="66">
        <f t="shared" si="151"/>
        <v>0</v>
      </c>
      <c r="K221" s="66">
        <f t="shared" si="151"/>
        <v>0</v>
      </c>
      <c r="L221" s="66">
        <f t="shared" si="151"/>
        <v>0</v>
      </c>
      <c r="M221" s="66">
        <f t="shared" si="151"/>
        <v>0</v>
      </c>
      <c r="N221" s="66">
        <f t="shared" si="151"/>
        <v>1.5</v>
      </c>
      <c r="O221" s="66">
        <f t="shared" si="151"/>
        <v>0</v>
      </c>
      <c r="P221" s="66">
        <f t="shared" si="149"/>
        <v>1.5</v>
      </c>
    </row>
    <row r="222" spans="1:16" ht="16.05" customHeight="1" x14ac:dyDescent="0.2">
      <c r="B222" s="13"/>
      <c r="C222" s="10" t="s">
        <v>22</v>
      </c>
      <c r="D222" s="7" t="str">
        <f t="shared" ref="D222:O222" si="152">IF(D221&lt;=0,"",D221/$P221%)</f>
        <v/>
      </c>
      <c r="E222" s="7" t="str">
        <f t="shared" si="152"/>
        <v/>
      </c>
      <c r="F222" s="7" t="str">
        <f t="shared" si="152"/>
        <v/>
      </c>
      <c r="G222" s="7" t="str">
        <f t="shared" si="152"/>
        <v/>
      </c>
      <c r="H222" s="7" t="str">
        <f t="shared" si="152"/>
        <v/>
      </c>
      <c r="I222" s="7" t="str">
        <f t="shared" si="152"/>
        <v/>
      </c>
      <c r="J222" s="7" t="str">
        <f t="shared" si="152"/>
        <v/>
      </c>
      <c r="K222" s="7" t="str">
        <f t="shared" si="152"/>
        <v/>
      </c>
      <c r="L222" s="7" t="str">
        <f t="shared" si="152"/>
        <v/>
      </c>
      <c r="M222" s="7" t="str">
        <f t="shared" si="152"/>
        <v/>
      </c>
      <c r="N222" s="7">
        <f t="shared" si="152"/>
        <v>100</v>
      </c>
      <c r="O222" s="7" t="str">
        <f t="shared" si="152"/>
        <v/>
      </c>
      <c r="P222" s="66">
        <f t="shared" si="149"/>
        <v>100</v>
      </c>
    </row>
    <row r="223" spans="1:16" ht="16.05" customHeight="1" x14ac:dyDescent="0.2">
      <c r="A223" s="9"/>
      <c r="B223" s="9" t="s">
        <v>60</v>
      </c>
      <c r="C223" s="7" t="s">
        <v>21</v>
      </c>
      <c r="D223" s="67">
        <v>0</v>
      </c>
      <c r="E223" s="67">
        <v>17.600000000000001</v>
      </c>
      <c r="F223" s="67">
        <v>0.3</v>
      </c>
      <c r="G223" s="67">
        <v>44.6</v>
      </c>
      <c r="H223" s="67">
        <v>67.600000000000009</v>
      </c>
      <c r="I223" s="67">
        <v>69.3</v>
      </c>
      <c r="J223" s="67">
        <v>67.600000000000009</v>
      </c>
      <c r="K223" s="67">
        <v>58.9</v>
      </c>
      <c r="L223" s="67">
        <v>56.500000000000007</v>
      </c>
      <c r="M223" s="67">
        <v>109.1</v>
      </c>
      <c r="N223" s="67">
        <v>43.9</v>
      </c>
      <c r="O223" s="67">
        <v>18.7</v>
      </c>
      <c r="P223" s="66">
        <f t="shared" si="149"/>
        <v>554.1</v>
      </c>
    </row>
    <row r="224" spans="1:16" ht="16.05" customHeight="1" x14ac:dyDescent="0.2">
      <c r="A224" s="9"/>
      <c r="B224" s="9"/>
      <c r="C224" s="10" t="s">
        <v>22</v>
      </c>
      <c r="D224" s="7" t="str">
        <f t="shared" ref="D224:O224" si="153">IF(D223&lt;=0,"",D223/$P223%)</f>
        <v/>
      </c>
      <c r="E224" s="7">
        <f t="shared" si="153"/>
        <v>3.1763219635444866</v>
      </c>
      <c r="F224" s="7">
        <f t="shared" si="153"/>
        <v>5.414185165132647E-2</v>
      </c>
      <c r="G224" s="7">
        <f t="shared" si="153"/>
        <v>8.0490886121638692</v>
      </c>
      <c r="H224" s="7">
        <f t="shared" si="153"/>
        <v>12.199963905432233</v>
      </c>
      <c r="I224" s="7">
        <f t="shared" si="153"/>
        <v>12.506767731456414</v>
      </c>
      <c r="J224" s="7">
        <f t="shared" si="153"/>
        <v>12.199963905432233</v>
      </c>
      <c r="K224" s="7">
        <f t="shared" si="153"/>
        <v>10.629850207543763</v>
      </c>
      <c r="L224" s="7">
        <f t="shared" si="153"/>
        <v>10.196715394333154</v>
      </c>
      <c r="M224" s="7">
        <f t="shared" si="153"/>
        <v>19.68958671719906</v>
      </c>
      <c r="N224" s="7">
        <f t="shared" si="153"/>
        <v>7.9227576249774403</v>
      </c>
      <c r="O224" s="7">
        <f t="shared" si="153"/>
        <v>3.3748420862660167</v>
      </c>
      <c r="P224" s="66">
        <f>SUM(D224:O224)</f>
        <v>99.999999999999986</v>
      </c>
    </row>
    <row r="225" spans="1:16" ht="16.05" customHeight="1" x14ac:dyDescent="0.2">
      <c r="A225" s="9"/>
      <c r="B225" s="9"/>
      <c r="C225" s="7" t="s">
        <v>23</v>
      </c>
      <c r="D225" s="67">
        <v>0</v>
      </c>
      <c r="E225" s="67">
        <v>0</v>
      </c>
      <c r="F225" s="67">
        <v>0</v>
      </c>
      <c r="G225" s="67">
        <v>0</v>
      </c>
      <c r="H225" s="67">
        <v>1.5</v>
      </c>
      <c r="I225" s="67">
        <v>7.3000000000000007</v>
      </c>
      <c r="J225" s="67">
        <v>21.2</v>
      </c>
      <c r="K225" s="67">
        <v>21.2</v>
      </c>
      <c r="L225" s="67">
        <v>15.500000000000002</v>
      </c>
      <c r="M225" s="67">
        <v>11.5</v>
      </c>
      <c r="N225" s="67">
        <v>0</v>
      </c>
      <c r="O225" s="67">
        <v>0</v>
      </c>
      <c r="P225" s="66">
        <f>SUM(D225:O225)</f>
        <v>78.2</v>
      </c>
    </row>
    <row r="226" spans="1:16" ht="16.05" customHeight="1" x14ac:dyDescent="0.2">
      <c r="A226" s="9"/>
      <c r="B226" s="9"/>
      <c r="C226" s="10" t="s">
        <v>22</v>
      </c>
      <c r="D226" s="7" t="str">
        <f t="shared" ref="D226:O226" si="154">IF(D225&lt;=0,"",D225/$P225%)</f>
        <v/>
      </c>
      <c r="E226" s="7" t="str">
        <f t="shared" si="154"/>
        <v/>
      </c>
      <c r="F226" s="7" t="str">
        <f t="shared" si="154"/>
        <v/>
      </c>
      <c r="G226" s="7" t="str">
        <f t="shared" si="154"/>
        <v/>
      </c>
      <c r="H226" s="7">
        <f t="shared" si="154"/>
        <v>1.918158567774936</v>
      </c>
      <c r="I226" s="7">
        <f t="shared" si="154"/>
        <v>9.3350383631713569</v>
      </c>
      <c r="J226" s="7">
        <f t="shared" si="154"/>
        <v>27.109974424552426</v>
      </c>
      <c r="K226" s="7">
        <f t="shared" si="154"/>
        <v>27.109974424552426</v>
      </c>
      <c r="L226" s="7">
        <f t="shared" si="154"/>
        <v>19.820971867007675</v>
      </c>
      <c r="M226" s="7">
        <f t="shared" si="154"/>
        <v>14.705882352941176</v>
      </c>
      <c r="N226" s="7" t="str">
        <f t="shared" si="154"/>
        <v/>
      </c>
      <c r="O226" s="7" t="str">
        <f t="shared" si="154"/>
        <v/>
      </c>
      <c r="P226" s="66">
        <f>SUM(D226:O226)</f>
        <v>99.999999999999986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5">SUM(E225,E223)</f>
        <v>17.600000000000001</v>
      </c>
      <c r="F227" s="66">
        <f t="shared" si="155"/>
        <v>0.3</v>
      </c>
      <c r="G227" s="66">
        <f t="shared" si="155"/>
        <v>44.6</v>
      </c>
      <c r="H227" s="66">
        <f t="shared" si="155"/>
        <v>69.100000000000009</v>
      </c>
      <c r="I227" s="66">
        <f t="shared" si="155"/>
        <v>76.599999999999994</v>
      </c>
      <c r="J227" s="66">
        <f t="shared" si="155"/>
        <v>88.800000000000011</v>
      </c>
      <c r="K227" s="66">
        <f t="shared" si="155"/>
        <v>80.099999999999994</v>
      </c>
      <c r="L227" s="66">
        <f t="shared" si="155"/>
        <v>72.000000000000014</v>
      </c>
      <c r="M227" s="66">
        <f t="shared" si="155"/>
        <v>120.6</v>
      </c>
      <c r="N227" s="66">
        <f t="shared" si="155"/>
        <v>43.9</v>
      </c>
      <c r="O227" s="66">
        <f t="shared" si="155"/>
        <v>18.7</v>
      </c>
      <c r="P227" s="66">
        <f>SUM(D227:O227)</f>
        <v>632.30000000000007</v>
      </c>
    </row>
    <row r="228" spans="1:16" ht="16.05" customHeight="1" x14ac:dyDescent="0.2">
      <c r="A228" s="14"/>
      <c r="B228" s="13"/>
      <c r="C228" s="10" t="s">
        <v>22</v>
      </c>
      <c r="D228" s="7" t="str">
        <f t="shared" ref="D228:O228" si="156">IF(D227&lt;=0,"",D227/$P227%)</f>
        <v/>
      </c>
      <c r="E228" s="7">
        <f t="shared" si="156"/>
        <v>2.7834888502293214</v>
      </c>
      <c r="F228" s="7">
        <f t="shared" si="156"/>
        <v>4.7445832674363433E-2</v>
      </c>
      <c r="G228" s="7">
        <f t="shared" si="156"/>
        <v>7.0536137909220304</v>
      </c>
      <c r="H228" s="7">
        <f t="shared" si="156"/>
        <v>10.928356792661711</v>
      </c>
      <c r="I228" s="7">
        <f t="shared" si="156"/>
        <v>12.114502609520795</v>
      </c>
      <c r="J228" s="7">
        <f t="shared" si="156"/>
        <v>14.043966471611578</v>
      </c>
      <c r="K228" s="7">
        <f t="shared" si="156"/>
        <v>12.668037324055035</v>
      </c>
      <c r="L228" s="7">
        <f t="shared" si="156"/>
        <v>11.386999841847226</v>
      </c>
      <c r="M228" s="7">
        <f t="shared" si="156"/>
        <v>19.073224735094097</v>
      </c>
      <c r="N228" s="7">
        <f t="shared" si="156"/>
        <v>6.9429068480151823</v>
      </c>
      <c r="O228" s="7">
        <f t="shared" si="156"/>
        <v>2.9574569033686537</v>
      </c>
      <c r="P228" s="66">
        <f>SUM(D228:O228)</f>
        <v>99.999999999999986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7">SUM(E235,E241,E247,E253,E259,E265,E271,E277,E283,E289)</f>
        <v>0</v>
      </c>
      <c r="F229" s="7">
        <f t="shared" si="157"/>
        <v>0</v>
      </c>
      <c r="G229" s="7">
        <f t="shared" si="157"/>
        <v>0</v>
      </c>
      <c r="H229" s="7">
        <f t="shared" si="157"/>
        <v>0</v>
      </c>
      <c r="I229" s="7">
        <f t="shared" si="157"/>
        <v>0</v>
      </c>
      <c r="J229" s="7">
        <f t="shared" si="157"/>
        <v>0</v>
      </c>
      <c r="K229" s="7">
        <f t="shared" si="157"/>
        <v>0</v>
      </c>
      <c r="L229" s="7">
        <f t="shared" si="157"/>
        <v>0</v>
      </c>
      <c r="M229" s="7">
        <f t="shared" si="157"/>
        <v>0</v>
      </c>
      <c r="N229" s="7">
        <f t="shared" si="157"/>
        <v>0</v>
      </c>
      <c r="O229" s="7">
        <f t="shared" si="157"/>
        <v>0</v>
      </c>
      <c r="P229" s="66">
        <f t="shared" ref="P229:P292" si="158">SUM(D229:O229)</f>
        <v>0</v>
      </c>
    </row>
    <row r="230" spans="1:16" ht="16.05" customHeight="1" x14ac:dyDescent="0.2">
      <c r="A230" s="9"/>
      <c r="C230" s="10" t="s">
        <v>22</v>
      </c>
      <c r="D230" s="7" t="str">
        <f t="shared" ref="D230:O230" si="159">IF(D229&lt;=0,"",D229/$P229%)</f>
        <v/>
      </c>
      <c r="E230" s="7" t="str">
        <f t="shared" si="159"/>
        <v/>
      </c>
      <c r="F230" s="7" t="str">
        <f t="shared" si="159"/>
        <v/>
      </c>
      <c r="G230" s="7" t="str">
        <f t="shared" si="159"/>
        <v/>
      </c>
      <c r="H230" s="7" t="str">
        <f t="shared" si="159"/>
        <v/>
      </c>
      <c r="I230" s="7" t="str">
        <f t="shared" si="159"/>
        <v/>
      </c>
      <c r="J230" s="7" t="str">
        <f t="shared" si="159"/>
        <v/>
      </c>
      <c r="K230" s="7" t="str">
        <f t="shared" si="159"/>
        <v/>
      </c>
      <c r="L230" s="7" t="str">
        <f t="shared" si="159"/>
        <v/>
      </c>
      <c r="M230" s="7" t="str">
        <f t="shared" si="159"/>
        <v/>
      </c>
      <c r="N230" s="7" t="str">
        <f t="shared" si="159"/>
        <v/>
      </c>
      <c r="O230" s="7" t="str">
        <f t="shared" si="159"/>
        <v/>
      </c>
      <c r="P230" s="66">
        <f t="shared" si="158"/>
        <v>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60">SUM(E237,E243,E249,E255,E261,E267,E273,E279,E285,E291)</f>
        <v>0</v>
      </c>
      <c r="F231" s="7">
        <f t="shared" si="160"/>
        <v>0</v>
      </c>
      <c r="G231" s="7">
        <f t="shared" si="160"/>
        <v>0</v>
      </c>
      <c r="H231" s="7">
        <f t="shared" si="160"/>
        <v>0</v>
      </c>
      <c r="I231" s="7">
        <f t="shared" si="160"/>
        <v>0</v>
      </c>
      <c r="J231" s="7">
        <f t="shared" si="160"/>
        <v>0</v>
      </c>
      <c r="K231" s="7">
        <f t="shared" si="160"/>
        <v>0</v>
      </c>
      <c r="L231" s="7">
        <f t="shared" si="160"/>
        <v>0</v>
      </c>
      <c r="M231" s="7">
        <f t="shared" si="160"/>
        <v>0</v>
      </c>
      <c r="N231" s="7">
        <f t="shared" si="160"/>
        <v>0</v>
      </c>
      <c r="O231" s="7">
        <f t="shared" si="160"/>
        <v>0</v>
      </c>
      <c r="P231" s="66">
        <f t="shared" si="158"/>
        <v>0</v>
      </c>
    </row>
    <row r="232" spans="1:16" ht="16.05" customHeight="1" x14ac:dyDescent="0.2">
      <c r="A232" s="9"/>
      <c r="C232" s="10" t="s">
        <v>22</v>
      </c>
      <c r="D232" s="7" t="str">
        <f t="shared" ref="D232:O232" si="161">IF(D231&lt;=0,"",D231/$P231%)</f>
        <v/>
      </c>
      <c r="E232" s="7" t="str">
        <f t="shared" si="161"/>
        <v/>
      </c>
      <c r="F232" s="7" t="str">
        <f t="shared" si="161"/>
        <v/>
      </c>
      <c r="G232" s="7" t="str">
        <f t="shared" si="161"/>
        <v/>
      </c>
      <c r="H232" s="7" t="str">
        <f t="shared" si="161"/>
        <v/>
      </c>
      <c r="I232" s="7" t="str">
        <f t="shared" si="161"/>
        <v/>
      </c>
      <c r="J232" s="7" t="str">
        <f t="shared" si="161"/>
        <v/>
      </c>
      <c r="K232" s="7" t="str">
        <f t="shared" si="161"/>
        <v/>
      </c>
      <c r="L232" s="7" t="str">
        <f t="shared" si="161"/>
        <v/>
      </c>
      <c r="M232" s="7" t="str">
        <f t="shared" si="161"/>
        <v/>
      </c>
      <c r="N232" s="7" t="str">
        <f t="shared" si="161"/>
        <v/>
      </c>
      <c r="O232" s="7" t="str">
        <f t="shared" si="161"/>
        <v/>
      </c>
      <c r="P232" s="66">
        <f t="shared" si="158"/>
        <v>0</v>
      </c>
    </row>
    <row r="233" spans="1:16" ht="16.05" customHeight="1" x14ac:dyDescent="0.2">
      <c r="A233" s="9"/>
      <c r="C233" s="7" t="s">
        <v>24</v>
      </c>
      <c r="D233" s="7">
        <f t="shared" ref="D233:O233" si="162">SUM(D239,D245,D251,D257,D263,D269,D275,D281,D287,D293)</f>
        <v>0</v>
      </c>
      <c r="E233" s="7">
        <f t="shared" si="162"/>
        <v>0</v>
      </c>
      <c r="F233" s="7">
        <f t="shared" si="162"/>
        <v>0</v>
      </c>
      <c r="G233" s="7">
        <f t="shared" si="162"/>
        <v>0</v>
      </c>
      <c r="H233" s="7">
        <f t="shared" si="162"/>
        <v>0</v>
      </c>
      <c r="I233" s="7">
        <f t="shared" si="162"/>
        <v>0</v>
      </c>
      <c r="J233" s="7">
        <f t="shared" si="162"/>
        <v>0</v>
      </c>
      <c r="K233" s="7">
        <f t="shared" si="162"/>
        <v>0</v>
      </c>
      <c r="L233" s="7">
        <f t="shared" si="162"/>
        <v>0</v>
      </c>
      <c r="M233" s="7">
        <f t="shared" si="162"/>
        <v>0</v>
      </c>
      <c r="N233" s="7">
        <f t="shared" si="162"/>
        <v>0</v>
      </c>
      <c r="O233" s="7">
        <f t="shared" si="162"/>
        <v>0</v>
      </c>
      <c r="P233" s="66">
        <f t="shared" si="158"/>
        <v>0</v>
      </c>
    </row>
    <row r="234" spans="1:16" ht="16.05" customHeight="1" x14ac:dyDescent="0.2">
      <c r="A234" s="9"/>
      <c r="B234" s="12"/>
      <c r="C234" s="10" t="s">
        <v>22</v>
      </c>
      <c r="D234" s="7" t="str">
        <f t="shared" ref="D234:O234" si="163">IF(D233&lt;=0,"",D233/$P233%)</f>
        <v/>
      </c>
      <c r="E234" s="7" t="str">
        <f t="shared" si="163"/>
        <v/>
      </c>
      <c r="F234" s="7" t="str">
        <f t="shared" si="163"/>
        <v/>
      </c>
      <c r="G234" s="7" t="str">
        <f t="shared" si="163"/>
        <v/>
      </c>
      <c r="H234" s="7" t="str">
        <f t="shared" si="163"/>
        <v/>
      </c>
      <c r="I234" s="7" t="str">
        <f t="shared" si="163"/>
        <v/>
      </c>
      <c r="J234" s="7" t="str">
        <f t="shared" si="163"/>
        <v/>
      </c>
      <c r="K234" s="7" t="str">
        <f t="shared" si="163"/>
        <v/>
      </c>
      <c r="L234" s="7" t="str">
        <f t="shared" si="163"/>
        <v/>
      </c>
      <c r="M234" s="7" t="str">
        <f t="shared" si="163"/>
        <v/>
      </c>
      <c r="N234" s="7" t="str">
        <f t="shared" si="163"/>
        <v/>
      </c>
      <c r="O234" s="7" t="str">
        <f t="shared" si="163"/>
        <v/>
      </c>
      <c r="P234" s="66">
        <f t="shared" si="158"/>
        <v>0</v>
      </c>
    </row>
    <row r="235" spans="1:16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si="158"/>
        <v>0</v>
      </c>
    </row>
    <row r="236" spans="1:16" ht="16.05" customHeight="1" x14ac:dyDescent="0.2">
      <c r="A236" s="9"/>
      <c r="B236" s="9"/>
      <c r="C236" s="10" t="s">
        <v>22</v>
      </c>
      <c r="D236" s="7" t="str">
        <f t="shared" ref="D236:O236" si="164">IF(D235&lt;=0,"",D235/$P235%)</f>
        <v/>
      </c>
      <c r="E236" s="7" t="str">
        <f t="shared" si="164"/>
        <v/>
      </c>
      <c r="F236" s="7" t="str">
        <f t="shared" si="164"/>
        <v/>
      </c>
      <c r="G236" s="7" t="str">
        <f t="shared" si="164"/>
        <v/>
      </c>
      <c r="H236" s="7" t="str">
        <f t="shared" si="164"/>
        <v/>
      </c>
      <c r="I236" s="7" t="str">
        <f t="shared" si="164"/>
        <v/>
      </c>
      <c r="J236" s="7" t="str">
        <f t="shared" si="164"/>
        <v/>
      </c>
      <c r="K236" s="7" t="str">
        <f t="shared" si="164"/>
        <v/>
      </c>
      <c r="L236" s="7" t="str">
        <f t="shared" si="164"/>
        <v/>
      </c>
      <c r="M236" s="7" t="str">
        <f t="shared" si="164"/>
        <v/>
      </c>
      <c r="N236" s="7" t="str">
        <f t="shared" si="164"/>
        <v/>
      </c>
      <c r="O236" s="7" t="str">
        <f t="shared" si="164"/>
        <v/>
      </c>
      <c r="P236" s="66">
        <f t="shared" si="158"/>
        <v>0</v>
      </c>
    </row>
    <row r="237" spans="1:16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58"/>
        <v>0</v>
      </c>
    </row>
    <row r="238" spans="1:16" ht="16.05" customHeight="1" x14ac:dyDescent="0.2">
      <c r="A238" s="9"/>
      <c r="B238" s="9"/>
      <c r="C238" s="10" t="s">
        <v>22</v>
      </c>
      <c r="D238" s="7" t="str">
        <f t="shared" ref="D238:O238" si="165">IF(D237&lt;=0,"",D237/$P237%)</f>
        <v/>
      </c>
      <c r="E238" s="7" t="str">
        <f t="shared" si="165"/>
        <v/>
      </c>
      <c r="F238" s="7" t="str">
        <f t="shared" si="165"/>
        <v/>
      </c>
      <c r="G238" s="7" t="str">
        <f t="shared" si="165"/>
        <v/>
      </c>
      <c r="H238" s="7" t="str">
        <f t="shared" si="165"/>
        <v/>
      </c>
      <c r="I238" s="7" t="str">
        <f t="shared" si="165"/>
        <v/>
      </c>
      <c r="J238" s="7" t="str">
        <f t="shared" si="165"/>
        <v/>
      </c>
      <c r="K238" s="7" t="str">
        <f t="shared" si="165"/>
        <v/>
      </c>
      <c r="L238" s="7" t="str">
        <f t="shared" si="165"/>
        <v/>
      </c>
      <c r="M238" s="7" t="str">
        <f t="shared" si="165"/>
        <v/>
      </c>
      <c r="N238" s="7" t="str">
        <f t="shared" si="165"/>
        <v/>
      </c>
      <c r="O238" s="7" t="str">
        <f t="shared" si="165"/>
        <v/>
      </c>
      <c r="P238" s="66">
        <f t="shared" si="158"/>
        <v>0</v>
      </c>
    </row>
    <row r="239" spans="1:16" ht="16.05" customHeight="1" x14ac:dyDescent="0.2">
      <c r="B239" s="9"/>
      <c r="C239" s="7" t="s">
        <v>24</v>
      </c>
      <c r="D239" s="66">
        <f>SUM(D237,D235)</f>
        <v>0</v>
      </c>
      <c r="E239" s="66">
        <f t="shared" ref="E239:O239" si="166">SUM(E237,E235)</f>
        <v>0</v>
      </c>
      <c r="F239" s="66">
        <f t="shared" si="166"/>
        <v>0</v>
      </c>
      <c r="G239" s="66">
        <f t="shared" si="166"/>
        <v>0</v>
      </c>
      <c r="H239" s="66">
        <f t="shared" si="166"/>
        <v>0</v>
      </c>
      <c r="I239" s="66">
        <f t="shared" si="166"/>
        <v>0</v>
      </c>
      <c r="J239" s="66">
        <f t="shared" si="166"/>
        <v>0</v>
      </c>
      <c r="K239" s="66">
        <f t="shared" si="166"/>
        <v>0</v>
      </c>
      <c r="L239" s="66">
        <f t="shared" si="166"/>
        <v>0</v>
      </c>
      <c r="M239" s="66">
        <f t="shared" si="166"/>
        <v>0</v>
      </c>
      <c r="N239" s="66">
        <f t="shared" si="166"/>
        <v>0</v>
      </c>
      <c r="O239" s="66">
        <f t="shared" si="166"/>
        <v>0</v>
      </c>
      <c r="P239" s="66">
        <f t="shared" si="158"/>
        <v>0</v>
      </c>
    </row>
    <row r="240" spans="1:16" ht="16.05" customHeight="1" x14ac:dyDescent="0.2">
      <c r="A240" s="9"/>
      <c r="B240" s="13"/>
      <c r="C240" s="10" t="s">
        <v>22</v>
      </c>
      <c r="D240" s="7" t="str">
        <f t="shared" ref="D240:O240" si="167">IF(D239&lt;=0,"",D239/$P239%)</f>
        <v/>
      </c>
      <c r="E240" s="7" t="str">
        <f t="shared" si="167"/>
        <v/>
      </c>
      <c r="F240" s="7" t="str">
        <f t="shared" si="167"/>
        <v/>
      </c>
      <c r="G240" s="7" t="str">
        <f t="shared" si="167"/>
        <v/>
      </c>
      <c r="H240" s="7" t="str">
        <f t="shared" si="167"/>
        <v/>
      </c>
      <c r="I240" s="7" t="str">
        <f t="shared" si="167"/>
        <v/>
      </c>
      <c r="J240" s="7" t="str">
        <f t="shared" si="167"/>
        <v/>
      </c>
      <c r="K240" s="7" t="str">
        <f t="shared" si="167"/>
        <v/>
      </c>
      <c r="L240" s="7" t="str">
        <f t="shared" si="167"/>
        <v/>
      </c>
      <c r="M240" s="7" t="str">
        <f t="shared" si="167"/>
        <v/>
      </c>
      <c r="N240" s="7" t="str">
        <f t="shared" si="167"/>
        <v/>
      </c>
      <c r="O240" s="7" t="str">
        <f t="shared" si="167"/>
        <v/>
      </c>
      <c r="P240" s="66">
        <f t="shared" si="158"/>
        <v>0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58"/>
        <v>0</v>
      </c>
    </row>
    <row r="242" spans="1:16" ht="16.05" customHeight="1" x14ac:dyDescent="0.2">
      <c r="A242" s="9"/>
      <c r="B242" s="9"/>
      <c r="C242" s="10" t="s">
        <v>22</v>
      </c>
      <c r="D242" s="7" t="str">
        <f t="shared" ref="D242:O242" si="168">IF(D241&lt;=0,"",D241/$P241%)</f>
        <v/>
      </c>
      <c r="E242" s="7" t="str">
        <f t="shared" si="168"/>
        <v/>
      </c>
      <c r="F242" s="7" t="str">
        <f t="shared" si="168"/>
        <v/>
      </c>
      <c r="G242" s="7" t="str">
        <f t="shared" si="168"/>
        <v/>
      </c>
      <c r="H242" s="7" t="str">
        <f t="shared" si="168"/>
        <v/>
      </c>
      <c r="I242" s="7" t="str">
        <f t="shared" si="168"/>
        <v/>
      </c>
      <c r="J242" s="7" t="str">
        <f t="shared" si="168"/>
        <v/>
      </c>
      <c r="K242" s="7" t="str">
        <f t="shared" si="168"/>
        <v/>
      </c>
      <c r="L242" s="7" t="str">
        <f t="shared" si="168"/>
        <v/>
      </c>
      <c r="M242" s="7" t="str">
        <f t="shared" si="168"/>
        <v/>
      </c>
      <c r="N242" s="7" t="str">
        <f t="shared" si="168"/>
        <v/>
      </c>
      <c r="O242" s="7" t="str">
        <f t="shared" si="168"/>
        <v/>
      </c>
      <c r="P242" s="66">
        <f t="shared" si="158"/>
        <v>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58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 t="shared" ref="D244:O244" si="169">IF(D243&lt;=0,"",D243/$P243%)</f>
        <v/>
      </c>
      <c r="E244" s="7" t="str">
        <f t="shared" si="169"/>
        <v/>
      </c>
      <c r="F244" s="7" t="str">
        <f t="shared" si="169"/>
        <v/>
      </c>
      <c r="G244" s="7" t="str">
        <f t="shared" si="169"/>
        <v/>
      </c>
      <c r="H244" s="7" t="str">
        <f t="shared" si="169"/>
        <v/>
      </c>
      <c r="I244" s="7" t="str">
        <f t="shared" si="169"/>
        <v/>
      </c>
      <c r="J244" s="7" t="str">
        <f t="shared" si="169"/>
        <v/>
      </c>
      <c r="K244" s="7" t="str">
        <f t="shared" si="169"/>
        <v/>
      </c>
      <c r="L244" s="7" t="str">
        <f t="shared" si="169"/>
        <v/>
      </c>
      <c r="M244" s="7" t="str">
        <f t="shared" si="169"/>
        <v/>
      </c>
      <c r="N244" s="7" t="str">
        <f t="shared" si="169"/>
        <v/>
      </c>
      <c r="O244" s="7" t="str">
        <f t="shared" si="169"/>
        <v/>
      </c>
      <c r="P244" s="66">
        <f t="shared" si="158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70">SUM(E243,E241)</f>
        <v>0</v>
      </c>
      <c r="F245" s="66">
        <f t="shared" si="170"/>
        <v>0</v>
      </c>
      <c r="G245" s="66">
        <f t="shared" si="170"/>
        <v>0</v>
      </c>
      <c r="H245" s="66">
        <f t="shared" si="170"/>
        <v>0</v>
      </c>
      <c r="I245" s="66">
        <f t="shared" si="170"/>
        <v>0</v>
      </c>
      <c r="J245" s="66">
        <f t="shared" si="170"/>
        <v>0</v>
      </c>
      <c r="K245" s="66">
        <f t="shared" si="170"/>
        <v>0</v>
      </c>
      <c r="L245" s="66">
        <f t="shared" si="170"/>
        <v>0</v>
      </c>
      <c r="M245" s="66">
        <f t="shared" si="170"/>
        <v>0</v>
      </c>
      <c r="N245" s="66">
        <f t="shared" si="170"/>
        <v>0</v>
      </c>
      <c r="O245" s="66">
        <f t="shared" si="170"/>
        <v>0</v>
      </c>
      <c r="P245" s="66">
        <f t="shared" si="158"/>
        <v>0</v>
      </c>
    </row>
    <row r="246" spans="1:16" ht="16.05" customHeight="1" x14ac:dyDescent="0.2">
      <c r="A246" s="9"/>
      <c r="B246" s="13"/>
      <c r="C246" s="10" t="s">
        <v>22</v>
      </c>
      <c r="D246" s="7" t="str">
        <f t="shared" ref="D246:O246" si="171">IF(D245&lt;=0,"",D245/$P245%)</f>
        <v/>
      </c>
      <c r="E246" s="7" t="str">
        <f t="shared" si="171"/>
        <v/>
      </c>
      <c r="F246" s="7" t="str">
        <f t="shared" si="171"/>
        <v/>
      </c>
      <c r="G246" s="7" t="str">
        <f t="shared" si="171"/>
        <v/>
      </c>
      <c r="H246" s="7" t="str">
        <f t="shared" si="171"/>
        <v/>
      </c>
      <c r="I246" s="7" t="str">
        <f t="shared" si="171"/>
        <v/>
      </c>
      <c r="J246" s="7" t="str">
        <f t="shared" si="171"/>
        <v/>
      </c>
      <c r="K246" s="7" t="str">
        <f t="shared" si="171"/>
        <v/>
      </c>
      <c r="L246" s="7" t="str">
        <f t="shared" si="171"/>
        <v/>
      </c>
      <c r="M246" s="7" t="str">
        <f t="shared" si="171"/>
        <v/>
      </c>
      <c r="N246" s="7" t="str">
        <f t="shared" si="171"/>
        <v/>
      </c>
      <c r="O246" s="7" t="str">
        <f t="shared" si="171"/>
        <v/>
      </c>
      <c r="P246" s="66">
        <f t="shared" si="158"/>
        <v>0</v>
      </c>
    </row>
    <row r="247" spans="1:16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58"/>
        <v>0</v>
      </c>
    </row>
    <row r="248" spans="1:16" ht="16.05" customHeight="1" x14ac:dyDescent="0.2">
      <c r="A248" s="9"/>
      <c r="B248" s="9"/>
      <c r="C248" s="10" t="s">
        <v>22</v>
      </c>
      <c r="D248" s="7" t="str">
        <f t="shared" ref="D248:O248" si="172">IF(D247&lt;=0,"",D247/$P247%)</f>
        <v/>
      </c>
      <c r="E248" s="7" t="str">
        <f t="shared" si="172"/>
        <v/>
      </c>
      <c r="F248" s="7" t="str">
        <f t="shared" si="172"/>
        <v/>
      </c>
      <c r="G248" s="7" t="str">
        <f t="shared" si="172"/>
        <v/>
      </c>
      <c r="H248" s="7" t="str">
        <f t="shared" si="172"/>
        <v/>
      </c>
      <c r="I248" s="7" t="str">
        <f t="shared" si="172"/>
        <v/>
      </c>
      <c r="J248" s="7" t="str">
        <f t="shared" si="172"/>
        <v/>
      </c>
      <c r="K248" s="7" t="str">
        <f t="shared" si="172"/>
        <v/>
      </c>
      <c r="L248" s="7" t="str">
        <f t="shared" si="172"/>
        <v/>
      </c>
      <c r="M248" s="7" t="str">
        <f t="shared" si="172"/>
        <v/>
      </c>
      <c r="N248" s="7" t="str">
        <f t="shared" si="172"/>
        <v/>
      </c>
      <c r="O248" s="7" t="str">
        <f t="shared" si="172"/>
        <v/>
      </c>
      <c r="P248" s="66">
        <f t="shared" si="158"/>
        <v>0</v>
      </c>
    </row>
    <row r="249" spans="1:16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58"/>
        <v>0</v>
      </c>
    </row>
    <row r="250" spans="1:16" ht="16.05" customHeight="1" x14ac:dyDescent="0.2">
      <c r="A250" s="9"/>
      <c r="B250" s="9"/>
      <c r="C250" s="10" t="s">
        <v>22</v>
      </c>
      <c r="D250" s="7" t="str">
        <f t="shared" ref="D250:O250" si="173">IF(D249&lt;=0,"",D249/$P249%)</f>
        <v/>
      </c>
      <c r="E250" s="7" t="str">
        <f t="shared" si="173"/>
        <v/>
      </c>
      <c r="F250" s="7" t="str">
        <f t="shared" si="173"/>
        <v/>
      </c>
      <c r="G250" s="7" t="str">
        <f t="shared" si="173"/>
        <v/>
      </c>
      <c r="H250" s="7" t="str">
        <f t="shared" si="173"/>
        <v/>
      </c>
      <c r="I250" s="7" t="str">
        <f t="shared" si="173"/>
        <v/>
      </c>
      <c r="J250" s="7" t="str">
        <f t="shared" si="173"/>
        <v/>
      </c>
      <c r="K250" s="7" t="str">
        <f t="shared" si="173"/>
        <v/>
      </c>
      <c r="L250" s="7" t="str">
        <f t="shared" si="173"/>
        <v/>
      </c>
      <c r="M250" s="7" t="str">
        <f t="shared" si="173"/>
        <v/>
      </c>
      <c r="N250" s="7" t="str">
        <f t="shared" si="173"/>
        <v/>
      </c>
      <c r="O250" s="7" t="str">
        <f t="shared" si="173"/>
        <v/>
      </c>
      <c r="P250" s="66">
        <f t="shared" si="158"/>
        <v>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4">SUM(E249,E247)</f>
        <v>0</v>
      </c>
      <c r="F251" s="66">
        <f t="shared" si="174"/>
        <v>0</v>
      </c>
      <c r="G251" s="66">
        <f t="shared" si="174"/>
        <v>0</v>
      </c>
      <c r="H251" s="66">
        <f t="shared" si="174"/>
        <v>0</v>
      </c>
      <c r="I251" s="66">
        <f t="shared" si="174"/>
        <v>0</v>
      </c>
      <c r="J251" s="66">
        <f t="shared" si="174"/>
        <v>0</v>
      </c>
      <c r="K251" s="66">
        <f t="shared" si="174"/>
        <v>0</v>
      </c>
      <c r="L251" s="66">
        <f t="shared" si="174"/>
        <v>0</v>
      </c>
      <c r="M251" s="66">
        <f t="shared" si="174"/>
        <v>0</v>
      </c>
      <c r="N251" s="66">
        <f t="shared" si="174"/>
        <v>0</v>
      </c>
      <c r="O251" s="66">
        <f t="shared" si="174"/>
        <v>0</v>
      </c>
      <c r="P251" s="66">
        <f t="shared" si="158"/>
        <v>0</v>
      </c>
    </row>
    <row r="252" spans="1:16" ht="16.05" customHeight="1" x14ac:dyDescent="0.2">
      <c r="A252" s="9"/>
      <c r="B252" s="13"/>
      <c r="C252" s="10" t="s">
        <v>22</v>
      </c>
      <c r="D252" s="7" t="str">
        <f t="shared" ref="D252:O252" si="175">IF(D251&lt;=0,"",D251/$P251%)</f>
        <v/>
      </c>
      <c r="E252" s="7" t="str">
        <f t="shared" si="175"/>
        <v/>
      </c>
      <c r="F252" s="7" t="str">
        <f t="shared" si="175"/>
        <v/>
      </c>
      <c r="G252" s="7" t="str">
        <f t="shared" si="175"/>
        <v/>
      </c>
      <c r="H252" s="7" t="str">
        <f t="shared" si="175"/>
        <v/>
      </c>
      <c r="I252" s="7" t="str">
        <f t="shared" si="175"/>
        <v/>
      </c>
      <c r="J252" s="7" t="str">
        <f t="shared" si="175"/>
        <v/>
      </c>
      <c r="K252" s="7" t="str">
        <f t="shared" si="175"/>
        <v/>
      </c>
      <c r="L252" s="7" t="str">
        <f t="shared" si="175"/>
        <v/>
      </c>
      <c r="M252" s="7" t="str">
        <f t="shared" si="175"/>
        <v/>
      </c>
      <c r="N252" s="7" t="str">
        <f t="shared" si="175"/>
        <v/>
      </c>
      <c r="O252" s="7" t="str">
        <f t="shared" si="175"/>
        <v/>
      </c>
      <c r="P252" s="66">
        <f t="shared" si="158"/>
        <v>0</v>
      </c>
    </row>
    <row r="253" spans="1:16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58"/>
        <v>0</v>
      </c>
    </row>
    <row r="254" spans="1:16" ht="16.05" customHeight="1" x14ac:dyDescent="0.2">
      <c r="A254" s="9"/>
      <c r="B254" s="9"/>
      <c r="C254" s="10" t="s">
        <v>22</v>
      </c>
      <c r="D254" s="7" t="str">
        <f t="shared" ref="D254:O254" si="176">IF(D253&lt;=0,"",D253/$P253%)</f>
        <v/>
      </c>
      <c r="E254" s="7" t="str">
        <f t="shared" si="176"/>
        <v/>
      </c>
      <c r="F254" s="7" t="str">
        <f t="shared" si="176"/>
        <v/>
      </c>
      <c r="G254" s="7" t="str">
        <f t="shared" si="176"/>
        <v/>
      </c>
      <c r="H254" s="7" t="str">
        <f t="shared" si="176"/>
        <v/>
      </c>
      <c r="I254" s="7" t="str">
        <f t="shared" si="176"/>
        <v/>
      </c>
      <c r="J254" s="7" t="str">
        <f t="shared" si="176"/>
        <v/>
      </c>
      <c r="K254" s="7" t="str">
        <f t="shared" si="176"/>
        <v/>
      </c>
      <c r="L254" s="7" t="str">
        <f t="shared" si="176"/>
        <v/>
      </c>
      <c r="M254" s="7" t="str">
        <f t="shared" si="176"/>
        <v/>
      </c>
      <c r="N254" s="7" t="str">
        <f t="shared" si="176"/>
        <v/>
      </c>
      <c r="O254" s="7" t="str">
        <f t="shared" si="176"/>
        <v/>
      </c>
      <c r="P254" s="66">
        <f t="shared" si="158"/>
        <v>0</v>
      </c>
    </row>
    <row r="255" spans="1:16" ht="16.05" customHeight="1" x14ac:dyDescent="0.2">
      <c r="A255" s="9"/>
      <c r="B255" s="9"/>
      <c r="C255" s="7" t="s">
        <v>23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/>
      <c r="K255" s="67">
        <v>0</v>
      </c>
      <c r="L255" s="67">
        <v>0</v>
      </c>
      <c r="M255" s="67">
        <v>0</v>
      </c>
      <c r="N255" s="67">
        <v>0</v>
      </c>
      <c r="O255" s="67">
        <v>0</v>
      </c>
      <c r="P255" s="66">
        <f t="shared" si="158"/>
        <v>0</v>
      </c>
    </row>
    <row r="256" spans="1:16" ht="16.05" customHeight="1" x14ac:dyDescent="0.2">
      <c r="A256" s="9"/>
      <c r="B256" s="9"/>
      <c r="C256" s="10" t="s">
        <v>22</v>
      </c>
      <c r="D256" s="7" t="str">
        <f t="shared" ref="D256:O256" si="177">IF(D255&lt;=0,"",D255/$P255%)</f>
        <v/>
      </c>
      <c r="E256" s="7" t="str">
        <f t="shared" si="177"/>
        <v/>
      </c>
      <c r="F256" s="7" t="str">
        <f t="shared" si="177"/>
        <v/>
      </c>
      <c r="G256" s="7" t="str">
        <f t="shared" si="177"/>
        <v/>
      </c>
      <c r="H256" s="7" t="str">
        <f t="shared" si="177"/>
        <v/>
      </c>
      <c r="I256" s="7" t="str">
        <f t="shared" si="177"/>
        <v/>
      </c>
      <c r="J256" s="7" t="str">
        <f t="shared" si="177"/>
        <v/>
      </c>
      <c r="K256" s="7" t="str">
        <f t="shared" si="177"/>
        <v/>
      </c>
      <c r="L256" s="7" t="str">
        <f t="shared" si="177"/>
        <v/>
      </c>
      <c r="M256" s="7" t="str">
        <f t="shared" si="177"/>
        <v/>
      </c>
      <c r="N256" s="7" t="str">
        <f t="shared" si="177"/>
        <v/>
      </c>
      <c r="O256" s="7" t="str">
        <f t="shared" si="177"/>
        <v/>
      </c>
      <c r="P256" s="66">
        <f t="shared" si="158"/>
        <v>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8">SUM(E255,E253)</f>
        <v>0</v>
      </c>
      <c r="F257" s="66">
        <f t="shared" si="178"/>
        <v>0</v>
      </c>
      <c r="G257" s="66">
        <f t="shared" si="178"/>
        <v>0</v>
      </c>
      <c r="H257" s="66">
        <f t="shared" si="178"/>
        <v>0</v>
      </c>
      <c r="I257" s="66">
        <f t="shared" si="178"/>
        <v>0</v>
      </c>
      <c r="J257" s="66">
        <f t="shared" si="178"/>
        <v>0</v>
      </c>
      <c r="K257" s="66">
        <f t="shared" si="178"/>
        <v>0</v>
      </c>
      <c r="L257" s="66">
        <f t="shared" si="178"/>
        <v>0</v>
      </c>
      <c r="M257" s="66">
        <f t="shared" si="178"/>
        <v>0</v>
      </c>
      <c r="N257" s="66">
        <f t="shared" si="178"/>
        <v>0</v>
      </c>
      <c r="O257" s="66">
        <f t="shared" si="178"/>
        <v>0</v>
      </c>
      <c r="P257" s="66">
        <f t="shared" si="158"/>
        <v>0</v>
      </c>
    </row>
    <row r="258" spans="1:16" ht="16.05" customHeight="1" x14ac:dyDescent="0.2">
      <c r="A258" s="9"/>
      <c r="B258" s="13"/>
      <c r="C258" s="10" t="s">
        <v>22</v>
      </c>
      <c r="D258" s="7" t="str">
        <f t="shared" ref="D258:O258" si="179">IF(D257&lt;=0,"",D257/$P257%)</f>
        <v/>
      </c>
      <c r="E258" s="7" t="str">
        <f t="shared" si="179"/>
        <v/>
      </c>
      <c r="F258" s="7" t="str">
        <f t="shared" si="179"/>
        <v/>
      </c>
      <c r="G258" s="7" t="str">
        <f t="shared" si="179"/>
        <v/>
      </c>
      <c r="H258" s="7" t="str">
        <f t="shared" si="179"/>
        <v/>
      </c>
      <c r="I258" s="7" t="str">
        <f t="shared" si="179"/>
        <v/>
      </c>
      <c r="J258" s="7" t="str">
        <f t="shared" si="179"/>
        <v/>
      </c>
      <c r="K258" s="7" t="str">
        <f t="shared" si="179"/>
        <v/>
      </c>
      <c r="L258" s="7" t="str">
        <f t="shared" si="179"/>
        <v/>
      </c>
      <c r="M258" s="7" t="str">
        <f t="shared" si="179"/>
        <v/>
      </c>
      <c r="N258" s="7" t="str">
        <f t="shared" si="179"/>
        <v/>
      </c>
      <c r="O258" s="7" t="str">
        <f t="shared" si="179"/>
        <v/>
      </c>
      <c r="P258" s="66">
        <f t="shared" si="158"/>
        <v>0</v>
      </c>
    </row>
    <row r="259" spans="1:16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58"/>
        <v>0</v>
      </c>
    </row>
    <row r="260" spans="1:16" ht="16.05" customHeight="1" x14ac:dyDescent="0.2">
      <c r="A260" s="9"/>
      <c r="B260" s="9"/>
      <c r="C260" s="10" t="s">
        <v>22</v>
      </c>
      <c r="D260" s="7" t="str">
        <f t="shared" ref="D260:O260" si="180">IF(D259&lt;=0,"",D259/$P259%)</f>
        <v/>
      </c>
      <c r="E260" s="7" t="str">
        <f t="shared" si="180"/>
        <v/>
      </c>
      <c r="F260" s="7" t="str">
        <f t="shared" si="180"/>
        <v/>
      </c>
      <c r="G260" s="7" t="str">
        <f t="shared" si="180"/>
        <v/>
      </c>
      <c r="H260" s="7" t="str">
        <f t="shared" si="180"/>
        <v/>
      </c>
      <c r="I260" s="7" t="str">
        <f t="shared" si="180"/>
        <v/>
      </c>
      <c r="J260" s="7" t="str">
        <f t="shared" si="180"/>
        <v/>
      </c>
      <c r="K260" s="7" t="str">
        <f t="shared" si="180"/>
        <v/>
      </c>
      <c r="L260" s="7" t="str">
        <f t="shared" si="180"/>
        <v/>
      </c>
      <c r="M260" s="7" t="str">
        <f t="shared" si="180"/>
        <v/>
      </c>
      <c r="N260" s="7" t="str">
        <f t="shared" si="180"/>
        <v/>
      </c>
      <c r="O260" s="7" t="str">
        <f t="shared" si="180"/>
        <v/>
      </c>
      <c r="P260" s="66">
        <f t="shared" si="158"/>
        <v>0</v>
      </c>
    </row>
    <row r="261" spans="1:16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58"/>
        <v>0</v>
      </c>
    </row>
    <row r="262" spans="1:16" ht="16.05" customHeight="1" x14ac:dyDescent="0.2">
      <c r="A262" s="9"/>
      <c r="B262" s="9"/>
      <c r="C262" s="10" t="s">
        <v>22</v>
      </c>
      <c r="D262" s="7" t="str">
        <f t="shared" ref="D262:O262" si="181">IF(D261&lt;=0,"",D261/$P261%)</f>
        <v/>
      </c>
      <c r="E262" s="7" t="str">
        <f t="shared" si="181"/>
        <v/>
      </c>
      <c r="F262" s="7" t="str">
        <f t="shared" si="181"/>
        <v/>
      </c>
      <c r="G262" s="7" t="str">
        <f t="shared" si="181"/>
        <v/>
      </c>
      <c r="H262" s="7" t="str">
        <f t="shared" si="181"/>
        <v/>
      </c>
      <c r="I262" s="7" t="str">
        <f t="shared" si="181"/>
        <v/>
      </c>
      <c r="J262" s="7" t="str">
        <f t="shared" si="181"/>
        <v/>
      </c>
      <c r="K262" s="7" t="str">
        <f t="shared" si="181"/>
        <v/>
      </c>
      <c r="L262" s="7" t="str">
        <f t="shared" si="181"/>
        <v/>
      </c>
      <c r="M262" s="7" t="str">
        <f t="shared" si="181"/>
        <v/>
      </c>
      <c r="N262" s="7" t="str">
        <f t="shared" si="181"/>
        <v/>
      </c>
      <c r="O262" s="7" t="str">
        <f t="shared" si="181"/>
        <v/>
      </c>
      <c r="P262" s="66">
        <f t="shared" si="158"/>
        <v>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2">SUM(E261,E259)</f>
        <v>0</v>
      </c>
      <c r="F263" s="66">
        <f t="shared" si="182"/>
        <v>0</v>
      </c>
      <c r="G263" s="66">
        <f t="shared" si="182"/>
        <v>0</v>
      </c>
      <c r="H263" s="66">
        <f t="shared" si="182"/>
        <v>0</v>
      </c>
      <c r="I263" s="66">
        <f t="shared" si="182"/>
        <v>0</v>
      </c>
      <c r="J263" s="66">
        <f t="shared" si="182"/>
        <v>0</v>
      </c>
      <c r="K263" s="66">
        <f t="shared" si="182"/>
        <v>0</v>
      </c>
      <c r="L263" s="66">
        <f t="shared" si="182"/>
        <v>0</v>
      </c>
      <c r="M263" s="66">
        <f t="shared" si="182"/>
        <v>0</v>
      </c>
      <c r="N263" s="66">
        <f t="shared" si="182"/>
        <v>0</v>
      </c>
      <c r="O263" s="66">
        <f t="shared" si="182"/>
        <v>0</v>
      </c>
      <c r="P263" s="66">
        <f t="shared" si="158"/>
        <v>0</v>
      </c>
    </row>
    <row r="264" spans="1:16" ht="16.05" customHeight="1" x14ac:dyDescent="0.2">
      <c r="A264" s="9"/>
      <c r="B264" s="13"/>
      <c r="C264" s="10" t="s">
        <v>22</v>
      </c>
      <c r="D264" s="7" t="str">
        <f t="shared" ref="D264:O264" si="183">IF(D263&lt;=0,"",D263/$P263%)</f>
        <v/>
      </c>
      <c r="E264" s="7" t="str">
        <f t="shared" si="183"/>
        <v/>
      </c>
      <c r="F264" s="7" t="str">
        <f t="shared" si="183"/>
        <v/>
      </c>
      <c r="G264" s="7" t="str">
        <f t="shared" si="183"/>
        <v/>
      </c>
      <c r="H264" s="7" t="str">
        <f t="shared" si="183"/>
        <v/>
      </c>
      <c r="I264" s="7" t="str">
        <f t="shared" si="183"/>
        <v/>
      </c>
      <c r="J264" s="7" t="str">
        <f t="shared" si="183"/>
        <v/>
      </c>
      <c r="K264" s="7" t="str">
        <f t="shared" si="183"/>
        <v/>
      </c>
      <c r="L264" s="7" t="str">
        <f t="shared" si="183"/>
        <v/>
      </c>
      <c r="M264" s="7" t="str">
        <f t="shared" si="183"/>
        <v/>
      </c>
      <c r="N264" s="7" t="str">
        <f t="shared" si="183"/>
        <v/>
      </c>
      <c r="O264" s="7" t="str">
        <f t="shared" si="183"/>
        <v/>
      </c>
      <c r="P264" s="66">
        <f t="shared" si="158"/>
        <v>0</v>
      </c>
    </row>
    <row r="265" spans="1:16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58"/>
        <v>0</v>
      </c>
    </row>
    <row r="266" spans="1:16" ht="16.05" customHeight="1" x14ac:dyDescent="0.2">
      <c r="A266" s="9"/>
      <c r="B266" s="9"/>
      <c r="C266" s="10" t="s">
        <v>22</v>
      </c>
      <c r="D266" s="7" t="str">
        <f t="shared" ref="D266:O266" si="184">IF(D265&lt;=0,"",D265/$P265%)</f>
        <v/>
      </c>
      <c r="E266" s="7" t="str">
        <f t="shared" si="184"/>
        <v/>
      </c>
      <c r="F266" s="7" t="str">
        <f t="shared" si="184"/>
        <v/>
      </c>
      <c r="G266" s="7" t="str">
        <f t="shared" si="184"/>
        <v/>
      </c>
      <c r="H266" s="7" t="str">
        <f t="shared" si="184"/>
        <v/>
      </c>
      <c r="I266" s="7" t="str">
        <f t="shared" si="184"/>
        <v/>
      </c>
      <c r="J266" s="7" t="str">
        <f t="shared" si="184"/>
        <v/>
      </c>
      <c r="K266" s="7" t="str">
        <f t="shared" si="184"/>
        <v/>
      </c>
      <c r="L266" s="7" t="str">
        <f t="shared" si="184"/>
        <v/>
      </c>
      <c r="M266" s="7" t="str">
        <f t="shared" si="184"/>
        <v/>
      </c>
      <c r="N266" s="7" t="str">
        <f t="shared" si="184"/>
        <v/>
      </c>
      <c r="O266" s="7" t="str">
        <f t="shared" si="184"/>
        <v/>
      </c>
      <c r="P266" s="66">
        <f t="shared" si="158"/>
        <v>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8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 t="shared" ref="D268:O268" si="185">IF(D267&lt;=0,"",D267/$P267%)</f>
        <v/>
      </c>
      <c r="E268" s="7" t="str">
        <f t="shared" si="185"/>
        <v/>
      </c>
      <c r="F268" s="7" t="str">
        <f t="shared" si="185"/>
        <v/>
      </c>
      <c r="G268" s="7" t="str">
        <f t="shared" si="185"/>
        <v/>
      </c>
      <c r="H268" s="7" t="str">
        <f t="shared" si="185"/>
        <v/>
      </c>
      <c r="I268" s="7" t="str">
        <f t="shared" si="185"/>
        <v/>
      </c>
      <c r="J268" s="7" t="str">
        <f t="shared" si="185"/>
        <v/>
      </c>
      <c r="K268" s="7" t="str">
        <f t="shared" si="185"/>
        <v/>
      </c>
      <c r="L268" s="7" t="str">
        <f t="shared" si="185"/>
        <v/>
      </c>
      <c r="M268" s="7" t="str">
        <f t="shared" si="185"/>
        <v/>
      </c>
      <c r="N268" s="7" t="str">
        <f t="shared" si="185"/>
        <v/>
      </c>
      <c r="O268" s="7" t="str">
        <f t="shared" si="185"/>
        <v/>
      </c>
      <c r="P268" s="66">
        <f t="shared" si="158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6">SUM(E267,E265)</f>
        <v>0</v>
      </c>
      <c r="F269" s="66">
        <f t="shared" si="186"/>
        <v>0</v>
      </c>
      <c r="G269" s="66">
        <f t="shared" si="186"/>
        <v>0</v>
      </c>
      <c r="H269" s="66">
        <f t="shared" si="186"/>
        <v>0</v>
      </c>
      <c r="I269" s="66">
        <f t="shared" si="186"/>
        <v>0</v>
      </c>
      <c r="J269" s="66">
        <f t="shared" si="186"/>
        <v>0</v>
      </c>
      <c r="K269" s="66">
        <f t="shared" si="186"/>
        <v>0</v>
      </c>
      <c r="L269" s="66">
        <f t="shared" si="186"/>
        <v>0</v>
      </c>
      <c r="M269" s="66">
        <f t="shared" si="186"/>
        <v>0</v>
      </c>
      <c r="N269" s="66">
        <f t="shared" si="186"/>
        <v>0</v>
      </c>
      <c r="O269" s="66">
        <f t="shared" si="186"/>
        <v>0</v>
      </c>
      <c r="P269" s="66">
        <f t="shared" si="158"/>
        <v>0</v>
      </c>
    </row>
    <row r="270" spans="1:16" ht="16.05" customHeight="1" x14ac:dyDescent="0.2">
      <c r="A270" s="9"/>
      <c r="B270" s="13"/>
      <c r="C270" s="10" t="s">
        <v>22</v>
      </c>
      <c r="D270" s="7" t="str">
        <f t="shared" ref="D270:O270" si="187">IF(D269&lt;=0,"",D269/$P269%)</f>
        <v/>
      </c>
      <c r="E270" s="7" t="str">
        <f t="shared" si="187"/>
        <v/>
      </c>
      <c r="F270" s="7" t="str">
        <f t="shared" si="187"/>
        <v/>
      </c>
      <c r="G270" s="7" t="str">
        <f t="shared" si="187"/>
        <v/>
      </c>
      <c r="H270" s="7" t="str">
        <f t="shared" si="187"/>
        <v/>
      </c>
      <c r="I270" s="7" t="str">
        <f t="shared" si="187"/>
        <v/>
      </c>
      <c r="J270" s="7" t="str">
        <f t="shared" si="187"/>
        <v/>
      </c>
      <c r="K270" s="7" t="str">
        <f t="shared" si="187"/>
        <v/>
      </c>
      <c r="L270" s="7" t="str">
        <f t="shared" si="187"/>
        <v/>
      </c>
      <c r="M270" s="7" t="str">
        <f t="shared" si="187"/>
        <v/>
      </c>
      <c r="N270" s="7" t="str">
        <f t="shared" si="187"/>
        <v/>
      </c>
      <c r="O270" s="7" t="str">
        <f t="shared" si="187"/>
        <v/>
      </c>
      <c r="P270" s="66">
        <f t="shared" si="158"/>
        <v>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58"/>
        <v>0</v>
      </c>
    </row>
    <row r="272" spans="1:16" ht="16.05" customHeight="1" x14ac:dyDescent="0.2">
      <c r="A272" s="9"/>
      <c r="B272" s="9"/>
      <c r="C272" s="10" t="s">
        <v>22</v>
      </c>
      <c r="D272" s="7" t="str">
        <f t="shared" ref="D272:O272" si="188">IF(D271&lt;=0,"",D271/$P271%)</f>
        <v/>
      </c>
      <c r="E272" s="7" t="str">
        <f t="shared" si="188"/>
        <v/>
      </c>
      <c r="F272" s="7" t="str">
        <f t="shared" si="188"/>
        <v/>
      </c>
      <c r="G272" s="7" t="str">
        <f t="shared" si="188"/>
        <v/>
      </c>
      <c r="H272" s="7" t="str">
        <f t="shared" si="188"/>
        <v/>
      </c>
      <c r="I272" s="7" t="str">
        <f t="shared" si="188"/>
        <v/>
      </c>
      <c r="J272" s="7" t="str">
        <f t="shared" si="188"/>
        <v/>
      </c>
      <c r="K272" s="7" t="str">
        <f t="shared" si="188"/>
        <v/>
      </c>
      <c r="L272" s="7" t="str">
        <f t="shared" si="188"/>
        <v/>
      </c>
      <c r="M272" s="7" t="str">
        <f t="shared" si="188"/>
        <v/>
      </c>
      <c r="N272" s="7" t="str">
        <f t="shared" si="188"/>
        <v/>
      </c>
      <c r="O272" s="7" t="str">
        <f t="shared" si="188"/>
        <v/>
      </c>
      <c r="P272" s="66">
        <f t="shared" si="158"/>
        <v>0</v>
      </c>
    </row>
    <row r="273" spans="1:17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58"/>
        <v>0</v>
      </c>
    </row>
    <row r="274" spans="1:17" ht="16.05" customHeight="1" x14ac:dyDescent="0.2">
      <c r="A274" s="9"/>
      <c r="B274" s="9"/>
      <c r="C274" s="10" t="s">
        <v>22</v>
      </c>
      <c r="D274" s="7" t="str">
        <f t="shared" ref="D274:O274" si="189">IF(D273&lt;=0,"",D273/$P273%)</f>
        <v/>
      </c>
      <c r="E274" s="7" t="str">
        <f t="shared" si="189"/>
        <v/>
      </c>
      <c r="F274" s="7" t="str">
        <f t="shared" si="189"/>
        <v/>
      </c>
      <c r="G274" s="7" t="str">
        <f t="shared" si="189"/>
        <v/>
      </c>
      <c r="H274" s="7" t="str">
        <f t="shared" si="189"/>
        <v/>
      </c>
      <c r="I274" s="7" t="str">
        <f t="shared" si="189"/>
        <v/>
      </c>
      <c r="J274" s="7" t="str">
        <f t="shared" si="189"/>
        <v/>
      </c>
      <c r="K274" s="7" t="str">
        <f t="shared" si="189"/>
        <v/>
      </c>
      <c r="L274" s="7" t="str">
        <f t="shared" si="189"/>
        <v/>
      </c>
      <c r="M274" s="7" t="str">
        <f t="shared" si="189"/>
        <v/>
      </c>
      <c r="N274" s="7" t="str">
        <f t="shared" si="189"/>
        <v/>
      </c>
      <c r="O274" s="7" t="str">
        <f t="shared" si="189"/>
        <v/>
      </c>
      <c r="P274" s="66">
        <f t="shared" si="158"/>
        <v>0</v>
      </c>
    </row>
    <row r="275" spans="1:17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90">SUM(E273,E271)</f>
        <v>0</v>
      </c>
      <c r="F275" s="66">
        <f t="shared" si="190"/>
        <v>0</v>
      </c>
      <c r="G275" s="66">
        <f t="shared" si="190"/>
        <v>0</v>
      </c>
      <c r="H275" s="66">
        <f t="shared" si="190"/>
        <v>0</v>
      </c>
      <c r="I275" s="66">
        <f t="shared" si="190"/>
        <v>0</v>
      </c>
      <c r="J275" s="66">
        <f t="shared" si="190"/>
        <v>0</v>
      </c>
      <c r="K275" s="66">
        <f t="shared" si="190"/>
        <v>0</v>
      </c>
      <c r="L275" s="66">
        <f t="shared" si="190"/>
        <v>0</v>
      </c>
      <c r="M275" s="66">
        <f t="shared" si="190"/>
        <v>0</v>
      </c>
      <c r="N275" s="66">
        <f t="shared" si="190"/>
        <v>0</v>
      </c>
      <c r="O275" s="66">
        <f t="shared" si="190"/>
        <v>0</v>
      </c>
      <c r="P275" s="66">
        <f t="shared" si="158"/>
        <v>0</v>
      </c>
    </row>
    <row r="276" spans="1:17" ht="16.05" customHeight="1" x14ac:dyDescent="0.2">
      <c r="A276" s="9"/>
      <c r="B276" s="13"/>
      <c r="C276" s="10" t="s">
        <v>22</v>
      </c>
      <c r="D276" s="7" t="str">
        <f t="shared" ref="D276:O276" si="191">IF(D275&lt;=0,"",D275/$P275%)</f>
        <v/>
      </c>
      <c r="E276" s="7" t="str">
        <f t="shared" si="191"/>
        <v/>
      </c>
      <c r="F276" s="7" t="str">
        <f t="shared" si="191"/>
        <v/>
      </c>
      <c r="G276" s="7" t="str">
        <f t="shared" si="191"/>
        <v/>
      </c>
      <c r="H276" s="7" t="str">
        <f t="shared" si="191"/>
        <v/>
      </c>
      <c r="I276" s="7" t="str">
        <f t="shared" si="191"/>
        <v/>
      </c>
      <c r="J276" s="7" t="str">
        <f t="shared" si="191"/>
        <v/>
      </c>
      <c r="K276" s="7" t="str">
        <f t="shared" si="191"/>
        <v/>
      </c>
      <c r="L276" s="7" t="str">
        <f t="shared" si="191"/>
        <v/>
      </c>
      <c r="M276" s="7" t="str">
        <f t="shared" si="191"/>
        <v/>
      </c>
      <c r="N276" s="7" t="str">
        <f t="shared" si="191"/>
        <v/>
      </c>
      <c r="O276" s="7" t="str">
        <f t="shared" si="191"/>
        <v/>
      </c>
      <c r="P276" s="66">
        <f t="shared" si="158"/>
        <v>0</v>
      </c>
    </row>
    <row r="277" spans="1:17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58"/>
        <v>0</v>
      </c>
    </row>
    <row r="278" spans="1:17" ht="16.05" customHeight="1" x14ac:dyDescent="0.2">
      <c r="A278" s="9"/>
      <c r="B278" s="9"/>
      <c r="C278" s="10" t="s">
        <v>22</v>
      </c>
      <c r="D278" s="7" t="str">
        <f t="shared" ref="D278:O278" si="192">IF(D277&lt;=0,"",D277/$P277%)</f>
        <v/>
      </c>
      <c r="E278" s="7" t="str">
        <f t="shared" si="192"/>
        <v/>
      </c>
      <c r="F278" s="7" t="str">
        <f t="shared" si="192"/>
        <v/>
      </c>
      <c r="G278" s="7" t="str">
        <f t="shared" si="192"/>
        <v/>
      </c>
      <c r="H278" s="7" t="str">
        <f t="shared" si="192"/>
        <v/>
      </c>
      <c r="I278" s="7" t="str">
        <f t="shared" si="192"/>
        <v/>
      </c>
      <c r="J278" s="7" t="str">
        <f t="shared" si="192"/>
        <v/>
      </c>
      <c r="K278" s="7" t="str">
        <f t="shared" si="192"/>
        <v/>
      </c>
      <c r="L278" s="7" t="str">
        <f t="shared" si="192"/>
        <v/>
      </c>
      <c r="M278" s="7" t="str">
        <f t="shared" si="192"/>
        <v/>
      </c>
      <c r="N278" s="7" t="str">
        <f t="shared" si="192"/>
        <v/>
      </c>
      <c r="O278" s="7" t="str">
        <f t="shared" si="192"/>
        <v/>
      </c>
      <c r="P278" s="66">
        <f t="shared" si="158"/>
        <v>0</v>
      </c>
    </row>
    <row r="279" spans="1:17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58"/>
        <v>0</v>
      </c>
    </row>
    <row r="280" spans="1:17" ht="16.05" customHeight="1" x14ac:dyDescent="0.2">
      <c r="A280" s="9"/>
      <c r="B280" s="9"/>
      <c r="C280" s="10" t="s">
        <v>22</v>
      </c>
      <c r="D280" s="7" t="str">
        <f t="shared" ref="D280:O280" si="193">IF(D279&lt;=0,"",D279/$P279%)</f>
        <v/>
      </c>
      <c r="E280" s="7" t="str">
        <f t="shared" si="193"/>
        <v/>
      </c>
      <c r="F280" s="7" t="str">
        <f t="shared" si="193"/>
        <v/>
      </c>
      <c r="G280" s="7" t="str">
        <f t="shared" si="193"/>
        <v/>
      </c>
      <c r="H280" s="7" t="str">
        <f t="shared" si="193"/>
        <v/>
      </c>
      <c r="I280" s="7" t="str">
        <f t="shared" si="193"/>
        <v/>
      </c>
      <c r="J280" s="7" t="str">
        <f t="shared" si="193"/>
        <v/>
      </c>
      <c r="K280" s="7" t="str">
        <f t="shared" si="193"/>
        <v/>
      </c>
      <c r="L280" s="7" t="str">
        <f t="shared" si="193"/>
        <v/>
      </c>
      <c r="M280" s="7" t="str">
        <f t="shared" si="193"/>
        <v/>
      </c>
      <c r="N280" s="7" t="str">
        <f t="shared" si="193"/>
        <v/>
      </c>
      <c r="O280" s="7" t="str">
        <f t="shared" si="193"/>
        <v/>
      </c>
      <c r="P280" s="66">
        <f t="shared" si="158"/>
        <v>0</v>
      </c>
    </row>
    <row r="281" spans="1:17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4">SUM(E279,E277)</f>
        <v>0</v>
      </c>
      <c r="F281" s="66">
        <f t="shared" si="194"/>
        <v>0</v>
      </c>
      <c r="G281" s="66">
        <f t="shared" si="194"/>
        <v>0</v>
      </c>
      <c r="H281" s="66">
        <f t="shared" si="194"/>
        <v>0</v>
      </c>
      <c r="I281" s="66">
        <f t="shared" si="194"/>
        <v>0</v>
      </c>
      <c r="J281" s="66">
        <f t="shared" si="194"/>
        <v>0</v>
      </c>
      <c r="K281" s="66">
        <f t="shared" si="194"/>
        <v>0</v>
      </c>
      <c r="L281" s="66">
        <f t="shared" si="194"/>
        <v>0</v>
      </c>
      <c r="M281" s="66">
        <f t="shared" si="194"/>
        <v>0</v>
      </c>
      <c r="N281" s="66">
        <f t="shared" si="194"/>
        <v>0</v>
      </c>
      <c r="O281" s="66">
        <f t="shared" si="194"/>
        <v>0</v>
      </c>
      <c r="P281" s="66">
        <f t="shared" si="158"/>
        <v>0</v>
      </c>
    </row>
    <row r="282" spans="1:17" ht="16.05" customHeight="1" x14ac:dyDescent="0.2">
      <c r="A282" s="9"/>
      <c r="B282" s="13"/>
      <c r="C282" s="10" t="s">
        <v>22</v>
      </c>
      <c r="D282" s="7" t="str">
        <f t="shared" ref="D282:O282" si="195">IF(D281&lt;=0,"",D281/$P281%)</f>
        <v/>
      </c>
      <c r="E282" s="7" t="str">
        <f t="shared" si="195"/>
        <v/>
      </c>
      <c r="F282" s="7" t="str">
        <f t="shared" si="195"/>
        <v/>
      </c>
      <c r="G282" s="7" t="str">
        <f t="shared" si="195"/>
        <v/>
      </c>
      <c r="H282" s="7" t="str">
        <f t="shared" si="195"/>
        <v/>
      </c>
      <c r="I282" s="7" t="str">
        <f t="shared" si="195"/>
        <v/>
      </c>
      <c r="J282" s="7" t="str">
        <f t="shared" si="195"/>
        <v/>
      </c>
      <c r="K282" s="7" t="str">
        <f t="shared" si="195"/>
        <v/>
      </c>
      <c r="L282" s="7" t="str">
        <f t="shared" si="195"/>
        <v/>
      </c>
      <c r="M282" s="7" t="str">
        <f t="shared" si="195"/>
        <v/>
      </c>
      <c r="N282" s="7" t="str">
        <f t="shared" si="195"/>
        <v/>
      </c>
      <c r="O282" s="7" t="str">
        <f t="shared" si="195"/>
        <v/>
      </c>
      <c r="P282" s="66">
        <f t="shared" si="158"/>
        <v>0</v>
      </c>
    </row>
    <row r="283" spans="1:17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58"/>
        <v>0</v>
      </c>
      <c r="Q283" s="17"/>
    </row>
    <row r="284" spans="1:17" ht="16.05" customHeight="1" x14ac:dyDescent="0.2">
      <c r="A284" s="9"/>
      <c r="B284" s="9"/>
      <c r="C284" s="10" t="s">
        <v>22</v>
      </c>
      <c r="D284" s="7" t="str">
        <f t="shared" ref="D284:O284" si="196">IF(D283&lt;=0,"",D283/$P283%)</f>
        <v/>
      </c>
      <c r="E284" s="7" t="str">
        <f t="shared" si="196"/>
        <v/>
      </c>
      <c r="F284" s="7" t="str">
        <f t="shared" si="196"/>
        <v/>
      </c>
      <c r="G284" s="7" t="str">
        <f t="shared" si="196"/>
        <v/>
      </c>
      <c r="H284" s="7" t="str">
        <f t="shared" si="196"/>
        <v/>
      </c>
      <c r="I284" s="7" t="str">
        <f t="shared" si="196"/>
        <v/>
      </c>
      <c r="J284" s="7" t="str">
        <f t="shared" si="196"/>
        <v/>
      </c>
      <c r="K284" s="7" t="str">
        <f t="shared" si="196"/>
        <v/>
      </c>
      <c r="L284" s="7" t="str">
        <f t="shared" si="196"/>
        <v/>
      </c>
      <c r="M284" s="7" t="str">
        <f t="shared" si="196"/>
        <v/>
      </c>
      <c r="N284" s="7" t="str">
        <f t="shared" si="196"/>
        <v/>
      </c>
      <c r="O284" s="7" t="str">
        <f t="shared" si="196"/>
        <v/>
      </c>
      <c r="P284" s="66">
        <f t="shared" si="158"/>
        <v>0</v>
      </c>
      <c r="Q284" s="17"/>
    </row>
    <row r="285" spans="1:17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8"/>
        <v>0</v>
      </c>
      <c r="Q285" s="17"/>
    </row>
    <row r="286" spans="1:17" ht="16.05" customHeight="1" x14ac:dyDescent="0.2">
      <c r="A286" s="9"/>
      <c r="B286" s="9"/>
      <c r="C286" s="10" t="s">
        <v>22</v>
      </c>
      <c r="D286" s="7" t="str">
        <f t="shared" ref="D286:O286" si="197">IF(D285&lt;=0,"",D285/$P285%)</f>
        <v/>
      </c>
      <c r="E286" s="7" t="str">
        <f t="shared" si="197"/>
        <v/>
      </c>
      <c r="F286" s="7" t="str">
        <f t="shared" si="197"/>
        <v/>
      </c>
      <c r="G286" s="7" t="str">
        <f t="shared" si="197"/>
        <v/>
      </c>
      <c r="H286" s="7" t="str">
        <f t="shared" si="197"/>
        <v/>
      </c>
      <c r="I286" s="7" t="str">
        <f t="shared" si="197"/>
        <v/>
      </c>
      <c r="J286" s="7" t="str">
        <f t="shared" si="197"/>
        <v/>
      </c>
      <c r="K286" s="7" t="str">
        <f t="shared" si="197"/>
        <v/>
      </c>
      <c r="L286" s="7" t="str">
        <f t="shared" si="197"/>
        <v/>
      </c>
      <c r="M286" s="7" t="str">
        <f t="shared" si="197"/>
        <v/>
      </c>
      <c r="N286" s="7" t="str">
        <f t="shared" si="197"/>
        <v/>
      </c>
      <c r="O286" s="7" t="str">
        <f t="shared" si="197"/>
        <v/>
      </c>
      <c r="P286" s="66">
        <f t="shared" si="158"/>
        <v>0</v>
      </c>
      <c r="Q286" s="17"/>
    </row>
    <row r="287" spans="1:17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8">SUM(E285,E283)</f>
        <v>0</v>
      </c>
      <c r="F287" s="66">
        <f t="shared" si="198"/>
        <v>0</v>
      </c>
      <c r="G287" s="66">
        <f t="shared" si="198"/>
        <v>0</v>
      </c>
      <c r="H287" s="66">
        <f t="shared" si="198"/>
        <v>0</v>
      </c>
      <c r="I287" s="66">
        <f t="shared" si="198"/>
        <v>0</v>
      </c>
      <c r="J287" s="66">
        <f t="shared" si="198"/>
        <v>0</v>
      </c>
      <c r="K287" s="66">
        <f t="shared" si="198"/>
        <v>0</v>
      </c>
      <c r="L287" s="66">
        <f t="shared" si="198"/>
        <v>0</v>
      </c>
      <c r="M287" s="66">
        <f t="shared" si="198"/>
        <v>0</v>
      </c>
      <c r="N287" s="66">
        <f t="shared" si="198"/>
        <v>0</v>
      </c>
      <c r="O287" s="66">
        <f t="shared" si="198"/>
        <v>0</v>
      </c>
      <c r="P287" s="66">
        <f t="shared" si="158"/>
        <v>0</v>
      </c>
      <c r="Q287" s="17"/>
    </row>
    <row r="288" spans="1:17" ht="16.05" customHeight="1" x14ac:dyDescent="0.2">
      <c r="A288" s="9"/>
      <c r="B288" s="13"/>
      <c r="C288" s="10" t="s">
        <v>22</v>
      </c>
      <c r="D288" s="7" t="str">
        <f t="shared" ref="D288:O288" si="199">IF(D287&lt;=0,"",D287/$P287%)</f>
        <v/>
      </c>
      <c r="E288" s="7" t="str">
        <f t="shared" si="199"/>
        <v/>
      </c>
      <c r="F288" s="7" t="str">
        <f t="shared" si="199"/>
        <v/>
      </c>
      <c r="G288" s="7" t="str">
        <f t="shared" si="199"/>
        <v/>
      </c>
      <c r="H288" s="7" t="str">
        <f t="shared" si="199"/>
        <v/>
      </c>
      <c r="I288" s="7" t="str">
        <f t="shared" si="199"/>
        <v/>
      </c>
      <c r="J288" s="7" t="str">
        <f t="shared" si="199"/>
        <v/>
      </c>
      <c r="K288" s="7" t="str">
        <f t="shared" si="199"/>
        <v/>
      </c>
      <c r="L288" s="7" t="str">
        <f t="shared" si="199"/>
        <v/>
      </c>
      <c r="M288" s="7" t="str">
        <f t="shared" si="199"/>
        <v/>
      </c>
      <c r="N288" s="7" t="str">
        <f t="shared" si="199"/>
        <v/>
      </c>
      <c r="O288" s="7" t="str">
        <f t="shared" si="199"/>
        <v/>
      </c>
      <c r="P288" s="66">
        <f t="shared" si="158"/>
        <v>0</v>
      </c>
      <c r="Q288" s="17"/>
    </row>
    <row r="289" spans="1:18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58"/>
        <v>0</v>
      </c>
      <c r="Q289" s="17"/>
    </row>
    <row r="290" spans="1:18" ht="16.05" customHeight="1" x14ac:dyDescent="0.2">
      <c r="A290" s="9"/>
      <c r="B290" s="9"/>
      <c r="C290" s="10" t="s">
        <v>22</v>
      </c>
      <c r="D290" s="7" t="str">
        <f t="shared" ref="D290:O290" si="200">IF(D289&lt;=0,"",D289/$P289%)</f>
        <v/>
      </c>
      <c r="E290" s="7" t="str">
        <f t="shared" si="200"/>
        <v/>
      </c>
      <c r="F290" s="7" t="str">
        <f t="shared" si="200"/>
        <v/>
      </c>
      <c r="G290" s="7" t="str">
        <f t="shared" si="200"/>
        <v/>
      </c>
      <c r="H290" s="7" t="str">
        <f t="shared" si="200"/>
        <v/>
      </c>
      <c r="I290" s="7" t="str">
        <f t="shared" si="200"/>
        <v/>
      </c>
      <c r="J290" s="7" t="str">
        <f t="shared" si="200"/>
        <v/>
      </c>
      <c r="K290" s="7" t="str">
        <f t="shared" si="200"/>
        <v/>
      </c>
      <c r="L290" s="7" t="str">
        <f t="shared" si="200"/>
        <v/>
      </c>
      <c r="M290" s="7" t="str">
        <f t="shared" si="200"/>
        <v/>
      </c>
      <c r="N290" s="7" t="str">
        <f t="shared" si="200"/>
        <v/>
      </c>
      <c r="O290" s="7" t="str">
        <f t="shared" si="200"/>
        <v/>
      </c>
      <c r="P290" s="66">
        <f t="shared" si="158"/>
        <v>0</v>
      </c>
      <c r="Q290" s="17"/>
    </row>
    <row r="291" spans="1:18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58"/>
        <v>0</v>
      </c>
      <c r="Q291" s="17"/>
    </row>
    <row r="292" spans="1:18" ht="16.05" customHeight="1" x14ac:dyDescent="0.2">
      <c r="A292" s="9"/>
      <c r="B292" s="9"/>
      <c r="C292" s="10" t="s">
        <v>22</v>
      </c>
      <c r="D292" s="7" t="str">
        <f t="shared" ref="D292:O292" si="201">IF(D291&lt;=0,"",D291/$P291%)</f>
        <v/>
      </c>
      <c r="E292" s="7" t="str">
        <f t="shared" si="201"/>
        <v/>
      </c>
      <c r="F292" s="7" t="str">
        <f t="shared" si="201"/>
        <v/>
      </c>
      <c r="G292" s="7" t="str">
        <f t="shared" si="201"/>
        <v/>
      </c>
      <c r="H292" s="7" t="str">
        <f t="shared" si="201"/>
        <v/>
      </c>
      <c r="I292" s="7" t="str">
        <f t="shared" si="201"/>
        <v/>
      </c>
      <c r="J292" s="7" t="str">
        <f t="shared" si="201"/>
        <v/>
      </c>
      <c r="K292" s="7" t="str">
        <f t="shared" si="201"/>
        <v/>
      </c>
      <c r="L292" s="7" t="str">
        <f t="shared" si="201"/>
        <v/>
      </c>
      <c r="M292" s="7" t="str">
        <f t="shared" si="201"/>
        <v/>
      </c>
      <c r="N292" s="7" t="str">
        <f t="shared" si="201"/>
        <v/>
      </c>
      <c r="O292" s="7" t="str">
        <f t="shared" si="201"/>
        <v/>
      </c>
      <c r="P292" s="66">
        <f t="shared" si="158"/>
        <v>0</v>
      </c>
      <c r="Q292" s="17"/>
    </row>
    <row r="293" spans="1:18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2">SUM(E291,E289)</f>
        <v>0</v>
      </c>
      <c r="F293" s="66">
        <f t="shared" si="202"/>
        <v>0</v>
      </c>
      <c r="G293" s="66">
        <f t="shared" si="202"/>
        <v>0</v>
      </c>
      <c r="H293" s="66">
        <f t="shared" si="202"/>
        <v>0</v>
      </c>
      <c r="I293" s="66">
        <f t="shared" si="202"/>
        <v>0</v>
      </c>
      <c r="J293" s="66">
        <f t="shared" si="202"/>
        <v>0</v>
      </c>
      <c r="K293" s="66">
        <f t="shared" si="202"/>
        <v>0</v>
      </c>
      <c r="L293" s="66">
        <f t="shared" si="202"/>
        <v>0</v>
      </c>
      <c r="M293" s="66">
        <f t="shared" si="202"/>
        <v>0</v>
      </c>
      <c r="N293" s="66">
        <f t="shared" si="202"/>
        <v>0</v>
      </c>
      <c r="O293" s="66">
        <f t="shared" si="202"/>
        <v>0</v>
      </c>
      <c r="P293" s="66">
        <f t="shared" ref="P293:P356" si="203">SUM(D293:O293)</f>
        <v>0</v>
      </c>
      <c r="Q293" s="17"/>
    </row>
    <row r="294" spans="1:18" ht="16.05" customHeight="1" x14ac:dyDescent="0.2">
      <c r="A294" s="9"/>
      <c r="B294" s="13"/>
      <c r="C294" s="10" t="s">
        <v>22</v>
      </c>
      <c r="D294" s="7" t="str">
        <f t="shared" ref="D294:O294" si="204">IF(D293&lt;=0,"",D293/$P293%)</f>
        <v/>
      </c>
      <c r="E294" s="7" t="str">
        <f t="shared" si="204"/>
        <v/>
      </c>
      <c r="F294" s="7" t="str">
        <f t="shared" si="204"/>
        <v/>
      </c>
      <c r="G294" s="7" t="str">
        <f t="shared" si="204"/>
        <v/>
      </c>
      <c r="H294" s="7" t="str">
        <f t="shared" si="204"/>
        <v/>
      </c>
      <c r="I294" s="7" t="str">
        <f t="shared" si="204"/>
        <v/>
      </c>
      <c r="J294" s="7" t="str">
        <f t="shared" si="204"/>
        <v/>
      </c>
      <c r="K294" s="7" t="str">
        <f t="shared" si="204"/>
        <v/>
      </c>
      <c r="L294" s="7" t="str">
        <f t="shared" si="204"/>
        <v/>
      </c>
      <c r="M294" s="7" t="str">
        <f t="shared" si="204"/>
        <v/>
      </c>
      <c r="N294" s="7" t="str">
        <f t="shared" si="204"/>
        <v/>
      </c>
      <c r="O294" s="7" t="str">
        <f t="shared" si="204"/>
        <v/>
      </c>
      <c r="P294" s="66">
        <f t="shared" si="203"/>
        <v>0</v>
      </c>
      <c r="Q294" s="17"/>
    </row>
    <row r="295" spans="1:18" ht="16.05" customHeight="1" x14ac:dyDescent="0.2">
      <c r="A295" s="103" t="s">
        <v>72</v>
      </c>
      <c r="B295" s="104"/>
      <c r="C295" s="7" t="s">
        <v>21</v>
      </c>
      <c r="D295" s="67">
        <v>4432.7000000000007</v>
      </c>
      <c r="E295" s="67">
        <v>4025</v>
      </c>
      <c r="F295" s="67">
        <v>4493.3999999999996</v>
      </c>
      <c r="G295" s="67">
        <v>4374.2</v>
      </c>
      <c r="H295" s="67">
        <v>4563.5</v>
      </c>
      <c r="I295" s="67">
        <v>4419.2000000000007</v>
      </c>
      <c r="J295" s="67">
        <v>4452.7000000000007</v>
      </c>
      <c r="K295" s="67">
        <v>4209.8999999999996</v>
      </c>
      <c r="L295" s="67">
        <v>4031.5</v>
      </c>
      <c r="M295" s="67">
        <v>4054.4</v>
      </c>
      <c r="N295" s="67">
        <v>3946.3</v>
      </c>
      <c r="O295" s="67">
        <v>4134.1000000000004</v>
      </c>
      <c r="P295" s="66">
        <f t="shared" si="203"/>
        <v>51136.9</v>
      </c>
      <c r="Q295" s="17"/>
    </row>
    <row r="296" spans="1:18" ht="16.05" customHeight="1" x14ac:dyDescent="0.2">
      <c r="A296" s="9"/>
      <c r="C296" s="10" t="s">
        <v>22</v>
      </c>
      <c r="D296" s="7">
        <f t="shared" ref="D296:O296" si="205">IF(D295&lt;=0,"",D295/$P295%)</f>
        <v>8.6683001902735608</v>
      </c>
      <c r="E296" s="7">
        <f t="shared" si="205"/>
        <v>7.8710285527671795</v>
      </c>
      <c r="F296" s="7">
        <f t="shared" si="205"/>
        <v>8.7870011674544202</v>
      </c>
      <c r="G296" s="7">
        <f t="shared" si="205"/>
        <v>8.5539013901898624</v>
      </c>
      <c r="H296" s="7">
        <f t="shared" si="205"/>
        <v>8.9240841740504404</v>
      </c>
      <c r="I296" s="7">
        <f t="shared" si="205"/>
        <v>8.6419004671773223</v>
      </c>
      <c r="J296" s="7">
        <f t="shared" si="205"/>
        <v>8.7074108911568757</v>
      </c>
      <c r="K296" s="7">
        <f t="shared" si="205"/>
        <v>8.2326069824334276</v>
      </c>
      <c r="L296" s="7">
        <f t="shared" si="205"/>
        <v>7.8837395305542568</v>
      </c>
      <c r="M296" s="7">
        <f t="shared" si="205"/>
        <v>7.9285212830656526</v>
      </c>
      <c r="N296" s="7">
        <f t="shared" si="205"/>
        <v>7.7171279447913346</v>
      </c>
      <c r="O296" s="7">
        <f t="shared" si="205"/>
        <v>8.0843774260856645</v>
      </c>
      <c r="P296" s="66">
        <f t="shared" si="203"/>
        <v>99.999999999999986</v>
      </c>
      <c r="Q296" s="17"/>
    </row>
    <row r="297" spans="1:18" ht="16.05" customHeight="1" x14ac:dyDescent="0.2">
      <c r="A297" s="9"/>
      <c r="C297" s="7" t="s">
        <v>23</v>
      </c>
      <c r="D297" s="67">
        <v>0</v>
      </c>
      <c r="E297" s="67">
        <v>0</v>
      </c>
      <c r="F297" s="67">
        <v>0</v>
      </c>
      <c r="G297" s="67">
        <v>0</v>
      </c>
      <c r="H297" s="67">
        <v>0</v>
      </c>
      <c r="I297" s="67">
        <v>0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  <c r="O297" s="67">
        <v>0</v>
      </c>
      <c r="P297" s="66">
        <f t="shared" si="203"/>
        <v>0</v>
      </c>
      <c r="Q297" s="17"/>
    </row>
    <row r="298" spans="1:18" ht="16.05" customHeight="1" x14ac:dyDescent="0.2">
      <c r="A298" s="9"/>
      <c r="C298" s="10" t="s">
        <v>22</v>
      </c>
      <c r="D298" s="7" t="str">
        <f t="shared" ref="D298:O298" si="206">IF(D297&lt;=0,"",D297/$P297%)</f>
        <v/>
      </c>
      <c r="E298" s="7" t="str">
        <f t="shared" si="206"/>
        <v/>
      </c>
      <c r="F298" s="7" t="str">
        <f t="shared" si="206"/>
        <v/>
      </c>
      <c r="G298" s="7" t="str">
        <f t="shared" si="206"/>
        <v/>
      </c>
      <c r="H298" s="7" t="str">
        <f t="shared" si="206"/>
        <v/>
      </c>
      <c r="I298" s="7" t="str">
        <f t="shared" si="206"/>
        <v/>
      </c>
      <c r="J298" s="7" t="str">
        <f t="shared" si="206"/>
        <v/>
      </c>
      <c r="K298" s="7" t="str">
        <f t="shared" si="206"/>
        <v/>
      </c>
      <c r="L298" s="7" t="str">
        <f t="shared" si="206"/>
        <v/>
      </c>
      <c r="M298" s="7" t="str">
        <f t="shared" si="206"/>
        <v/>
      </c>
      <c r="N298" s="7" t="str">
        <f t="shared" si="206"/>
        <v/>
      </c>
      <c r="O298" s="7" t="str">
        <f t="shared" si="206"/>
        <v/>
      </c>
      <c r="P298" s="66">
        <f t="shared" si="203"/>
        <v>0</v>
      </c>
      <c r="Q298" s="17"/>
    </row>
    <row r="299" spans="1:18" ht="16.05" customHeight="1" x14ac:dyDescent="0.2">
      <c r="A299" s="9"/>
      <c r="B299" s="11"/>
      <c r="C299" s="7" t="s">
        <v>24</v>
      </c>
      <c r="D299" s="66">
        <f>SUM(D297,D295)</f>
        <v>4432.7000000000007</v>
      </c>
      <c r="E299" s="66">
        <f t="shared" ref="E299:O299" si="207">SUM(E297,E295)</f>
        <v>4025</v>
      </c>
      <c r="F299" s="66">
        <f t="shared" si="207"/>
        <v>4493.3999999999996</v>
      </c>
      <c r="G299" s="66">
        <f t="shared" si="207"/>
        <v>4374.2</v>
      </c>
      <c r="H299" s="66">
        <f t="shared" si="207"/>
        <v>4563.5</v>
      </c>
      <c r="I299" s="66">
        <f t="shared" si="207"/>
        <v>4419.2000000000007</v>
      </c>
      <c r="J299" s="66">
        <f t="shared" si="207"/>
        <v>4452.7000000000007</v>
      </c>
      <c r="K299" s="66">
        <f t="shared" si="207"/>
        <v>4209.8999999999996</v>
      </c>
      <c r="L299" s="66">
        <f t="shared" si="207"/>
        <v>4031.5</v>
      </c>
      <c r="M299" s="66">
        <f t="shared" si="207"/>
        <v>4054.4</v>
      </c>
      <c r="N299" s="66">
        <f t="shared" si="207"/>
        <v>3946.3</v>
      </c>
      <c r="O299" s="66">
        <f t="shared" si="207"/>
        <v>4134.1000000000004</v>
      </c>
      <c r="P299" s="66">
        <f t="shared" si="203"/>
        <v>51136.9</v>
      </c>
      <c r="Q299" s="17"/>
    </row>
    <row r="300" spans="1:18" ht="16.05" customHeight="1" x14ac:dyDescent="0.2">
      <c r="A300" s="13"/>
      <c r="B300" s="12"/>
      <c r="C300" s="10" t="s">
        <v>22</v>
      </c>
      <c r="D300" s="7">
        <f t="shared" ref="D300:O300" si="208">IF(D299&lt;=0,"",D299/$P299%)</f>
        <v>8.6683001902735608</v>
      </c>
      <c r="E300" s="7">
        <f t="shared" si="208"/>
        <v>7.8710285527671795</v>
      </c>
      <c r="F300" s="7">
        <f t="shared" si="208"/>
        <v>8.7870011674544202</v>
      </c>
      <c r="G300" s="7">
        <f t="shared" si="208"/>
        <v>8.5539013901898624</v>
      </c>
      <c r="H300" s="7">
        <f t="shared" si="208"/>
        <v>8.9240841740504404</v>
      </c>
      <c r="I300" s="7">
        <f t="shared" si="208"/>
        <v>8.6419004671773223</v>
      </c>
      <c r="J300" s="7">
        <f t="shared" si="208"/>
        <v>8.7074108911568757</v>
      </c>
      <c r="K300" s="7">
        <f t="shared" si="208"/>
        <v>8.2326069824334276</v>
      </c>
      <c r="L300" s="7">
        <f t="shared" si="208"/>
        <v>7.8837395305542568</v>
      </c>
      <c r="M300" s="7">
        <f t="shared" si="208"/>
        <v>7.9285212830656526</v>
      </c>
      <c r="N300" s="7">
        <f t="shared" si="208"/>
        <v>7.7171279447913346</v>
      </c>
      <c r="O300" s="7">
        <f t="shared" si="208"/>
        <v>8.0843774260856645</v>
      </c>
      <c r="P300" s="66">
        <f t="shared" si="203"/>
        <v>99.999999999999986</v>
      </c>
      <c r="Q300" s="17"/>
    </row>
    <row r="301" spans="1:18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211.6</v>
      </c>
      <c r="E301" s="7">
        <f t="shared" ref="E301:O301" si="209">SUM(E307,E313,E319,E325,E331,E337,E343,E349,E355)</f>
        <v>279.10000000000002</v>
      </c>
      <c r="F301" s="7">
        <f t="shared" si="209"/>
        <v>340.7</v>
      </c>
      <c r="G301" s="7">
        <f t="shared" si="209"/>
        <v>423.7</v>
      </c>
      <c r="H301" s="7">
        <f t="shared" si="209"/>
        <v>436.5</v>
      </c>
      <c r="I301" s="7">
        <f t="shared" si="209"/>
        <v>290.10000000000002</v>
      </c>
      <c r="J301" s="7">
        <f t="shared" si="209"/>
        <v>209</v>
      </c>
      <c r="K301" s="7">
        <f t="shared" si="209"/>
        <v>309.7</v>
      </c>
      <c r="L301" s="7">
        <f t="shared" si="209"/>
        <v>269.5</v>
      </c>
      <c r="M301" s="7">
        <f t="shared" si="209"/>
        <v>358.3</v>
      </c>
      <c r="N301" s="7">
        <f t="shared" si="209"/>
        <v>265.10000000000002</v>
      </c>
      <c r="O301" s="7">
        <f t="shared" si="209"/>
        <v>320.2</v>
      </c>
      <c r="P301" s="66">
        <f t="shared" si="203"/>
        <v>3713.5</v>
      </c>
      <c r="R301" s="2"/>
    </row>
    <row r="302" spans="1:18" s="17" customFormat="1" ht="16.05" customHeight="1" x14ac:dyDescent="0.2">
      <c r="A302" s="9"/>
      <c r="B302" s="11"/>
      <c r="C302" s="10" t="s">
        <v>22</v>
      </c>
      <c r="D302" s="7">
        <f t="shared" ref="D302:O302" si="210">IF(D301&lt;=0,"",D301/$P301%)</f>
        <v>5.698128450249091</v>
      </c>
      <c r="E302" s="7">
        <f t="shared" si="210"/>
        <v>7.5158206543691941</v>
      </c>
      <c r="F302" s="7">
        <f t="shared" si="210"/>
        <v>9.1746330954625019</v>
      </c>
      <c r="G302" s="7">
        <f t="shared" si="210"/>
        <v>11.409721287195369</v>
      </c>
      <c r="H302" s="7">
        <f t="shared" si="210"/>
        <v>11.754409586643328</v>
      </c>
      <c r="I302" s="7">
        <f t="shared" si="210"/>
        <v>7.812037161707285</v>
      </c>
      <c r="J302" s="7">
        <f t="shared" si="210"/>
        <v>5.6281136394237246</v>
      </c>
      <c r="K302" s="7">
        <f t="shared" si="210"/>
        <v>8.339841120236974</v>
      </c>
      <c r="L302" s="7">
        <f t="shared" si="210"/>
        <v>7.2573044297832237</v>
      </c>
      <c r="M302" s="7">
        <f t="shared" si="210"/>
        <v>9.648579507203447</v>
      </c>
      <c r="N302" s="7">
        <f t="shared" si="210"/>
        <v>7.1388178268479878</v>
      </c>
      <c r="O302" s="7">
        <f t="shared" si="210"/>
        <v>8.6225932408778778</v>
      </c>
      <c r="P302" s="66">
        <f t="shared" si="203"/>
        <v>100</v>
      </c>
      <c r="R302" s="2"/>
    </row>
    <row r="303" spans="1:18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866</v>
      </c>
      <c r="E303" s="7">
        <f t="shared" ref="E303:O303" si="211">SUM(E309,E315,E321,E327,E333,E339,E345,E351,E357)</f>
        <v>818.5</v>
      </c>
      <c r="F303" s="7">
        <f t="shared" si="211"/>
        <v>1045.2</v>
      </c>
      <c r="G303" s="7">
        <f t="shared" si="211"/>
        <v>1192.4000000000001</v>
      </c>
      <c r="H303" s="7">
        <f t="shared" si="211"/>
        <v>812</v>
      </c>
      <c r="I303" s="7">
        <f t="shared" si="211"/>
        <v>764.8</v>
      </c>
      <c r="J303" s="7">
        <f t="shared" si="211"/>
        <v>1040.5</v>
      </c>
      <c r="K303" s="7">
        <f t="shared" si="211"/>
        <v>867.9</v>
      </c>
      <c r="L303" s="7">
        <f t="shared" si="211"/>
        <v>848.3</v>
      </c>
      <c r="M303" s="7">
        <f t="shared" si="211"/>
        <v>808.1</v>
      </c>
      <c r="N303" s="7">
        <f t="shared" si="211"/>
        <v>927.9</v>
      </c>
      <c r="O303" s="7">
        <f t="shared" si="211"/>
        <v>1063.5999999999999</v>
      </c>
      <c r="P303" s="66">
        <f t="shared" si="203"/>
        <v>11055.2</v>
      </c>
      <c r="R303" s="2"/>
    </row>
    <row r="304" spans="1:18" s="17" customFormat="1" ht="16.05" customHeight="1" x14ac:dyDescent="0.2">
      <c r="A304" s="9"/>
      <c r="B304" s="11"/>
      <c r="C304" s="10" t="s">
        <v>22</v>
      </c>
      <c r="D304" s="7">
        <f t="shared" ref="D304:O304" si="212">IF(D303&lt;=0,"",D303/$P303%)</f>
        <v>7.8334177581590563</v>
      </c>
      <c r="E304" s="7">
        <f t="shared" si="212"/>
        <v>7.4037556986757362</v>
      </c>
      <c r="F304" s="7">
        <f t="shared" si="212"/>
        <v>9.4543744120413926</v>
      </c>
      <c r="G304" s="7">
        <f t="shared" si="212"/>
        <v>10.785874520587598</v>
      </c>
      <c r="H304" s="7">
        <f t="shared" si="212"/>
        <v>7.3449598379043346</v>
      </c>
      <c r="I304" s="7">
        <f t="shared" si="212"/>
        <v>6.9180114335335396</v>
      </c>
      <c r="J304" s="7">
        <f t="shared" si="212"/>
        <v>9.4118604819451477</v>
      </c>
      <c r="K304" s="7">
        <f t="shared" si="212"/>
        <v>7.8506042405383889</v>
      </c>
      <c r="L304" s="7">
        <f t="shared" si="212"/>
        <v>7.6733121065200081</v>
      </c>
      <c r="M304" s="7">
        <f t="shared" si="212"/>
        <v>7.3096823214414934</v>
      </c>
      <c r="N304" s="7">
        <f t="shared" si="212"/>
        <v>8.3933352630436353</v>
      </c>
      <c r="O304" s="7">
        <f t="shared" si="212"/>
        <v>9.6208119256096669</v>
      </c>
      <c r="P304" s="66">
        <f t="shared" si="203"/>
        <v>100.00000000000003</v>
      </c>
      <c r="R304" s="2"/>
    </row>
    <row r="305" spans="1:18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1077.5999999999999</v>
      </c>
      <c r="E305" s="7">
        <f t="shared" ref="E305:O305" si="213">SUM(E311,E317,E323,E329,E335,E341,E347,E353,E359)</f>
        <v>1097.5999999999999</v>
      </c>
      <c r="F305" s="7">
        <f t="shared" si="213"/>
        <v>1385.9</v>
      </c>
      <c r="G305" s="7">
        <f t="shared" si="213"/>
        <v>1616.1000000000001</v>
      </c>
      <c r="H305" s="7">
        <f t="shared" si="213"/>
        <v>1248.5</v>
      </c>
      <c r="I305" s="7">
        <f t="shared" si="213"/>
        <v>1054.9000000000001</v>
      </c>
      <c r="J305" s="7">
        <f t="shared" si="213"/>
        <v>1249.5</v>
      </c>
      <c r="K305" s="7">
        <f t="shared" si="213"/>
        <v>1177.5999999999999</v>
      </c>
      <c r="L305" s="7">
        <f t="shared" si="213"/>
        <v>1117.8</v>
      </c>
      <c r="M305" s="7">
        <f t="shared" si="213"/>
        <v>1166.4000000000001</v>
      </c>
      <c r="N305" s="7">
        <f t="shared" si="213"/>
        <v>1193</v>
      </c>
      <c r="O305" s="7">
        <f t="shared" si="213"/>
        <v>1383.8</v>
      </c>
      <c r="P305" s="66">
        <f t="shared" si="203"/>
        <v>14768.699999999999</v>
      </c>
      <c r="R305" s="2"/>
    </row>
    <row r="306" spans="1:18" s="17" customFormat="1" ht="16.05" customHeight="1" x14ac:dyDescent="0.2">
      <c r="A306" s="9"/>
      <c r="B306" s="12"/>
      <c r="C306" s="10" t="s">
        <v>22</v>
      </c>
      <c r="D306" s="7">
        <f t="shared" ref="D306:O306" si="214">IF(D305&lt;=0,"",D305/$P305%)</f>
        <v>7.296512218407849</v>
      </c>
      <c r="E306" s="7">
        <f t="shared" si="214"/>
        <v>7.4319337517858717</v>
      </c>
      <c r="F306" s="7">
        <f t="shared" si="214"/>
        <v>9.3840351554300661</v>
      </c>
      <c r="G306" s="7">
        <f t="shared" si="214"/>
        <v>10.942737004611105</v>
      </c>
      <c r="H306" s="7">
        <f t="shared" si="214"/>
        <v>8.4536892211230512</v>
      </c>
      <c r="I306" s="7">
        <f t="shared" si="214"/>
        <v>7.1428087780237952</v>
      </c>
      <c r="J306" s="7">
        <f t="shared" si="214"/>
        <v>8.4604602977919523</v>
      </c>
      <c r="K306" s="7">
        <f t="shared" si="214"/>
        <v>7.9736198852979614</v>
      </c>
      <c r="L306" s="7">
        <f t="shared" si="214"/>
        <v>7.5687095004976745</v>
      </c>
      <c r="M306" s="7">
        <f t="shared" si="214"/>
        <v>7.8977838266062701</v>
      </c>
      <c r="N306" s="7">
        <f t="shared" si="214"/>
        <v>8.077894465999039</v>
      </c>
      <c r="O306" s="7">
        <f t="shared" si="214"/>
        <v>9.3698158944253738</v>
      </c>
      <c r="P306" s="66">
        <f t="shared" si="203"/>
        <v>100.00000000000001</v>
      </c>
      <c r="R306" s="2"/>
    </row>
    <row r="307" spans="1:18" s="17" customFormat="1" ht="16.05" customHeight="1" x14ac:dyDescent="0.2">
      <c r="A307" s="9"/>
      <c r="B307" s="9" t="s">
        <v>74</v>
      </c>
      <c r="C307" s="7" t="s">
        <v>21</v>
      </c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>
        <f t="shared" si="203"/>
        <v>0</v>
      </c>
      <c r="R307" s="2"/>
    </row>
    <row r="308" spans="1:18" s="17" customFormat="1" ht="16.05" customHeight="1" x14ac:dyDescent="0.2">
      <c r="A308" s="9"/>
      <c r="B308" s="9"/>
      <c r="C308" s="10" t="s">
        <v>22</v>
      </c>
      <c r="D308" s="7" t="str">
        <f t="shared" ref="D308:O308" si="215">IF(D307&lt;=0,"",D307/$P307%)</f>
        <v/>
      </c>
      <c r="E308" s="7" t="str">
        <f t="shared" si="215"/>
        <v/>
      </c>
      <c r="F308" s="7" t="str">
        <f t="shared" si="215"/>
        <v/>
      </c>
      <c r="G308" s="7" t="str">
        <f t="shared" si="215"/>
        <v/>
      </c>
      <c r="H308" s="7" t="str">
        <f t="shared" si="215"/>
        <v/>
      </c>
      <c r="I308" s="7" t="str">
        <f t="shared" si="215"/>
        <v/>
      </c>
      <c r="J308" s="7" t="str">
        <f t="shared" si="215"/>
        <v/>
      </c>
      <c r="K308" s="7" t="str">
        <f t="shared" si="215"/>
        <v/>
      </c>
      <c r="L308" s="7" t="str">
        <f t="shared" si="215"/>
        <v/>
      </c>
      <c r="M308" s="7" t="str">
        <f t="shared" si="215"/>
        <v/>
      </c>
      <c r="N308" s="7" t="str">
        <f t="shared" si="215"/>
        <v/>
      </c>
      <c r="O308" s="7" t="str">
        <f t="shared" si="215"/>
        <v/>
      </c>
      <c r="P308" s="66">
        <f t="shared" si="203"/>
        <v>0</v>
      </c>
      <c r="R308" s="2"/>
    </row>
    <row r="309" spans="1:18" s="17" customFormat="1" ht="16.05" customHeight="1" x14ac:dyDescent="0.2">
      <c r="A309" s="9"/>
      <c r="B309" s="9"/>
      <c r="C309" s="7" t="s">
        <v>23</v>
      </c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>
        <f t="shared" si="203"/>
        <v>0</v>
      </c>
      <c r="R309" s="2"/>
    </row>
    <row r="310" spans="1:18" s="17" customFormat="1" ht="16.05" customHeight="1" x14ac:dyDescent="0.2">
      <c r="A310" s="9"/>
      <c r="B310" s="9"/>
      <c r="C310" s="10" t="s">
        <v>22</v>
      </c>
      <c r="D310" s="7" t="str">
        <f t="shared" ref="D310:O310" si="216">IF(D309&lt;=0,"",D309/$P309%)</f>
        <v/>
      </c>
      <c r="E310" s="7" t="str">
        <f t="shared" si="216"/>
        <v/>
      </c>
      <c r="F310" s="7" t="str">
        <f t="shared" si="216"/>
        <v/>
      </c>
      <c r="G310" s="7" t="str">
        <f t="shared" si="216"/>
        <v/>
      </c>
      <c r="H310" s="7" t="str">
        <f t="shared" si="216"/>
        <v/>
      </c>
      <c r="I310" s="7" t="str">
        <f t="shared" si="216"/>
        <v/>
      </c>
      <c r="J310" s="7" t="str">
        <f t="shared" si="216"/>
        <v/>
      </c>
      <c r="K310" s="7" t="str">
        <f t="shared" si="216"/>
        <v/>
      </c>
      <c r="L310" s="7" t="str">
        <f t="shared" si="216"/>
        <v/>
      </c>
      <c r="M310" s="7" t="str">
        <f t="shared" si="216"/>
        <v/>
      </c>
      <c r="N310" s="7" t="str">
        <f t="shared" si="216"/>
        <v/>
      </c>
      <c r="O310" s="7" t="str">
        <f t="shared" si="216"/>
        <v/>
      </c>
      <c r="P310" s="66">
        <f t="shared" si="203"/>
        <v>0</v>
      </c>
      <c r="R310" s="2"/>
    </row>
    <row r="311" spans="1:18" s="17" customFormat="1" ht="16.05" customHeight="1" x14ac:dyDescent="0.2">
      <c r="A311" s="9"/>
      <c r="B311" s="9"/>
      <c r="C311" s="7" t="s">
        <v>24</v>
      </c>
      <c r="D311" s="66">
        <f>SUM(D309,D307)</f>
        <v>0</v>
      </c>
      <c r="E311" s="66">
        <f t="shared" ref="E311:O311" si="217">SUM(E309,E307)</f>
        <v>0</v>
      </c>
      <c r="F311" s="66">
        <f t="shared" si="217"/>
        <v>0</v>
      </c>
      <c r="G311" s="66">
        <f t="shared" si="217"/>
        <v>0</v>
      </c>
      <c r="H311" s="66">
        <f t="shared" si="217"/>
        <v>0</v>
      </c>
      <c r="I311" s="66">
        <f t="shared" si="217"/>
        <v>0</v>
      </c>
      <c r="J311" s="66">
        <f t="shared" si="217"/>
        <v>0</v>
      </c>
      <c r="K311" s="66">
        <f t="shared" si="217"/>
        <v>0</v>
      </c>
      <c r="L311" s="66">
        <f t="shared" si="217"/>
        <v>0</v>
      </c>
      <c r="M311" s="66">
        <f t="shared" si="217"/>
        <v>0</v>
      </c>
      <c r="N311" s="66">
        <f t="shared" si="217"/>
        <v>0</v>
      </c>
      <c r="O311" s="66">
        <f t="shared" si="217"/>
        <v>0</v>
      </c>
      <c r="P311" s="66">
        <f t="shared" si="203"/>
        <v>0</v>
      </c>
      <c r="R311" s="2"/>
    </row>
    <row r="312" spans="1:18" s="17" customFormat="1" ht="16.05" customHeight="1" x14ac:dyDescent="0.2">
      <c r="A312" s="9"/>
      <c r="B312" s="13"/>
      <c r="C312" s="10" t="s">
        <v>22</v>
      </c>
      <c r="D312" s="7" t="str">
        <f t="shared" ref="D312:O312" si="218">IF(D311&lt;=0,"",D311/$P311%)</f>
        <v/>
      </c>
      <c r="E312" s="7" t="str">
        <f t="shared" si="218"/>
        <v/>
      </c>
      <c r="F312" s="7" t="str">
        <f t="shared" si="218"/>
        <v/>
      </c>
      <c r="G312" s="7" t="str">
        <f t="shared" si="218"/>
        <v/>
      </c>
      <c r="H312" s="7" t="str">
        <f t="shared" si="218"/>
        <v/>
      </c>
      <c r="I312" s="7" t="str">
        <f t="shared" si="218"/>
        <v/>
      </c>
      <c r="J312" s="7" t="str">
        <f t="shared" si="218"/>
        <v/>
      </c>
      <c r="K312" s="7" t="str">
        <f t="shared" si="218"/>
        <v/>
      </c>
      <c r="L312" s="7" t="str">
        <f t="shared" si="218"/>
        <v/>
      </c>
      <c r="M312" s="7" t="str">
        <f t="shared" si="218"/>
        <v/>
      </c>
      <c r="N312" s="7" t="str">
        <f t="shared" si="218"/>
        <v/>
      </c>
      <c r="O312" s="7" t="str">
        <f t="shared" si="218"/>
        <v/>
      </c>
      <c r="P312" s="66">
        <f t="shared" si="203"/>
        <v>0</v>
      </c>
      <c r="R312" s="2"/>
    </row>
    <row r="313" spans="1:18" s="17" customFormat="1" ht="16.05" customHeight="1" x14ac:dyDescent="0.2">
      <c r="A313" s="9"/>
      <c r="B313" s="9" t="s">
        <v>75</v>
      </c>
      <c r="C313" s="7" t="s">
        <v>21</v>
      </c>
      <c r="D313" s="67">
        <v>211.6</v>
      </c>
      <c r="E313" s="67">
        <v>279.10000000000002</v>
      </c>
      <c r="F313" s="67">
        <v>340.7</v>
      </c>
      <c r="G313" s="67">
        <v>423.7</v>
      </c>
      <c r="H313" s="67">
        <v>436.5</v>
      </c>
      <c r="I313" s="67">
        <v>290.10000000000002</v>
      </c>
      <c r="J313" s="67">
        <v>209</v>
      </c>
      <c r="K313" s="67">
        <v>309.7</v>
      </c>
      <c r="L313" s="67">
        <v>269.5</v>
      </c>
      <c r="M313" s="67">
        <v>358.3</v>
      </c>
      <c r="N313" s="67">
        <v>265.10000000000002</v>
      </c>
      <c r="O313" s="67">
        <v>320.2</v>
      </c>
      <c r="P313" s="66">
        <f t="shared" si="203"/>
        <v>3713.5</v>
      </c>
      <c r="R313" s="2"/>
    </row>
    <row r="314" spans="1:18" s="17" customFormat="1" ht="16.05" customHeight="1" x14ac:dyDescent="0.2">
      <c r="A314" s="9"/>
      <c r="B314" s="9"/>
      <c r="C314" s="10" t="s">
        <v>22</v>
      </c>
      <c r="D314" s="7">
        <f t="shared" ref="D314:O314" si="219">IF(D313&lt;=0,"",D313/$P313%)</f>
        <v>5.698128450249091</v>
      </c>
      <c r="E314" s="7">
        <f t="shared" si="219"/>
        <v>7.5158206543691941</v>
      </c>
      <c r="F314" s="7">
        <f t="shared" si="219"/>
        <v>9.1746330954625019</v>
      </c>
      <c r="G314" s="7">
        <f t="shared" si="219"/>
        <v>11.409721287195369</v>
      </c>
      <c r="H314" s="7">
        <f t="shared" si="219"/>
        <v>11.754409586643328</v>
      </c>
      <c r="I314" s="7">
        <f t="shared" si="219"/>
        <v>7.812037161707285</v>
      </c>
      <c r="J314" s="7">
        <f t="shared" si="219"/>
        <v>5.6281136394237246</v>
      </c>
      <c r="K314" s="7">
        <f t="shared" si="219"/>
        <v>8.339841120236974</v>
      </c>
      <c r="L314" s="7">
        <f t="shared" si="219"/>
        <v>7.2573044297832237</v>
      </c>
      <c r="M314" s="7">
        <f t="shared" si="219"/>
        <v>9.648579507203447</v>
      </c>
      <c r="N314" s="7">
        <f t="shared" si="219"/>
        <v>7.1388178268479878</v>
      </c>
      <c r="O314" s="7">
        <f t="shared" si="219"/>
        <v>8.6225932408778778</v>
      </c>
      <c r="P314" s="66">
        <f t="shared" si="203"/>
        <v>100</v>
      </c>
      <c r="R314" s="2"/>
    </row>
    <row r="315" spans="1:18" s="17" customFormat="1" ht="16.05" customHeight="1" x14ac:dyDescent="0.2">
      <c r="A315" s="9"/>
      <c r="B315" s="9"/>
      <c r="C315" s="7" t="s">
        <v>23</v>
      </c>
      <c r="D315" s="67">
        <v>866</v>
      </c>
      <c r="E315" s="67">
        <v>818.5</v>
      </c>
      <c r="F315" s="67">
        <v>1045.2</v>
      </c>
      <c r="G315" s="67">
        <v>1192.4000000000001</v>
      </c>
      <c r="H315" s="67">
        <v>812</v>
      </c>
      <c r="I315" s="67">
        <v>764.8</v>
      </c>
      <c r="J315" s="67">
        <v>1040.5</v>
      </c>
      <c r="K315" s="67">
        <v>867.9</v>
      </c>
      <c r="L315" s="67">
        <v>848.3</v>
      </c>
      <c r="M315" s="67">
        <v>808.1</v>
      </c>
      <c r="N315" s="67">
        <v>927.9</v>
      </c>
      <c r="O315" s="67">
        <v>1063.5999999999999</v>
      </c>
      <c r="P315" s="66">
        <f t="shared" si="203"/>
        <v>11055.2</v>
      </c>
      <c r="R315" s="2"/>
    </row>
    <row r="316" spans="1:18" s="17" customFormat="1" ht="16.05" customHeight="1" x14ac:dyDescent="0.2">
      <c r="A316" s="9"/>
      <c r="B316" s="9"/>
      <c r="C316" s="10" t="s">
        <v>22</v>
      </c>
      <c r="D316" s="7">
        <f t="shared" ref="D316:O316" si="220">IF(D315&lt;=0,"",D315/$P315%)</f>
        <v>7.8334177581590563</v>
      </c>
      <c r="E316" s="7">
        <f t="shared" si="220"/>
        <v>7.4037556986757362</v>
      </c>
      <c r="F316" s="7">
        <f t="shared" si="220"/>
        <v>9.4543744120413926</v>
      </c>
      <c r="G316" s="7">
        <f t="shared" si="220"/>
        <v>10.785874520587598</v>
      </c>
      <c r="H316" s="7">
        <f t="shared" si="220"/>
        <v>7.3449598379043346</v>
      </c>
      <c r="I316" s="7">
        <f t="shared" si="220"/>
        <v>6.9180114335335396</v>
      </c>
      <c r="J316" s="7">
        <f t="shared" si="220"/>
        <v>9.4118604819451477</v>
      </c>
      <c r="K316" s="7">
        <f t="shared" si="220"/>
        <v>7.8506042405383889</v>
      </c>
      <c r="L316" s="7">
        <f t="shared" si="220"/>
        <v>7.6733121065200081</v>
      </c>
      <c r="M316" s="7">
        <f t="shared" si="220"/>
        <v>7.3096823214414934</v>
      </c>
      <c r="N316" s="7">
        <f t="shared" si="220"/>
        <v>8.3933352630436353</v>
      </c>
      <c r="O316" s="7">
        <f t="shared" si="220"/>
        <v>9.6208119256096669</v>
      </c>
      <c r="P316" s="66">
        <f t="shared" si="203"/>
        <v>100.00000000000003</v>
      </c>
      <c r="R316" s="2"/>
    </row>
    <row r="317" spans="1:18" s="17" customFormat="1" ht="16.05" customHeight="1" x14ac:dyDescent="0.2">
      <c r="A317" s="9"/>
      <c r="B317" s="9"/>
      <c r="C317" s="7" t="s">
        <v>24</v>
      </c>
      <c r="D317" s="66">
        <f>SUM(D315,D313)</f>
        <v>1077.5999999999999</v>
      </c>
      <c r="E317" s="66">
        <f t="shared" ref="E317:O317" si="221">SUM(E315,E313)</f>
        <v>1097.5999999999999</v>
      </c>
      <c r="F317" s="66">
        <f t="shared" si="221"/>
        <v>1385.9</v>
      </c>
      <c r="G317" s="66">
        <f t="shared" si="221"/>
        <v>1616.1000000000001</v>
      </c>
      <c r="H317" s="66">
        <f t="shared" si="221"/>
        <v>1248.5</v>
      </c>
      <c r="I317" s="66">
        <f t="shared" si="221"/>
        <v>1054.9000000000001</v>
      </c>
      <c r="J317" s="66">
        <f t="shared" si="221"/>
        <v>1249.5</v>
      </c>
      <c r="K317" s="66">
        <f t="shared" si="221"/>
        <v>1177.5999999999999</v>
      </c>
      <c r="L317" s="66">
        <f t="shared" si="221"/>
        <v>1117.8</v>
      </c>
      <c r="M317" s="66">
        <f t="shared" si="221"/>
        <v>1166.4000000000001</v>
      </c>
      <c r="N317" s="66">
        <f t="shared" si="221"/>
        <v>1193</v>
      </c>
      <c r="O317" s="66">
        <f t="shared" si="221"/>
        <v>1383.8</v>
      </c>
      <c r="P317" s="66">
        <f t="shared" si="203"/>
        <v>14768.699999999999</v>
      </c>
      <c r="R317" s="2"/>
    </row>
    <row r="318" spans="1:18" s="17" customFormat="1" ht="16.05" customHeight="1" x14ac:dyDescent="0.2">
      <c r="A318" s="9"/>
      <c r="B318" s="13"/>
      <c r="C318" s="10" t="s">
        <v>22</v>
      </c>
      <c r="D318" s="7">
        <f t="shared" ref="D318:O318" si="222">IF(D317&lt;=0,"",D317/$P317%)</f>
        <v>7.296512218407849</v>
      </c>
      <c r="E318" s="7">
        <f t="shared" si="222"/>
        <v>7.4319337517858717</v>
      </c>
      <c r="F318" s="7">
        <f t="shared" si="222"/>
        <v>9.3840351554300661</v>
      </c>
      <c r="G318" s="7">
        <f t="shared" si="222"/>
        <v>10.942737004611105</v>
      </c>
      <c r="H318" s="7">
        <f t="shared" si="222"/>
        <v>8.4536892211230512</v>
      </c>
      <c r="I318" s="7">
        <f t="shared" si="222"/>
        <v>7.1428087780237952</v>
      </c>
      <c r="J318" s="7">
        <f t="shared" si="222"/>
        <v>8.4604602977919523</v>
      </c>
      <c r="K318" s="7">
        <f t="shared" si="222"/>
        <v>7.9736198852979614</v>
      </c>
      <c r="L318" s="7">
        <f t="shared" si="222"/>
        <v>7.5687095004976745</v>
      </c>
      <c r="M318" s="7">
        <f t="shared" si="222"/>
        <v>7.8977838266062701</v>
      </c>
      <c r="N318" s="7">
        <f t="shared" si="222"/>
        <v>8.077894465999039</v>
      </c>
      <c r="O318" s="7">
        <f t="shared" si="222"/>
        <v>9.3698158944253738</v>
      </c>
      <c r="P318" s="66">
        <f t="shared" si="203"/>
        <v>100.00000000000001</v>
      </c>
      <c r="R318" s="2"/>
    </row>
    <row r="319" spans="1:18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03"/>
        <v>0</v>
      </c>
      <c r="R319" s="2"/>
    </row>
    <row r="320" spans="1:18" s="17" customFormat="1" ht="16.05" customHeight="1" x14ac:dyDescent="0.2">
      <c r="A320" s="9"/>
      <c r="B320" s="9"/>
      <c r="C320" s="10" t="s">
        <v>22</v>
      </c>
      <c r="D320" s="7" t="str">
        <f t="shared" ref="D320:O320" si="223">IF(D319&lt;=0,"",D319/$P319%)</f>
        <v/>
      </c>
      <c r="E320" s="7" t="str">
        <f t="shared" si="223"/>
        <v/>
      </c>
      <c r="F320" s="7" t="str">
        <f t="shared" si="223"/>
        <v/>
      </c>
      <c r="G320" s="7" t="str">
        <f t="shared" si="223"/>
        <v/>
      </c>
      <c r="H320" s="7" t="str">
        <f t="shared" si="223"/>
        <v/>
      </c>
      <c r="I320" s="7" t="str">
        <f t="shared" si="223"/>
        <v/>
      </c>
      <c r="J320" s="7" t="str">
        <f t="shared" si="223"/>
        <v/>
      </c>
      <c r="K320" s="7" t="str">
        <f t="shared" si="223"/>
        <v/>
      </c>
      <c r="L320" s="7" t="str">
        <f t="shared" si="223"/>
        <v/>
      </c>
      <c r="M320" s="7" t="str">
        <f t="shared" si="223"/>
        <v/>
      </c>
      <c r="N320" s="7" t="str">
        <f t="shared" si="223"/>
        <v/>
      </c>
      <c r="O320" s="7" t="str">
        <f t="shared" si="223"/>
        <v/>
      </c>
      <c r="P320" s="66">
        <f t="shared" si="203"/>
        <v>0</v>
      </c>
      <c r="R320" s="2"/>
    </row>
    <row r="321" spans="1:18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03"/>
        <v>0</v>
      </c>
      <c r="R321" s="2"/>
    </row>
    <row r="322" spans="1:18" s="17" customFormat="1" ht="16.05" customHeight="1" x14ac:dyDescent="0.2">
      <c r="A322" s="9"/>
      <c r="B322" s="9"/>
      <c r="C322" s="10" t="s">
        <v>22</v>
      </c>
      <c r="D322" s="7" t="str">
        <f t="shared" ref="D322:O322" si="224">IF(D321&lt;=0,"",D321/$P321%)</f>
        <v/>
      </c>
      <c r="E322" s="7" t="str">
        <f t="shared" si="224"/>
        <v/>
      </c>
      <c r="F322" s="7" t="str">
        <f t="shared" si="224"/>
        <v/>
      </c>
      <c r="G322" s="7" t="str">
        <f t="shared" si="224"/>
        <v/>
      </c>
      <c r="H322" s="7" t="str">
        <f t="shared" si="224"/>
        <v/>
      </c>
      <c r="I322" s="7" t="str">
        <f t="shared" si="224"/>
        <v/>
      </c>
      <c r="J322" s="7" t="str">
        <f t="shared" si="224"/>
        <v/>
      </c>
      <c r="K322" s="7" t="str">
        <f t="shared" si="224"/>
        <v/>
      </c>
      <c r="L322" s="7" t="str">
        <f t="shared" si="224"/>
        <v/>
      </c>
      <c r="M322" s="7" t="str">
        <f t="shared" si="224"/>
        <v/>
      </c>
      <c r="N322" s="7" t="str">
        <f t="shared" si="224"/>
        <v/>
      </c>
      <c r="O322" s="7" t="str">
        <f t="shared" si="224"/>
        <v/>
      </c>
      <c r="P322" s="66">
        <f t="shared" si="203"/>
        <v>0</v>
      </c>
      <c r="R322" s="2"/>
    </row>
    <row r="323" spans="1:18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25">SUM(E321,E319)</f>
        <v>0</v>
      </c>
      <c r="F323" s="66">
        <f t="shared" si="225"/>
        <v>0</v>
      </c>
      <c r="G323" s="66">
        <f t="shared" si="225"/>
        <v>0</v>
      </c>
      <c r="H323" s="66">
        <f t="shared" si="225"/>
        <v>0</v>
      </c>
      <c r="I323" s="66">
        <f t="shared" si="225"/>
        <v>0</v>
      </c>
      <c r="J323" s="66">
        <f t="shared" si="225"/>
        <v>0</v>
      </c>
      <c r="K323" s="66">
        <f t="shared" si="225"/>
        <v>0</v>
      </c>
      <c r="L323" s="66">
        <f t="shared" si="225"/>
        <v>0</v>
      </c>
      <c r="M323" s="66">
        <f t="shared" si="225"/>
        <v>0</v>
      </c>
      <c r="N323" s="66">
        <f t="shared" si="225"/>
        <v>0</v>
      </c>
      <c r="O323" s="66">
        <f t="shared" si="225"/>
        <v>0</v>
      </c>
      <c r="P323" s="66">
        <f t="shared" si="203"/>
        <v>0</v>
      </c>
      <c r="R323" s="2"/>
    </row>
    <row r="324" spans="1:18" s="17" customFormat="1" ht="16.05" customHeight="1" x14ac:dyDescent="0.2">
      <c r="A324" s="9"/>
      <c r="B324" s="13"/>
      <c r="C324" s="10" t="s">
        <v>22</v>
      </c>
      <c r="D324" s="7" t="str">
        <f t="shared" ref="D324:O324" si="226">IF(D323&lt;=0,"",D323/$P323%)</f>
        <v/>
      </c>
      <c r="E324" s="7" t="str">
        <f t="shared" si="226"/>
        <v/>
      </c>
      <c r="F324" s="7" t="str">
        <f t="shared" si="226"/>
        <v/>
      </c>
      <c r="G324" s="7" t="str">
        <f t="shared" si="226"/>
        <v/>
      </c>
      <c r="H324" s="7" t="str">
        <f t="shared" si="226"/>
        <v/>
      </c>
      <c r="I324" s="7" t="str">
        <f t="shared" si="226"/>
        <v/>
      </c>
      <c r="J324" s="7" t="str">
        <f t="shared" si="226"/>
        <v/>
      </c>
      <c r="K324" s="7" t="str">
        <f t="shared" si="226"/>
        <v/>
      </c>
      <c r="L324" s="7" t="str">
        <f t="shared" si="226"/>
        <v/>
      </c>
      <c r="M324" s="7" t="str">
        <f t="shared" si="226"/>
        <v/>
      </c>
      <c r="N324" s="7" t="str">
        <f t="shared" si="226"/>
        <v/>
      </c>
      <c r="O324" s="7" t="str">
        <f t="shared" si="226"/>
        <v/>
      </c>
      <c r="P324" s="66">
        <f t="shared" si="203"/>
        <v>0</v>
      </c>
      <c r="R324" s="2"/>
    </row>
    <row r="325" spans="1:18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203"/>
        <v>0</v>
      </c>
      <c r="R325" s="2"/>
    </row>
    <row r="326" spans="1:18" s="17" customFormat="1" ht="16.05" customHeight="1" x14ac:dyDescent="0.2">
      <c r="A326" s="9"/>
      <c r="B326" s="9"/>
      <c r="C326" s="10" t="s">
        <v>22</v>
      </c>
      <c r="D326" s="7" t="str">
        <f t="shared" ref="D326:O326" si="227">IF(D325&lt;=0,"",D325/$P325%)</f>
        <v/>
      </c>
      <c r="E326" s="7" t="str">
        <f t="shared" si="227"/>
        <v/>
      </c>
      <c r="F326" s="7" t="str">
        <f t="shared" si="227"/>
        <v/>
      </c>
      <c r="G326" s="7" t="str">
        <f t="shared" si="227"/>
        <v/>
      </c>
      <c r="H326" s="7" t="str">
        <f t="shared" si="227"/>
        <v/>
      </c>
      <c r="I326" s="7" t="str">
        <f t="shared" si="227"/>
        <v/>
      </c>
      <c r="J326" s="7" t="str">
        <f t="shared" si="227"/>
        <v/>
      </c>
      <c r="K326" s="7" t="str">
        <f t="shared" si="227"/>
        <v/>
      </c>
      <c r="L326" s="7" t="str">
        <f t="shared" si="227"/>
        <v/>
      </c>
      <c r="M326" s="7" t="str">
        <f t="shared" si="227"/>
        <v/>
      </c>
      <c r="N326" s="7" t="str">
        <f t="shared" si="227"/>
        <v/>
      </c>
      <c r="O326" s="7" t="str">
        <f t="shared" si="227"/>
        <v/>
      </c>
      <c r="P326" s="66">
        <f t="shared" si="203"/>
        <v>0</v>
      </c>
      <c r="R326" s="2"/>
    </row>
    <row r="327" spans="1:18" s="17" customFormat="1" ht="16.05" customHeight="1" x14ac:dyDescent="0.2">
      <c r="A327" s="9"/>
      <c r="B327" s="9"/>
      <c r="C327" s="7" t="s">
        <v>23</v>
      </c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>
        <f t="shared" si="203"/>
        <v>0</v>
      </c>
      <c r="R327" s="2"/>
    </row>
    <row r="328" spans="1:18" s="17" customFormat="1" ht="16.05" customHeight="1" x14ac:dyDescent="0.2">
      <c r="A328" s="9"/>
      <c r="B328" s="9"/>
      <c r="C328" s="10" t="s">
        <v>22</v>
      </c>
      <c r="D328" s="7" t="str">
        <f t="shared" ref="D328:O328" si="228">IF(D327&lt;=0,"",D327/$P327%)</f>
        <v/>
      </c>
      <c r="E328" s="7" t="str">
        <f t="shared" si="228"/>
        <v/>
      </c>
      <c r="F328" s="7" t="str">
        <f t="shared" si="228"/>
        <v/>
      </c>
      <c r="G328" s="7" t="str">
        <f t="shared" si="228"/>
        <v/>
      </c>
      <c r="H328" s="7" t="str">
        <f t="shared" si="228"/>
        <v/>
      </c>
      <c r="I328" s="7" t="str">
        <f t="shared" si="228"/>
        <v/>
      </c>
      <c r="J328" s="7" t="str">
        <f t="shared" si="228"/>
        <v/>
      </c>
      <c r="K328" s="7" t="str">
        <f t="shared" si="228"/>
        <v/>
      </c>
      <c r="L328" s="7" t="str">
        <f t="shared" si="228"/>
        <v/>
      </c>
      <c r="M328" s="7" t="str">
        <f t="shared" si="228"/>
        <v/>
      </c>
      <c r="N328" s="7" t="str">
        <f t="shared" si="228"/>
        <v/>
      </c>
      <c r="O328" s="7" t="str">
        <f t="shared" si="228"/>
        <v/>
      </c>
      <c r="P328" s="66">
        <f t="shared" si="203"/>
        <v>0</v>
      </c>
      <c r="R328" s="2"/>
    </row>
    <row r="329" spans="1:18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29">SUM(E327,E325)</f>
        <v>0</v>
      </c>
      <c r="F329" s="66">
        <f t="shared" si="229"/>
        <v>0</v>
      </c>
      <c r="G329" s="66">
        <f t="shared" si="229"/>
        <v>0</v>
      </c>
      <c r="H329" s="66">
        <f t="shared" si="229"/>
        <v>0</v>
      </c>
      <c r="I329" s="66">
        <f t="shared" si="229"/>
        <v>0</v>
      </c>
      <c r="J329" s="66">
        <f t="shared" si="229"/>
        <v>0</v>
      </c>
      <c r="K329" s="66">
        <f t="shared" si="229"/>
        <v>0</v>
      </c>
      <c r="L329" s="66">
        <f t="shared" si="229"/>
        <v>0</v>
      </c>
      <c r="M329" s="66">
        <f t="shared" si="229"/>
        <v>0</v>
      </c>
      <c r="N329" s="66">
        <f t="shared" si="229"/>
        <v>0</v>
      </c>
      <c r="O329" s="66">
        <f t="shared" si="229"/>
        <v>0</v>
      </c>
      <c r="P329" s="66">
        <f t="shared" si="203"/>
        <v>0</v>
      </c>
      <c r="R329" s="2"/>
    </row>
    <row r="330" spans="1:18" s="17" customFormat="1" ht="16.05" customHeight="1" x14ac:dyDescent="0.2">
      <c r="A330" s="9"/>
      <c r="B330" s="13"/>
      <c r="C330" s="10" t="s">
        <v>22</v>
      </c>
      <c r="D330" s="7" t="str">
        <f t="shared" ref="D330:O330" si="230">IF(D329&lt;=0,"",D329/$P329%)</f>
        <v/>
      </c>
      <c r="E330" s="7" t="str">
        <f t="shared" si="230"/>
        <v/>
      </c>
      <c r="F330" s="7" t="str">
        <f t="shared" si="230"/>
        <v/>
      </c>
      <c r="G330" s="7" t="str">
        <f t="shared" si="230"/>
        <v/>
      </c>
      <c r="H330" s="7" t="str">
        <f t="shared" si="230"/>
        <v/>
      </c>
      <c r="I330" s="7" t="str">
        <f t="shared" si="230"/>
        <v/>
      </c>
      <c r="J330" s="7" t="str">
        <f t="shared" si="230"/>
        <v/>
      </c>
      <c r="K330" s="7" t="str">
        <f t="shared" si="230"/>
        <v/>
      </c>
      <c r="L330" s="7" t="str">
        <f t="shared" si="230"/>
        <v/>
      </c>
      <c r="M330" s="7" t="str">
        <f t="shared" si="230"/>
        <v/>
      </c>
      <c r="N330" s="7" t="str">
        <f t="shared" si="230"/>
        <v/>
      </c>
      <c r="O330" s="7" t="str">
        <f t="shared" si="230"/>
        <v/>
      </c>
      <c r="P330" s="66">
        <f t="shared" si="203"/>
        <v>0</v>
      </c>
      <c r="R330" s="2"/>
    </row>
    <row r="331" spans="1:18" s="17" customFormat="1" ht="16.05" customHeight="1" x14ac:dyDescent="0.2">
      <c r="A331" s="9"/>
      <c r="B331" s="9" t="s">
        <v>78</v>
      </c>
      <c r="C331" s="7" t="s">
        <v>21</v>
      </c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>
        <f t="shared" si="203"/>
        <v>0</v>
      </c>
      <c r="R331" s="2"/>
    </row>
    <row r="332" spans="1:18" s="17" customFormat="1" ht="16.05" customHeight="1" x14ac:dyDescent="0.2">
      <c r="A332" s="9"/>
      <c r="B332" s="9"/>
      <c r="C332" s="10" t="s">
        <v>22</v>
      </c>
      <c r="D332" s="7" t="str">
        <f t="shared" ref="D332:O332" si="231">IF(D331&lt;=0,"",D331/$P331%)</f>
        <v/>
      </c>
      <c r="E332" s="7" t="str">
        <f t="shared" si="231"/>
        <v/>
      </c>
      <c r="F332" s="7" t="str">
        <f t="shared" si="231"/>
        <v/>
      </c>
      <c r="G332" s="7" t="str">
        <f t="shared" si="231"/>
        <v/>
      </c>
      <c r="H332" s="7" t="str">
        <f t="shared" si="231"/>
        <v/>
      </c>
      <c r="I332" s="7" t="str">
        <f t="shared" si="231"/>
        <v/>
      </c>
      <c r="J332" s="7" t="str">
        <f t="shared" si="231"/>
        <v/>
      </c>
      <c r="K332" s="7" t="str">
        <f t="shared" si="231"/>
        <v/>
      </c>
      <c r="L332" s="7" t="str">
        <f t="shared" si="231"/>
        <v/>
      </c>
      <c r="M332" s="7" t="str">
        <f t="shared" si="231"/>
        <v/>
      </c>
      <c r="N332" s="7" t="str">
        <f t="shared" si="231"/>
        <v/>
      </c>
      <c r="O332" s="7" t="str">
        <f t="shared" si="231"/>
        <v/>
      </c>
      <c r="P332" s="66">
        <f t="shared" si="203"/>
        <v>0</v>
      </c>
      <c r="R332" s="2"/>
    </row>
    <row r="333" spans="1:18" s="17" customFormat="1" ht="16.05" customHeight="1" x14ac:dyDescent="0.2">
      <c r="A333" s="9"/>
      <c r="B333" s="9"/>
      <c r="C333" s="7" t="s">
        <v>23</v>
      </c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>
        <f t="shared" si="203"/>
        <v>0</v>
      </c>
      <c r="R333" s="2"/>
    </row>
    <row r="334" spans="1:18" s="17" customFormat="1" ht="16.05" customHeight="1" x14ac:dyDescent="0.2">
      <c r="A334" s="9"/>
      <c r="B334" s="9"/>
      <c r="C334" s="10" t="s">
        <v>22</v>
      </c>
      <c r="D334" s="7" t="str">
        <f>IF(D333&lt;=0,"",D333/$P333%)</f>
        <v/>
      </c>
      <c r="E334" s="7" t="str">
        <f t="shared" ref="E334:O334" si="232">IF(E333&lt;=0,"",E333/$P333%)</f>
        <v/>
      </c>
      <c r="F334" s="7" t="str">
        <f t="shared" si="232"/>
        <v/>
      </c>
      <c r="G334" s="7" t="str">
        <f t="shared" si="232"/>
        <v/>
      </c>
      <c r="H334" s="7" t="str">
        <f t="shared" si="232"/>
        <v/>
      </c>
      <c r="I334" s="7" t="str">
        <f t="shared" si="232"/>
        <v/>
      </c>
      <c r="J334" s="7" t="str">
        <f t="shared" si="232"/>
        <v/>
      </c>
      <c r="K334" s="7" t="str">
        <f t="shared" si="232"/>
        <v/>
      </c>
      <c r="L334" s="7" t="str">
        <f t="shared" si="232"/>
        <v/>
      </c>
      <c r="M334" s="7" t="str">
        <f t="shared" si="232"/>
        <v/>
      </c>
      <c r="N334" s="7" t="str">
        <f t="shared" si="232"/>
        <v/>
      </c>
      <c r="O334" s="7" t="str">
        <f t="shared" si="232"/>
        <v/>
      </c>
      <c r="P334" s="66">
        <f t="shared" si="203"/>
        <v>0</v>
      </c>
      <c r="R334" s="2"/>
    </row>
    <row r="335" spans="1:18" s="17" customFormat="1" ht="16.05" customHeight="1" x14ac:dyDescent="0.2">
      <c r="A335" s="9"/>
      <c r="B335" s="9"/>
      <c r="C335" s="7" t="s">
        <v>24</v>
      </c>
      <c r="D335" s="66">
        <f>SUM(D333,D331)</f>
        <v>0</v>
      </c>
      <c r="E335" s="66">
        <f t="shared" ref="E335:O335" si="233">SUM(E333,E331)</f>
        <v>0</v>
      </c>
      <c r="F335" s="66">
        <f t="shared" si="233"/>
        <v>0</v>
      </c>
      <c r="G335" s="66">
        <f t="shared" si="233"/>
        <v>0</v>
      </c>
      <c r="H335" s="66">
        <f t="shared" si="233"/>
        <v>0</v>
      </c>
      <c r="I335" s="66">
        <f t="shared" si="233"/>
        <v>0</v>
      </c>
      <c r="J335" s="66">
        <f t="shared" si="233"/>
        <v>0</v>
      </c>
      <c r="K335" s="66">
        <f t="shared" si="233"/>
        <v>0</v>
      </c>
      <c r="L335" s="66">
        <f t="shared" si="233"/>
        <v>0</v>
      </c>
      <c r="M335" s="66">
        <f t="shared" si="233"/>
        <v>0</v>
      </c>
      <c r="N335" s="66">
        <f t="shared" si="233"/>
        <v>0</v>
      </c>
      <c r="O335" s="66">
        <f t="shared" si="233"/>
        <v>0</v>
      </c>
      <c r="P335" s="66">
        <f t="shared" si="203"/>
        <v>0</v>
      </c>
      <c r="R335" s="2"/>
    </row>
    <row r="336" spans="1:18" s="17" customFormat="1" ht="16.05" customHeight="1" x14ac:dyDescent="0.2">
      <c r="A336" s="9"/>
      <c r="B336" s="13"/>
      <c r="C336" s="10" t="s">
        <v>22</v>
      </c>
      <c r="D336" s="7" t="str">
        <f t="shared" ref="D336:O336" si="234">IF(D335&lt;=0,"",D335/$P335%)</f>
        <v/>
      </c>
      <c r="E336" s="7" t="str">
        <f t="shared" si="234"/>
        <v/>
      </c>
      <c r="F336" s="7" t="str">
        <f t="shared" si="234"/>
        <v/>
      </c>
      <c r="G336" s="7" t="str">
        <f t="shared" si="234"/>
        <v/>
      </c>
      <c r="H336" s="7" t="str">
        <f t="shared" si="234"/>
        <v/>
      </c>
      <c r="I336" s="7" t="str">
        <f t="shared" si="234"/>
        <v/>
      </c>
      <c r="J336" s="7" t="str">
        <f t="shared" si="234"/>
        <v/>
      </c>
      <c r="K336" s="7" t="str">
        <f t="shared" si="234"/>
        <v/>
      </c>
      <c r="L336" s="7" t="str">
        <f t="shared" si="234"/>
        <v/>
      </c>
      <c r="M336" s="7" t="str">
        <f t="shared" si="234"/>
        <v/>
      </c>
      <c r="N336" s="7" t="str">
        <f t="shared" si="234"/>
        <v/>
      </c>
      <c r="O336" s="7" t="str">
        <f t="shared" si="234"/>
        <v/>
      </c>
      <c r="P336" s="66">
        <f t="shared" si="203"/>
        <v>0</v>
      </c>
      <c r="R336" s="2"/>
    </row>
    <row r="337" spans="1:18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203"/>
        <v>0</v>
      </c>
      <c r="R337" s="2"/>
    </row>
    <row r="338" spans="1:18" s="17" customFormat="1" ht="16.05" customHeight="1" x14ac:dyDescent="0.2">
      <c r="A338" s="9"/>
      <c r="B338" s="9"/>
      <c r="C338" s="10" t="s">
        <v>22</v>
      </c>
      <c r="D338" s="7" t="str">
        <f t="shared" ref="D338:O338" si="235">IF(D337&lt;=0,"",D337/$P337%)</f>
        <v/>
      </c>
      <c r="E338" s="7" t="str">
        <f t="shared" si="235"/>
        <v/>
      </c>
      <c r="F338" s="7" t="str">
        <f t="shared" si="235"/>
        <v/>
      </c>
      <c r="G338" s="7" t="str">
        <f t="shared" si="235"/>
        <v/>
      </c>
      <c r="H338" s="7" t="str">
        <f t="shared" si="235"/>
        <v/>
      </c>
      <c r="I338" s="7" t="str">
        <f t="shared" si="235"/>
        <v/>
      </c>
      <c r="J338" s="7" t="str">
        <f t="shared" si="235"/>
        <v/>
      </c>
      <c r="K338" s="7" t="str">
        <f t="shared" si="235"/>
        <v/>
      </c>
      <c r="L338" s="7" t="str">
        <f t="shared" si="235"/>
        <v/>
      </c>
      <c r="M338" s="7" t="str">
        <f t="shared" si="235"/>
        <v/>
      </c>
      <c r="N338" s="7" t="str">
        <f t="shared" si="235"/>
        <v/>
      </c>
      <c r="O338" s="7" t="str">
        <f t="shared" si="235"/>
        <v/>
      </c>
      <c r="P338" s="66">
        <f t="shared" si="203"/>
        <v>0</v>
      </c>
      <c r="R338" s="2"/>
    </row>
    <row r="339" spans="1:18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03"/>
        <v>0</v>
      </c>
      <c r="R339" s="2"/>
    </row>
    <row r="340" spans="1:18" s="17" customFormat="1" ht="16.05" customHeight="1" x14ac:dyDescent="0.2">
      <c r="A340" s="9"/>
      <c r="B340" s="9"/>
      <c r="C340" s="10" t="s">
        <v>22</v>
      </c>
      <c r="D340" s="7" t="str">
        <f t="shared" ref="D340:O340" si="236">IF(D339&lt;=0,"",D339/$P339%)</f>
        <v/>
      </c>
      <c r="E340" s="7" t="str">
        <f t="shared" si="236"/>
        <v/>
      </c>
      <c r="F340" s="7" t="str">
        <f t="shared" si="236"/>
        <v/>
      </c>
      <c r="G340" s="7" t="str">
        <f t="shared" si="236"/>
        <v/>
      </c>
      <c r="H340" s="7" t="str">
        <f t="shared" si="236"/>
        <v/>
      </c>
      <c r="I340" s="7" t="str">
        <f t="shared" si="236"/>
        <v/>
      </c>
      <c r="J340" s="7" t="str">
        <f t="shared" si="236"/>
        <v/>
      </c>
      <c r="K340" s="7" t="str">
        <f t="shared" si="236"/>
        <v/>
      </c>
      <c r="L340" s="7" t="str">
        <f t="shared" si="236"/>
        <v/>
      </c>
      <c r="M340" s="7" t="str">
        <f t="shared" si="236"/>
        <v/>
      </c>
      <c r="N340" s="7" t="str">
        <f t="shared" si="236"/>
        <v/>
      </c>
      <c r="O340" s="7" t="str">
        <f t="shared" si="236"/>
        <v/>
      </c>
      <c r="P340" s="66">
        <f t="shared" si="203"/>
        <v>0</v>
      </c>
      <c r="R340" s="2"/>
    </row>
    <row r="341" spans="1:18" s="17" customFormat="1" ht="16.05" customHeight="1" x14ac:dyDescent="0.2">
      <c r="A341" s="9"/>
      <c r="B341" s="9"/>
      <c r="C341" s="7" t="s">
        <v>24</v>
      </c>
      <c r="D341" s="66">
        <f>SUM(D339,D337)</f>
        <v>0</v>
      </c>
      <c r="E341" s="66">
        <f t="shared" ref="E341:O341" si="237">SUM(E339,E337)</f>
        <v>0</v>
      </c>
      <c r="F341" s="66">
        <f t="shared" si="237"/>
        <v>0</v>
      </c>
      <c r="G341" s="66">
        <f t="shared" si="237"/>
        <v>0</v>
      </c>
      <c r="H341" s="66">
        <f t="shared" si="237"/>
        <v>0</v>
      </c>
      <c r="I341" s="66">
        <f t="shared" si="237"/>
        <v>0</v>
      </c>
      <c r="J341" s="66">
        <f t="shared" si="237"/>
        <v>0</v>
      </c>
      <c r="K341" s="66">
        <f t="shared" si="237"/>
        <v>0</v>
      </c>
      <c r="L341" s="66">
        <f t="shared" si="237"/>
        <v>0</v>
      </c>
      <c r="M341" s="66">
        <f t="shared" si="237"/>
        <v>0</v>
      </c>
      <c r="N341" s="66">
        <f t="shared" si="237"/>
        <v>0</v>
      </c>
      <c r="O341" s="66">
        <f t="shared" si="237"/>
        <v>0</v>
      </c>
      <c r="P341" s="66">
        <f t="shared" si="203"/>
        <v>0</v>
      </c>
      <c r="R341" s="2"/>
    </row>
    <row r="342" spans="1:18" s="17" customFormat="1" ht="16.05" customHeight="1" x14ac:dyDescent="0.2">
      <c r="A342" s="9"/>
      <c r="B342" s="13"/>
      <c r="C342" s="10" t="s">
        <v>22</v>
      </c>
      <c r="D342" s="7" t="str">
        <f t="shared" ref="D342:O342" si="238">IF(D341&lt;=0,"",D341/$P341%)</f>
        <v/>
      </c>
      <c r="E342" s="7" t="str">
        <f t="shared" si="238"/>
        <v/>
      </c>
      <c r="F342" s="7" t="str">
        <f t="shared" si="238"/>
        <v/>
      </c>
      <c r="G342" s="7" t="str">
        <f t="shared" si="238"/>
        <v/>
      </c>
      <c r="H342" s="7" t="str">
        <f t="shared" si="238"/>
        <v/>
      </c>
      <c r="I342" s="7" t="str">
        <f t="shared" si="238"/>
        <v/>
      </c>
      <c r="J342" s="7" t="str">
        <f t="shared" si="238"/>
        <v/>
      </c>
      <c r="K342" s="7" t="str">
        <f t="shared" si="238"/>
        <v/>
      </c>
      <c r="L342" s="7" t="str">
        <f t="shared" si="238"/>
        <v/>
      </c>
      <c r="M342" s="7" t="str">
        <f t="shared" si="238"/>
        <v/>
      </c>
      <c r="N342" s="7" t="str">
        <f t="shared" si="238"/>
        <v/>
      </c>
      <c r="O342" s="7" t="str">
        <f t="shared" si="238"/>
        <v/>
      </c>
      <c r="P342" s="66">
        <f t="shared" si="203"/>
        <v>0</v>
      </c>
      <c r="R342" s="2"/>
    </row>
    <row r="343" spans="1:18" s="17" customFormat="1" ht="16.05" customHeight="1" x14ac:dyDescent="0.2">
      <c r="A343" s="9"/>
      <c r="B343" s="9" t="s">
        <v>80</v>
      </c>
      <c r="C343" s="7" t="s">
        <v>21</v>
      </c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>
        <f t="shared" si="203"/>
        <v>0</v>
      </c>
      <c r="R343" s="2"/>
    </row>
    <row r="344" spans="1:18" s="17" customFormat="1" ht="16.05" customHeight="1" x14ac:dyDescent="0.2">
      <c r="A344" s="9"/>
      <c r="B344" s="9"/>
      <c r="C344" s="10" t="s">
        <v>22</v>
      </c>
      <c r="D344" s="7" t="str">
        <f t="shared" ref="D344:O344" si="239">IF(D343&lt;=0,"",D343/$P343%)</f>
        <v/>
      </c>
      <c r="E344" s="7" t="str">
        <f t="shared" si="239"/>
        <v/>
      </c>
      <c r="F344" s="7" t="str">
        <f t="shared" si="239"/>
        <v/>
      </c>
      <c r="G344" s="7" t="str">
        <f t="shared" si="239"/>
        <v/>
      </c>
      <c r="H344" s="7" t="str">
        <f t="shared" si="239"/>
        <v/>
      </c>
      <c r="I344" s="7" t="str">
        <f t="shared" si="239"/>
        <v/>
      </c>
      <c r="J344" s="7" t="str">
        <f t="shared" si="239"/>
        <v/>
      </c>
      <c r="K344" s="7" t="str">
        <f t="shared" si="239"/>
        <v/>
      </c>
      <c r="L344" s="7" t="str">
        <f t="shared" si="239"/>
        <v/>
      </c>
      <c r="M344" s="7" t="str">
        <f t="shared" si="239"/>
        <v/>
      </c>
      <c r="N344" s="7" t="str">
        <f t="shared" si="239"/>
        <v/>
      </c>
      <c r="O344" s="7" t="str">
        <f t="shared" si="239"/>
        <v/>
      </c>
      <c r="P344" s="66">
        <f t="shared" si="203"/>
        <v>0</v>
      </c>
      <c r="R344" s="2"/>
    </row>
    <row r="345" spans="1:18" s="17" customFormat="1" ht="16.05" customHeight="1" x14ac:dyDescent="0.2">
      <c r="A345" s="9"/>
      <c r="B345" s="9"/>
      <c r="C345" s="7" t="s">
        <v>23</v>
      </c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>
        <f t="shared" si="203"/>
        <v>0</v>
      </c>
      <c r="R345" s="2"/>
    </row>
    <row r="346" spans="1:18" s="17" customFormat="1" ht="16.05" customHeight="1" x14ac:dyDescent="0.2">
      <c r="A346" s="9"/>
      <c r="B346" s="9"/>
      <c r="C346" s="10" t="s">
        <v>22</v>
      </c>
      <c r="D346" s="7" t="str">
        <f t="shared" ref="D346:O346" si="240">IF(D345&lt;=0,"",D345/$P345%)</f>
        <v/>
      </c>
      <c r="E346" s="7" t="str">
        <f t="shared" si="240"/>
        <v/>
      </c>
      <c r="F346" s="7" t="str">
        <f t="shared" si="240"/>
        <v/>
      </c>
      <c r="G346" s="7" t="str">
        <f t="shared" si="240"/>
        <v/>
      </c>
      <c r="H346" s="7" t="str">
        <f t="shared" si="240"/>
        <v/>
      </c>
      <c r="I346" s="7" t="str">
        <f t="shared" si="240"/>
        <v/>
      </c>
      <c r="J346" s="7" t="str">
        <f t="shared" si="240"/>
        <v/>
      </c>
      <c r="K346" s="7" t="str">
        <f t="shared" si="240"/>
        <v/>
      </c>
      <c r="L346" s="7" t="str">
        <f t="shared" si="240"/>
        <v/>
      </c>
      <c r="M346" s="7" t="str">
        <f t="shared" si="240"/>
        <v/>
      </c>
      <c r="N346" s="7" t="str">
        <f t="shared" si="240"/>
        <v/>
      </c>
      <c r="O346" s="7" t="str">
        <f t="shared" si="240"/>
        <v/>
      </c>
      <c r="P346" s="66">
        <f t="shared" si="203"/>
        <v>0</v>
      </c>
      <c r="R346" s="2"/>
    </row>
    <row r="347" spans="1:18" s="17" customFormat="1" ht="16.05" customHeight="1" x14ac:dyDescent="0.2">
      <c r="A347" s="9"/>
      <c r="B347" s="9"/>
      <c r="C347" s="7" t="s">
        <v>24</v>
      </c>
      <c r="D347" s="66">
        <f>SUM(D345,D343)</f>
        <v>0</v>
      </c>
      <c r="E347" s="66">
        <f t="shared" ref="E347:O347" si="241">SUM(E345,E343)</f>
        <v>0</v>
      </c>
      <c r="F347" s="66">
        <f t="shared" si="241"/>
        <v>0</v>
      </c>
      <c r="G347" s="66">
        <f t="shared" si="241"/>
        <v>0</v>
      </c>
      <c r="H347" s="66">
        <f t="shared" si="241"/>
        <v>0</v>
      </c>
      <c r="I347" s="66">
        <f t="shared" si="241"/>
        <v>0</v>
      </c>
      <c r="J347" s="66">
        <f t="shared" si="241"/>
        <v>0</v>
      </c>
      <c r="K347" s="66">
        <f t="shared" si="241"/>
        <v>0</v>
      </c>
      <c r="L347" s="66">
        <f t="shared" si="241"/>
        <v>0</v>
      </c>
      <c r="M347" s="66">
        <f t="shared" si="241"/>
        <v>0</v>
      </c>
      <c r="N347" s="66">
        <f t="shared" si="241"/>
        <v>0</v>
      </c>
      <c r="O347" s="66">
        <f t="shared" si="241"/>
        <v>0</v>
      </c>
      <c r="P347" s="66">
        <f t="shared" si="203"/>
        <v>0</v>
      </c>
      <c r="R347" s="2"/>
    </row>
    <row r="348" spans="1:18" s="17" customFormat="1" ht="16.05" customHeight="1" x14ac:dyDescent="0.2">
      <c r="A348" s="9"/>
      <c r="B348" s="13"/>
      <c r="C348" s="10" t="s">
        <v>22</v>
      </c>
      <c r="D348" s="7" t="str">
        <f t="shared" ref="D348:O348" si="242">IF(D347&lt;=0,"",D347/$P347%)</f>
        <v/>
      </c>
      <c r="E348" s="7" t="str">
        <f t="shared" si="242"/>
        <v/>
      </c>
      <c r="F348" s="7" t="str">
        <f t="shared" si="242"/>
        <v/>
      </c>
      <c r="G348" s="7" t="str">
        <f t="shared" si="242"/>
        <v/>
      </c>
      <c r="H348" s="7" t="str">
        <f t="shared" si="242"/>
        <v/>
      </c>
      <c r="I348" s="7" t="str">
        <f t="shared" si="242"/>
        <v/>
      </c>
      <c r="J348" s="7" t="str">
        <f t="shared" si="242"/>
        <v/>
      </c>
      <c r="K348" s="7" t="str">
        <f t="shared" si="242"/>
        <v/>
      </c>
      <c r="L348" s="7" t="str">
        <f t="shared" si="242"/>
        <v/>
      </c>
      <c r="M348" s="7" t="str">
        <f t="shared" si="242"/>
        <v/>
      </c>
      <c r="N348" s="7" t="str">
        <f t="shared" si="242"/>
        <v/>
      </c>
      <c r="O348" s="7" t="str">
        <f t="shared" si="242"/>
        <v/>
      </c>
      <c r="P348" s="66">
        <f t="shared" si="203"/>
        <v>0</v>
      </c>
      <c r="R348" s="2"/>
    </row>
    <row r="349" spans="1:18" s="17" customFormat="1" ht="16.05" customHeight="1" x14ac:dyDescent="0.2">
      <c r="A349" s="9"/>
      <c r="B349" s="9" t="s">
        <v>81</v>
      </c>
      <c r="C349" s="7" t="s">
        <v>21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>
        <f t="shared" si="203"/>
        <v>0</v>
      </c>
      <c r="Q349" s="2"/>
      <c r="R349" s="2"/>
    </row>
    <row r="350" spans="1:18" s="17" customFormat="1" ht="16.05" customHeight="1" x14ac:dyDescent="0.2">
      <c r="A350" s="9"/>
      <c r="B350" s="9"/>
      <c r="C350" s="10" t="s">
        <v>22</v>
      </c>
      <c r="D350" s="7" t="str">
        <f t="shared" ref="D350:O350" si="243">IF(D349&lt;=0,"",D349/$P349%)</f>
        <v/>
      </c>
      <c r="E350" s="7" t="str">
        <f t="shared" si="243"/>
        <v/>
      </c>
      <c r="F350" s="7" t="str">
        <f t="shared" si="243"/>
        <v/>
      </c>
      <c r="G350" s="7" t="str">
        <f t="shared" si="243"/>
        <v/>
      </c>
      <c r="H350" s="7" t="str">
        <f t="shared" si="243"/>
        <v/>
      </c>
      <c r="I350" s="7" t="str">
        <f t="shared" si="243"/>
        <v/>
      </c>
      <c r="J350" s="7" t="str">
        <f t="shared" si="243"/>
        <v/>
      </c>
      <c r="K350" s="7" t="str">
        <f t="shared" si="243"/>
        <v/>
      </c>
      <c r="L350" s="7" t="str">
        <f t="shared" si="243"/>
        <v/>
      </c>
      <c r="M350" s="7" t="str">
        <f t="shared" si="243"/>
        <v/>
      </c>
      <c r="N350" s="7" t="str">
        <f t="shared" si="243"/>
        <v/>
      </c>
      <c r="O350" s="7" t="str">
        <f t="shared" si="243"/>
        <v/>
      </c>
      <c r="P350" s="66">
        <f t="shared" si="203"/>
        <v>0</v>
      </c>
      <c r="Q350" s="2"/>
      <c r="R350" s="2"/>
    </row>
    <row r="351" spans="1:18" s="17" customFormat="1" ht="16.05" customHeight="1" x14ac:dyDescent="0.2">
      <c r="A351" s="9"/>
      <c r="B351" s="9"/>
      <c r="C351" s="7" t="s">
        <v>23</v>
      </c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>
        <f t="shared" si="203"/>
        <v>0</v>
      </c>
      <c r="Q351" s="2"/>
      <c r="R351" s="2"/>
    </row>
    <row r="352" spans="1:18" s="17" customFormat="1" ht="16.05" customHeight="1" x14ac:dyDescent="0.2">
      <c r="A352" s="9"/>
      <c r="B352" s="9"/>
      <c r="C352" s="10" t="s">
        <v>22</v>
      </c>
      <c r="D352" s="7" t="str">
        <f t="shared" ref="D352:O352" si="244">IF(D351&lt;=0,"",D351/$P351%)</f>
        <v/>
      </c>
      <c r="E352" s="7" t="str">
        <f t="shared" si="244"/>
        <v/>
      </c>
      <c r="F352" s="7" t="str">
        <f t="shared" si="244"/>
        <v/>
      </c>
      <c r="G352" s="7" t="str">
        <f t="shared" si="244"/>
        <v/>
      </c>
      <c r="H352" s="7" t="str">
        <f t="shared" si="244"/>
        <v/>
      </c>
      <c r="I352" s="7" t="str">
        <f t="shared" si="244"/>
        <v/>
      </c>
      <c r="J352" s="7" t="str">
        <f t="shared" si="244"/>
        <v/>
      </c>
      <c r="K352" s="7" t="str">
        <f t="shared" si="244"/>
        <v/>
      </c>
      <c r="L352" s="7" t="str">
        <f t="shared" si="244"/>
        <v/>
      </c>
      <c r="M352" s="7" t="str">
        <f t="shared" si="244"/>
        <v/>
      </c>
      <c r="N352" s="7" t="str">
        <f t="shared" si="244"/>
        <v/>
      </c>
      <c r="O352" s="7" t="str">
        <f t="shared" si="244"/>
        <v/>
      </c>
      <c r="P352" s="66">
        <f t="shared" si="203"/>
        <v>0</v>
      </c>
      <c r="Q352" s="2"/>
      <c r="R352" s="2"/>
    </row>
    <row r="353" spans="1:18" s="17" customFormat="1" ht="16.05" customHeight="1" x14ac:dyDescent="0.2">
      <c r="A353" s="9"/>
      <c r="B353" s="9"/>
      <c r="C353" s="7" t="s">
        <v>24</v>
      </c>
      <c r="D353" s="66">
        <f>SUM(D351,D349)</f>
        <v>0</v>
      </c>
      <c r="E353" s="66">
        <f t="shared" ref="E353:O353" si="245">SUM(E351,E349)</f>
        <v>0</v>
      </c>
      <c r="F353" s="66">
        <f t="shared" si="245"/>
        <v>0</v>
      </c>
      <c r="G353" s="66">
        <f t="shared" si="245"/>
        <v>0</v>
      </c>
      <c r="H353" s="66">
        <f t="shared" si="245"/>
        <v>0</v>
      </c>
      <c r="I353" s="66">
        <f t="shared" si="245"/>
        <v>0</v>
      </c>
      <c r="J353" s="66">
        <f t="shared" si="245"/>
        <v>0</v>
      </c>
      <c r="K353" s="66">
        <f t="shared" si="245"/>
        <v>0</v>
      </c>
      <c r="L353" s="66">
        <f t="shared" si="245"/>
        <v>0</v>
      </c>
      <c r="M353" s="66">
        <f t="shared" si="245"/>
        <v>0</v>
      </c>
      <c r="N353" s="66">
        <f t="shared" si="245"/>
        <v>0</v>
      </c>
      <c r="O353" s="66">
        <f t="shared" si="245"/>
        <v>0</v>
      </c>
      <c r="P353" s="66">
        <f t="shared" si="203"/>
        <v>0</v>
      </c>
      <c r="Q353" s="2"/>
      <c r="R353" s="2"/>
    </row>
    <row r="354" spans="1:18" s="17" customFormat="1" ht="16.05" customHeight="1" x14ac:dyDescent="0.2">
      <c r="A354" s="9"/>
      <c r="B354" s="13"/>
      <c r="C354" s="10" t="s">
        <v>22</v>
      </c>
      <c r="D354" s="7" t="str">
        <f t="shared" ref="D354:O354" si="246">IF(D353&lt;=0,"",D353/$P353%)</f>
        <v/>
      </c>
      <c r="E354" s="7" t="str">
        <f t="shared" si="246"/>
        <v/>
      </c>
      <c r="F354" s="7" t="str">
        <f t="shared" si="246"/>
        <v/>
      </c>
      <c r="G354" s="7" t="str">
        <f t="shared" si="246"/>
        <v/>
      </c>
      <c r="H354" s="7" t="str">
        <f t="shared" si="246"/>
        <v/>
      </c>
      <c r="I354" s="7" t="str">
        <f t="shared" si="246"/>
        <v/>
      </c>
      <c r="J354" s="7" t="str">
        <f t="shared" si="246"/>
        <v/>
      </c>
      <c r="K354" s="7" t="str">
        <f t="shared" si="246"/>
        <v/>
      </c>
      <c r="L354" s="7" t="str">
        <f t="shared" si="246"/>
        <v/>
      </c>
      <c r="M354" s="7" t="str">
        <f t="shared" si="246"/>
        <v/>
      </c>
      <c r="N354" s="7" t="str">
        <f t="shared" si="246"/>
        <v/>
      </c>
      <c r="O354" s="7" t="str">
        <f t="shared" si="246"/>
        <v/>
      </c>
      <c r="P354" s="66">
        <f t="shared" si="203"/>
        <v>0</v>
      </c>
      <c r="Q354" s="2"/>
      <c r="R354" s="2"/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>
        <f t="shared" si="203"/>
        <v>0</v>
      </c>
      <c r="Q355" s="2"/>
      <c r="R355" s="2"/>
    </row>
    <row r="356" spans="1:18" s="17" customFormat="1" ht="16.05" customHeight="1" x14ac:dyDescent="0.2">
      <c r="A356" s="9"/>
      <c r="B356" s="9"/>
      <c r="C356" s="10" t="s">
        <v>22</v>
      </c>
      <c r="D356" s="7" t="str">
        <f t="shared" ref="D356:O356" si="247">IF(D355&lt;=0,"",D355/$P355%)</f>
        <v/>
      </c>
      <c r="E356" s="7" t="str">
        <f t="shared" si="247"/>
        <v/>
      </c>
      <c r="F356" s="7" t="str">
        <f t="shared" si="247"/>
        <v/>
      </c>
      <c r="G356" s="7" t="str">
        <f t="shared" si="247"/>
        <v/>
      </c>
      <c r="H356" s="7" t="str">
        <f t="shared" si="247"/>
        <v/>
      </c>
      <c r="I356" s="7" t="str">
        <f t="shared" si="247"/>
        <v/>
      </c>
      <c r="J356" s="7" t="str">
        <f t="shared" si="247"/>
        <v/>
      </c>
      <c r="K356" s="7" t="str">
        <f t="shared" si="247"/>
        <v/>
      </c>
      <c r="L356" s="7" t="str">
        <f t="shared" si="247"/>
        <v/>
      </c>
      <c r="M356" s="7" t="str">
        <f t="shared" si="247"/>
        <v/>
      </c>
      <c r="N356" s="7" t="str">
        <f t="shared" si="247"/>
        <v/>
      </c>
      <c r="O356" s="7" t="str">
        <f t="shared" si="247"/>
        <v/>
      </c>
      <c r="P356" s="66">
        <f t="shared" si="203"/>
        <v>0</v>
      </c>
      <c r="Q356" s="2"/>
      <c r="R356" s="2"/>
    </row>
    <row r="357" spans="1:18" s="17" customFormat="1" ht="16.05" customHeight="1" x14ac:dyDescent="0.2">
      <c r="A357" s="9"/>
      <c r="B357" s="9"/>
      <c r="C357" s="7" t="s">
        <v>23</v>
      </c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>
        <f t="shared" ref="P357:P366" si="248">SUM(D357:O357)</f>
        <v>0</v>
      </c>
      <c r="Q357" s="2"/>
      <c r="R357" s="2"/>
    </row>
    <row r="358" spans="1:18" s="17" customFormat="1" ht="16.05" customHeight="1" x14ac:dyDescent="0.2">
      <c r="A358" s="9"/>
      <c r="B358" s="9"/>
      <c r="C358" s="10" t="s">
        <v>22</v>
      </c>
      <c r="D358" s="7" t="str">
        <f t="shared" ref="D358:O358" si="249">IF(D357&lt;=0,"",D357/$P357%)</f>
        <v/>
      </c>
      <c r="E358" s="7" t="str">
        <f t="shared" si="249"/>
        <v/>
      </c>
      <c r="F358" s="7" t="str">
        <f t="shared" si="249"/>
        <v/>
      </c>
      <c r="G358" s="7" t="str">
        <f t="shared" si="249"/>
        <v/>
      </c>
      <c r="H358" s="7" t="str">
        <f t="shared" si="249"/>
        <v/>
      </c>
      <c r="I358" s="7" t="str">
        <f t="shared" si="249"/>
        <v/>
      </c>
      <c r="J358" s="7" t="str">
        <f t="shared" si="249"/>
        <v/>
      </c>
      <c r="K358" s="7" t="str">
        <f t="shared" si="249"/>
        <v/>
      </c>
      <c r="L358" s="7" t="str">
        <f t="shared" si="249"/>
        <v/>
      </c>
      <c r="M358" s="7" t="str">
        <f t="shared" si="249"/>
        <v/>
      </c>
      <c r="N358" s="7" t="str">
        <f t="shared" si="249"/>
        <v/>
      </c>
      <c r="O358" s="7" t="str">
        <f t="shared" si="249"/>
        <v/>
      </c>
      <c r="P358" s="66">
        <f t="shared" si="248"/>
        <v>0</v>
      </c>
      <c r="Q358" s="2"/>
      <c r="R358" s="2"/>
    </row>
    <row r="359" spans="1:18" s="17" customFormat="1" ht="16.05" customHeight="1" x14ac:dyDescent="0.2">
      <c r="A359" s="9"/>
      <c r="B359" s="9"/>
      <c r="C359" s="7" t="s">
        <v>24</v>
      </c>
      <c r="D359" s="66">
        <f>SUM(D357,D355)</f>
        <v>0</v>
      </c>
      <c r="E359" s="66">
        <f t="shared" ref="E359:O359" si="250">SUM(E357,E355)</f>
        <v>0</v>
      </c>
      <c r="F359" s="66">
        <f t="shared" si="250"/>
        <v>0</v>
      </c>
      <c r="G359" s="66">
        <f t="shared" si="250"/>
        <v>0</v>
      </c>
      <c r="H359" s="66">
        <f t="shared" si="250"/>
        <v>0</v>
      </c>
      <c r="I359" s="66">
        <f t="shared" si="250"/>
        <v>0</v>
      </c>
      <c r="J359" s="66">
        <f t="shared" si="250"/>
        <v>0</v>
      </c>
      <c r="K359" s="66">
        <f t="shared" si="250"/>
        <v>0</v>
      </c>
      <c r="L359" s="66">
        <f t="shared" si="250"/>
        <v>0</v>
      </c>
      <c r="M359" s="66">
        <f t="shared" si="250"/>
        <v>0</v>
      </c>
      <c r="N359" s="66">
        <f t="shared" si="250"/>
        <v>0</v>
      </c>
      <c r="O359" s="66">
        <f t="shared" si="250"/>
        <v>0</v>
      </c>
      <c r="P359" s="66">
        <f t="shared" si="248"/>
        <v>0</v>
      </c>
      <c r="Q359" s="2"/>
      <c r="R359" s="2"/>
    </row>
    <row r="360" spans="1:18" s="17" customFormat="1" ht="16.05" customHeight="1" x14ac:dyDescent="0.2">
      <c r="A360" s="14"/>
      <c r="B360" s="13"/>
      <c r="C360" s="10" t="s">
        <v>22</v>
      </c>
      <c r="D360" s="7" t="str">
        <f t="shared" ref="D360:O360" si="251">IF(D359&lt;=0,"",D359/$P359%)</f>
        <v/>
      </c>
      <c r="E360" s="7" t="str">
        <f t="shared" si="251"/>
        <v/>
      </c>
      <c r="F360" s="7" t="str">
        <f t="shared" si="251"/>
        <v/>
      </c>
      <c r="G360" s="7" t="str">
        <f t="shared" si="251"/>
        <v/>
      </c>
      <c r="H360" s="7" t="str">
        <f t="shared" si="251"/>
        <v/>
      </c>
      <c r="I360" s="7" t="str">
        <f t="shared" si="251"/>
        <v/>
      </c>
      <c r="J360" s="7" t="str">
        <f t="shared" si="251"/>
        <v/>
      </c>
      <c r="K360" s="7" t="str">
        <f t="shared" si="251"/>
        <v/>
      </c>
      <c r="L360" s="7" t="str">
        <f t="shared" si="251"/>
        <v/>
      </c>
      <c r="M360" s="7" t="str">
        <f t="shared" si="251"/>
        <v/>
      </c>
      <c r="N360" s="7" t="str">
        <f t="shared" si="251"/>
        <v/>
      </c>
      <c r="O360" s="7" t="str">
        <f t="shared" si="251"/>
        <v/>
      </c>
      <c r="P360" s="66">
        <f t="shared" si="248"/>
        <v>0</v>
      </c>
      <c r="Q360" s="2"/>
      <c r="R360" s="2"/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si="248"/>
        <v>0</v>
      </c>
      <c r="Q361" s="2"/>
      <c r="R361" s="2"/>
    </row>
    <row r="362" spans="1:18" s="17" customFormat="1" ht="16.05" customHeight="1" x14ac:dyDescent="0.2">
      <c r="A362" s="9"/>
      <c r="B362" s="1"/>
      <c r="C362" s="10" t="s">
        <v>22</v>
      </c>
      <c r="D362" s="7" t="str">
        <f t="shared" ref="D362:O362" si="252">IF(D361&lt;=0,"",D361/$P361%)</f>
        <v/>
      </c>
      <c r="E362" s="7" t="str">
        <f t="shared" si="252"/>
        <v/>
      </c>
      <c r="F362" s="7" t="str">
        <f t="shared" si="252"/>
        <v/>
      </c>
      <c r="G362" s="7" t="str">
        <f t="shared" si="252"/>
        <v/>
      </c>
      <c r="H362" s="7" t="str">
        <f t="shared" si="252"/>
        <v/>
      </c>
      <c r="I362" s="7" t="str">
        <f t="shared" si="252"/>
        <v/>
      </c>
      <c r="J362" s="7" t="str">
        <f t="shared" si="252"/>
        <v/>
      </c>
      <c r="K362" s="7" t="str">
        <f t="shared" si="252"/>
        <v/>
      </c>
      <c r="L362" s="7" t="str">
        <f t="shared" si="252"/>
        <v/>
      </c>
      <c r="M362" s="7" t="str">
        <f t="shared" si="252"/>
        <v/>
      </c>
      <c r="N362" s="7" t="str">
        <f t="shared" si="252"/>
        <v/>
      </c>
      <c r="O362" s="7" t="str">
        <f t="shared" si="252"/>
        <v/>
      </c>
      <c r="P362" s="66">
        <f t="shared" si="248"/>
        <v>0</v>
      </c>
      <c r="Q362" s="2"/>
      <c r="R362" s="2"/>
    </row>
    <row r="363" spans="1:18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8"/>
        <v>0</v>
      </c>
      <c r="Q363" s="2"/>
      <c r="R363" s="2"/>
    </row>
    <row r="364" spans="1:18" s="17" customFormat="1" ht="16.05" customHeight="1" x14ac:dyDescent="0.2">
      <c r="A364" s="9"/>
      <c r="B364" s="1"/>
      <c r="C364" s="10" t="s">
        <v>22</v>
      </c>
      <c r="D364" s="7" t="str">
        <f t="shared" ref="D364:O364" si="253">IF(D363&lt;=0,"",D363/$P363%)</f>
        <v/>
      </c>
      <c r="E364" s="7" t="str">
        <f t="shared" si="253"/>
        <v/>
      </c>
      <c r="F364" s="7" t="str">
        <f t="shared" si="253"/>
        <v/>
      </c>
      <c r="G364" s="7" t="str">
        <f t="shared" si="253"/>
        <v/>
      </c>
      <c r="H364" s="7" t="str">
        <f t="shared" si="253"/>
        <v/>
      </c>
      <c r="I364" s="7" t="str">
        <f t="shared" si="253"/>
        <v/>
      </c>
      <c r="J364" s="7" t="str">
        <f t="shared" si="253"/>
        <v/>
      </c>
      <c r="K364" s="7" t="str">
        <f t="shared" si="253"/>
        <v/>
      </c>
      <c r="L364" s="7" t="str">
        <f t="shared" si="253"/>
        <v/>
      </c>
      <c r="M364" s="7" t="str">
        <f t="shared" si="253"/>
        <v/>
      </c>
      <c r="N364" s="7" t="str">
        <f t="shared" si="253"/>
        <v/>
      </c>
      <c r="O364" s="7" t="str">
        <f t="shared" si="253"/>
        <v/>
      </c>
      <c r="P364" s="66">
        <f t="shared" si="248"/>
        <v>0</v>
      </c>
      <c r="Q364" s="2"/>
      <c r="R364" s="2"/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54">SUM(E363,E361)</f>
        <v>0</v>
      </c>
      <c r="F365" s="66">
        <f t="shared" si="254"/>
        <v>0</v>
      </c>
      <c r="G365" s="66">
        <f t="shared" si="254"/>
        <v>0</v>
      </c>
      <c r="H365" s="66">
        <f t="shared" si="254"/>
        <v>0</v>
      </c>
      <c r="I365" s="66">
        <f t="shared" si="254"/>
        <v>0</v>
      </c>
      <c r="J365" s="66">
        <f t="shared" si="254"/>
        <v>0</v>
      </c>
      <c r="K365" s="66">
        <f t="shared" si="254"/>
        <v>0</v>
      </c>
      <c r="L365" s="66">
        <f t="shared" si="254"/>
        <v>0</v>
      </c>
      <c r="M365" s="66">
        <f t="shared" si="254"/>
        <v>0</v>
      </c>
      <c r="N365" s="66">
        <f t="shared" si="254"/>
        <v>0</v>
      </c>
      <c r="O365" s="66">
        <f t="shared" si="254"/>
        <v>0</v>
      </c>
      <c r="P365" s="66">
        <f t="shared" si="248"/>
        <v>0</v>
      </c>
      <c r="Q365" s="2"/>
      <c r="R365" s="2"/>
    </row>
    <row r="366" spans="1:18" s="17" customFormat="1" ht="16.05" customHeight="1" x14ac:dyDescent="0.2">
      <c r="A366" s="13"/>
      <c r="B366" s="12"/>
      <c r="C366" s="10" t="s">
        <v>22</v>
      </c>
      <c r="D366" s="7" t="str">
        <f t="shared" ref="D366:O366" si="255">IF(D365&lt;=0,"",D365/$P365%)</f>
        <v/>
      </c>
      <c r="E366" s="7" t="str">
        <f t="shared" si="255"/>
        <v/>
      </c>
      <c r="F366" s="7" t="str">
        <f t="shared" si="255"/>
        <v/>
      </c>
      <c r="G366" s="7" t="str">
        <f t="shared" si="255"/>
        <v/>
      </c>
      <c r="H366" s="7" t="str">
        <f t="shared" si="255"/>
        <v/>
      </c>
      <c r="I366" s="7" t="str">
        <f t="shared" si="255"/>
        <v/>
      </c>
      <c r="J366" s="7" t="str">
        <f t="shared" si="255"/>
        <v/>
      </c>
      <c r="K366" s="7" t="str">
        <f t="shared" si="255"/>
        <v/>
      </c>
      <c r="L366" s="7" t="str">
        <f t="shared" si="255"/>
        <v/>
      </c>
      <c r="M366" s="7" t="str">
        <f t="shared" si="255"/>
        <v/>
      </c>
      <c r="N366" s="7" t="str">
        <f t="shared" si="255"/>
        <v/>
      </c>
      <c r="O366" s="7" t="str">
        <f t="shared" si="255"/>
        <v/>
      </c>
      <c r="P366" s="66">
        <f t="shared" si="248"/>
        <v>0</v>
      </c>
      <c r="Q366" s="2"/>
      <c r="R366" s="2"/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56">SUM(D361,D301,D295,D229,D37,D7)</f>
        <v>6113.9000000000005</v>
      </c>
      <c r="E367" s="7">
        <f t="shared" si="256"/>
        <v>6869.2000000000007</v>
      </c>
      <c r="F367" s="7">
        <f t="shared" si="256"/>
        <v>7566.5999999999995</v>
      </c>
      <c r="G367" s="7">
        <f t="shared" si="256"/>
        <v>6127.4</v>
      </c>
      <c r="H367" s="71">
        <f t="shared" si="256"/>
        <v>6717.1</v>
      </c>
      <c r="I367" s="7">
        <f t="shared" si="256"/>
        <v>7208.0000000000009</v>
      </c>
      <c r="J367" s="7">
        <f t="shared" si="256"/>
        <v>10003.000000000002</v>
      </c>
      <c r="K367" s="7">
        <f t="shared" si="256"/>
        <v>12582.400000000001</v>
      </c>
      <c r="L367" s="7">
        <f t="shared" si="256"/>
        <v>13817.599999999999</v>
      </c>
      <c r="M367" s="7">
        <f t="shared" si="256"/>
        <v>16236.8</v>
      </c>
      <c r="N367" s="7">
        <f t="shared" si="256"/>
        <v>12736.2</v>
      </c>
      <c r="O367" s="7">
        <f t="shared" si="256"/>
        <v>7291.8</v>
      </c>
      <c r="P367" s="66">
        <f t="shared" ref="P367:P377" si="257">SUM(D367:O367)</f>
        <v>113270</v>
      </c>
    </row>
    <row r="368" spans="1:18" ht="16.05" customHeight="1" x14ac:dyDescent="0.2">
      <c r="A368" s="18"/>
      <c r="B368" s="19"/>
      <c r="C368" s="10" t="s">
        <v>22</v>
      </c>
      <c r="D368" s="7">
        <f t="shared" ref="D368:O368" si="258">IF(D367&lt;=0,"",D367/$P367%)</f>
        <v>5.3976339719254884</v>
      </c>
      <c r="E368" s="7">
        <f t="shared" si="258"/>
        <v>6.064447779641565</v>
      </c>
      <c r="F368" s="7">
        <f t="shared" si="258"/>
        <v>6.6801447867926189</v>
      </c>
      <c r="G368" s="7">
        <f t="shared" si="258"/>
        <v>5.409552396927694</v>
      </c>
      <c r="H368" s="7">
        <f t="shared" si="258"/>
        <v>5.9301668579500308</v>
      </c>
      <c r="I368" s="7">
        <f t="shared" si="258"/>
        <v>6.3635561048821403</v>
      </c>
      <c r="J368" s="7">
        <f t="shared" si="258"/>
        <v>8.8311115034872447</v>
      </c>
      <c r="K368" s="7">
        <f t="shared" si="258"/>
        <v>11.108325240575617</v>
      </c>
      <c r="L368" s="7">
        <f t="shared" si="258"/>
        <v>12.198816985962742</v>
      </c>
      <c r="M368" s="7">
        <f t="shared" si="258"/>
        <v>14.334598746358258</v>
      </c>
      <c r="N368" s="7">
        <f t="shared" si="258"/>
        <v>11.24410700097113</v>
      </c>
      <c r="O368" s="7">
        <f t="shared" si="258"/>
        <v>6.4375386245254704</v>
      </c>
      <c r="P368" s="66">
        <f t="shared" si="257"/>
        <v>99.999999999999986</v>
      </c>
    </row>
    <row r="369" spans="1:17" ht="16.05" customHeight="1" x14ac:dyDescent="0.2">
      <c r="A369" s="18"/>
      <c r="B369" s="19"/>
      <c r="C369" s="7" t="s">
        <v>23</v>
      </c>
      <c r="D369" s="7">
        <f t="shared" ref="D369:O369" si="259">SUM(D363,D303,D297,D231,D39,D9)</f>
        <v>9386.6</v>
      </c>
      <c r="E369" s="7">
        <f t="shared" si="259"/>
        <v>11407.4</v>
      </c>
      <c r="F369" s="7">
        <f t="shared" si="259"/>
        <v>8658.1</v>
      </c>
      <c r="G369" s="7">
        <f t="shared" si="259"/>
        <v>4881.7000000000007</v>
      </c>
      <c r="H369" s="7">
        <f t="shared" si="259"/>
        <v>2603</v>
      </c>
      <c r="I369" s="7">
        <f t="shared" si="259"/>
        <v>2822.1</v>
      </c>
      <c r="J369" s="7">
        <f t="shared" si="259"/>
        <v>3654.1000000000008</v>
      </c>
      <c r="K369" s="7">
        <f t="shared" si="259"/>
        <v>16672.600000000006</v>
      </c>
      <c r="L369" s="7">
        <f t="shared" si="259"/>
        <v>33006.800000000003</v>
      </c>
      <c r="M369" s="7">
        <f t="shared" si="259"/>
        <v>36123.500000000007</v>
      </c>
      <c r="N369" s="7">
        <f t="shared" si="259"/>
        <v>36920.1</v>
      </c>
      <c r="O369" s="7">
        <f t="shared" si="259"/>
        <v>21865.5</v>
      </c>
      <c r="P369" s="66">
        <f t="shared" si="257"/>
        <v>188001.50000000003</v>
      </c>
    </row>
    <row r="370" spans="1:17" ht="16.05" customHeight="1" x14ac:dyDescent="0.2">
      <c r="A370" s="18"/>
      <c r="B370" s="19"/>
      <c r="C370" s="10" t="s">
        <v>22</v>
      </c>
      <c r="D370" s="7">
        <f t="shared" ref="D370:O370" si="260">IF(D369&lt;=0,"",D369/$P369%)</f>
        <v>4.9928325039959782</v>
      </c>
      <c r="E370" s="7">
        <f t="shared" si="260"/>
        <v>6.0677175448068219</v>
      </c>
      <c r="F370" s="7">
        <f t="shared" si="260"/>
        <v>4.6053355957266291</v>
      </c>
      <c r="G370" s="7">
        <f t="shared" si="260"/>
        <v>2.5966282183918743</v>
      </c>
      <c r="H370" s="7">
        <f t="shared" si="260"/>
        <v>1.3845634210365341</v>
      </c>
      <c r="I370" s="7">
        <f t="shared" si="260"/>
        <v>1.5011050443746456</v>
      </c>
      <c r="J370" s="7">
        <f t="shared" si="260"/>
        <v>1.943654704882674</v>
      </c>
      <c r="K370" s="7">
        <f t="shared" si="260"/>
        <v>8.868333497339119</v>
      </c>
      <c r="L370" s="7">
        <f t="shared" si="260"/>
        <v>17.556668430836986</v>
      </c>
      <c r="M370" s="7">
        <f t="shared" si="260"/>
        <v>19.214474352598252</v>
      </c>
      <c r="N370" s="7">
        <f t="shared" si="260"/>
        <v>19.638194376108697</v>
      </c>
      <c r="O370" s="7">
        <f t="shared" si="260"/>
        <v>11.630492309901781</v>
      </c>
      <c r="P370" s="66">
        <f t="shared" si="257"/>
        <v>100</v>
      </c>
    </row>
    <row r="371" spans="1:17" ht="16.05" customHeight="1" x14ac:dyDescent="0.2">
      <c r="A371" s="18"/>
      <c r="B371" s="19"/>
      <c r="C371" s="7" t="s">
        <v>24</v>
      </c>
      <c r="D371" s="7">
        <f t="shared" ref="D371:O371" si="261">SUM(D365,D305,D299,D233,D41,D11)</f>
        <v>15500.500000000002</v>
      </c>
      <c r="E371" s="7">
        <f t="shared" si="261"/>
        <v>18276.600000000002</v>
      </c>
      <c r="F371" s="7">
        <f t="shared" si="261"/>
        <v>16224.699999999999</v>
      </c>
      <c r="G371" s="7">
        <f t="shared" si="261"/>
        <v>11009.099999999999</v>
      </c>
      <c r="H371" s="7">
        <f t="shared" si="261"/>
        <v>9320.0999999999985</v>
      </c>
      <c r="I371" s="7">
        <f t="shared" si="261"/>
        <v>10030.1</v>
      </c>
      <c r="J371" s="7">
        <f t="shared" si="261"/>
        <v>13657.100000000002</v>
      </c>
      <c r="K371" s="7">
        <f t="shared" si="261"/>
        <v>29255.000000000007</v>
      </c>
      <c r="L371" s="7">
        <f t="shared" si="261"/>
        <v>46824.4</v>
      </c>
      <c r="M371" s="7">
        <f t="shared" si="261"/>
        <v>52360.30000000001</v>
      </c>
      <c r="N371" s="7">
        <f t="shared" si="261"/>
        <v>49656.299999999996</v>
      </c>
      <c r="O371" s="7">
        <f t="shared" si="261"/>
        <v>29157.300000000003</v>
      </c>
      <c r="P371" s="66">
        <f t="shared" si="257"/>
        <v>301271.5</v>
      </c>
    </row>
    <row r="372" spans="1:17" ht="16.05" customHeight="1" x14ac:dyDescent="0.2">
      <c r="A372" s="20"/>
      <c r="B372" s="21"/>
      <c r="C372" s="10" t="s">
        <v>22</v>
      </c>
      <c r="D372" s="7">
        <f t="shared" ref="D372:O372" si="262">IF(D371&lt;=0,"",D371/$P371%)</f>
        <v>5.1450269939240858</v>
      </c>
      <c r="E372" s="7">
        <f t="shared" si="262"/>
        <v>6.0664882008420982</v>
      </c>
      <c r="F372" s="7">
        <f t="shared" si="262"/>
        <v>5.385408178337479</v>
      </c>
      <c r="G372" s="7">
        <f t="shared" si="262"/>
        <v>3.654212230496412</v>
      </c>
      <c r="H372" s="7">
        <f t="shared" si="262"/>
        <v>3.0935883414129774</v>
      </c>
      <c r="I372" s="7">
        <f t="shared" si="262"/>
        <v>3.3292561692692471</v>
      </c>
      <c r="J372" s="7">
        <f t="shared" si="262"/>
        <v>4.5331536504448646</v>
      </c>
      <c r="K372" s="7">
        <f t="shared" si="262"/>
        <v>9.7105102872326139</v>
      </c>
      <c r="L372" s="7">
        <f t="shared" si="262"/>
        <v>15.542260054469141</v>
      </c>
      <c r="M372" s="7">
        <f t="shared" si="262"/>
        <v>17.379772066060017</v>
      </c>
      <c r="N372" s="7">
        <f t="shared" si="262"/>
        <v>16.482242761097545</v>
      </c>
      <c r="O372" s="7">
        <f t="shared" si="262"/>
        <v>9.6780810664135171</v>
      </c>
      <c r="P372" s="66">
        <f t="shared" si="257"/>
        <v>100</v>
      </c>
    </row>
    <row r="373" spans="1:17" ht="16.05" customHeight="1" x14ac:dyDescent="0.2">
      <c r="A373" s="22" t="s">
        <v>85</v>
      </c>
      <c r="B373" s="23"/>
      <c r="C373" s="7" t="s">
        <v>21</v>
      </c>
      <c r="D373" s="67">
        <v>1.4</v>
      </c>
      <c r="E373" s="67">
        <v>0</v>
      </c>
      <c r="F373" s="67">
        <v>19.399999999999999</v>
      </c>
      <c r="G373" s="67">
        <v>33.5</v>
      </c>
      <c r="H373" s="67">
        <v>115.5</v>
      </c>
      <c r="I373" s="67">
        <v>217.39999999999998</v>
      </c>
      <c r="J373" s="67">
        <v>559.79999999999995</v>
      </c>
      <c r="K373" s="67">
        <v>643.4</v>
      </c>
      <c r="L373" s="67">
        <v>296.10000000000002</v>
      </c>
      <c r="M373" s="67">
        <v>179.8</v>
      </c>
      <c r="N373" s="67">
        <v>32.6</v>
      </c>
      <c r="O373" s="67">
        <v>11</v>
      </c>
      <c r="P373" s="66">
        <f t="shared" si="257"/>
        <v>2109.9</v>
      </c>
      <c r="Q373" s="17"/>
    </row>
    <row r="374" spans="1:17" ht="16.05" customHeight="1" x14ac:dyDescent="0.2">
      <c r="A374" s="24" t="s">
        <v>86</v>
      </c>
      <c r="B374" s="25"/>
      <c r="C374" s="10" t="s">
        <v>22</v>
      </c>
      <c r="D374" s="7">
        <f t="shared" ref="D374:O374" si="263">IF(D373&lt;=0,"",D373/$P373%)</f>
        <v>6.6353855632968375E-2</v>
      </c>
      <c r="E374" s="7" t="str">
        <f t="shared" si="263"/>
        <v/>
      </c>
      <c r="F374" s="7">
        <f t="shared" si="263"/>
        <v>0.9194748566282761</v>
      </c>
      <c r="G374" s="7">
        <f t="shared" si="263"/>
        <v>1.5877529740746006</v>
      </c>
      <c r="H374" s="7">
        <f t="shared" si="263"/>
        <v>5.4741930897198916</v>
      </c>
      <c r="I374" s="7">
        <f t="shared" si="263"/>
        <v>10.303805867576662</v>
      </c>
      <c r="J374" s="7">
        <f t="shared" si="263"/>
        <v>26.532063130954072</v>
      </c>
      <c r="K374" s="7">
        <f t="shared" si="263"/>
        <v>30.494336224465613</v>
      </c>
      <c r="L374" s="7">
        <f t="shared" si="263"/>
        <v>14.033840466372816</v>
      </c>
      <c r="M374" s="7">
        <f t="shared" si="263"/>
        <v>8.5217308877197979</v>
      </c>
      <c r="N374" s="7">
        <f t="shared" si="263"/>
        <v>1.5450969240248353</v>
      </c>
      <c r="O374" s="7">
        <f t="shared" si="263"/>
        <v>0.52135172283046594</v>
      </c>
      <c r="P374" s="66">
        <f t="shared" si="257"/>
        <v>100</v>
      </c>
      <c r="Q374" s="17"/>
    </row>
    <row r="375" spans="1:17" ht="16.05" customHeight="1" x14ac:dyDescent="0.2">
      <c r="A375" s="9"/>
      <c r="B375" s="26"/>
      <c r="C375" s="7" t="s">
        <v>23</v>
      </c>
      <c r="D375" s="67">
        <v>0</v>
      </c>
      <c r="E375" s="67">
        <v>0</v>
      </c>
      <c r="F375" s="67">
        <v>0.5</v>
      </c>
      <c r="G375" s="67">
        <v>1.2</v>
      </c>
      <c r="H375" s="67">
        <v>3</v>
      </c>
      <c r="I375" s="67">
        <v>81</v>
      </c>
      <c r="J375" s="67">
        <v>444.3</v>
      </c>
      <c r="K375" s="67">
        <v>525.70000000000005</v>
      </c>
      <c r="L375" s="67">
        <v>355</v>
      </c>
      <c r="M375" s="67">
        <v>153.5</v>
      </c>
      <c r="N375" s="67">
        <v>4.9000000000000004</v>
      </c>
      <c r="O375" s="67">
        <v>0</v>
      </c>
      <c r="P375" s="66">
        <f t="shared" si="257"/>
        <v>1569.1000000000001</v>
      </c>
      <c r="Q375" s="17"/>
    </row>
    <row r="376" spans="1:17" ht="16.05" customHeight="1" x14ac:dyDescent="0.2">
      <c r="A376" s="9"/>
      <c r="B376" s="26"/>
      <c r="C376" s="10" t="s">
        <v>22</v>
      </c>
      <c r="D376" s="7" t="str">
        <f t="shared" ref="D376:O376" si="264">IF(D375&lt;=0,"",D375/$P375%)</f>
        <v/>
      </c>
      <c r="E376" s="7" t="str">
        <f t="shared" si="264"/>
        <v/>
      </c>
      <c r="F376" s="7">
        <f t="shared" si="264"/>
        <v>3.1865400548084885E-2</v>
      </c>
      <c r="G376" s="7">
        <f t="shared" si="264"/>
        <v>7.6476961315403727E-2</v>
      </c>
      <c r="H376" s="7">
        <f t="shared" si="264"/>
        <v>0.19119240328850934</v>
      </c>
      <c r="I376" s="7">
        <f t="shared" si="264"/>
        <v>5.1621948887897515</v>
      </c>
      <c r="J376" s="7">
        <f t="shared" si="264"/>
        <v>28.315594927028233</v>
      </c>
      <c r="K376" s="7">
        <f t="shared" si="264"/>
        <v>33.503282136256452</v>
      </c>
      <c r="L376" s="7">
        <f t="shared" si="264"/>
        <v>22.624434389140269</v>
      </c>
      <c r="M376" s="7">
        <f t="shared" si="264"/>
        <v>9.7826779682620604</v>
      </c>
      <c r="N376" s="7">
        <f t="shared" si="264"/>
        <v>0.31228092537123192</v>
      </c>
      <c r="O376" s="7" t="str">
        <f t="shared" si="264"/>
        <v/>
      </c>
      <c r="P376" s="66">
        <f t="shared" si="257"/>
        <v>99.999999999999986</v>
      </c>
      <c r="Q376" s="17"/>
    </row>
    <row r="377" spans="1:17" ht="16.05" customHeight="1" x14ac:dyDescent="0.2">
      <c r="A377" s="9"/>
      <c r="B377" s="26"/>
      <c r="C377" s="7" t="s">
        <v>24</v>
      </c>
      <c r="D377" s="66">
        <f>SUM(D375,D373)</f>
        <v>1.4</v>
      </c>
      <c r="E377" s="66">
        <f t="shared" ref="E377:O377" si="265">SUM(E375,E373)</f>
        <v>0</v>
      </c>
      <c r="F377" s="66">
        <f t="shared" si="265"/>
        <v>19.899999999999999</v>
      </c>
      <c r="G377" s="66">
        <f t="shared" si="265"/>
        <v>34.700000000000003</v>
      </c>
      <c r="H377" s="66">
        <f t="shared" si="265"/>
        <v>118.5</v>
      </c>
      <c r="I377" s="66">
        <f t="shared" si="265"/>
        <v>298.39999999999998</v>
      </c>
      <c r="J377" s="66">
        <f t="shared" si="265"/>
        <v>1004.0999999999999</v>
      </c>
      <c r="K377" s="66">
        <f t="shared" si="265"/>
        <v>1169.0999999999999</v>
      </c>
      <c r="L377" s="66">
        <f t="shared" si="265"/>
        <v>651.1</v>
      </c>
      <c r="M377" s="66">
        <f t="shared" si="265"/>
        <v>333.3</v>
      </c>
      <c r="N377" s="66">
        <f t="shared" si="265"/>
        <v>37.5</v>
      </c>
      <c r="O377" s="66">
        <f t="shared" si="265"/>
        <v>11</v>
      </c>
      <c r="P377" s="66">
        <f t="shared" si="257"/>
        <v>3679</v>
      </c>
      <c r="Q377" s="17"/>
    </row>
    <row r="378" spans="1:17" ht="16.05" customHeight="1" x14ac:dyDescent="0.2">
      <c r="A378" s="13"/>
      <c r="B378" s="27"/>
      <c r="C378" s="10" t="s">
        <v>22</v>
      </c>
      <c r="D378" s="7">
        <f t="shared" ref="D378:O378" si="266">IF(D377&lt;=0,"",D377/$P377%)</f>
        <v>3.8053818972546886E-2</v>
      </c>
      <c r="E378" s="7" t="str">
        <f t="shared" si="266"/>
        <v/>
      </c>
      <c r="F378" s="7">
        <f t="shared" si="266"/>
        <v>0.54090785539548791</v>
      </c>
      <c r="G378" s="7">
        <f t="shared" si="266"/>
        <v>0.94319108453384082</v>
      </c>
      <c r="H378" s="7">
        <f t="shared" si="266"/>
        <v>3.2209839630334329</v>
      </c>
      <c r="I378" s="7">
        <f t="shared" si="266"/>
        <v>8.1108997010057085</v>
      </c>
      <c r="J378" s="7">
        <f t="shared" si="266"/>
        <v>27.292742593095948</v>
      </c>
      <c r="K378" s="7">
        <f t="shared" si="266"/>
        <v>31.77765697200326</v>
      </c>
      <c r="L378" s="7">
        <f t="shared" si="266"/>
        <v>17.697743952160913</v>
      </c>
      <c r="M378" s="7">
        <f t="shared" si="266"/>
        <v>9.0595270453927697</v>
      </c>
      <c r="N378" s="7">
        <f t="shared" si="266"/>
        <v>1.0192987224789345</v>
      </c>
      <c r="O378" s="7">
        <f t="shared" si="266"/>
        <v>0.2989942919271541</v>
      </c>
      <c r="P378" s="66">
        <f>SUM(D378:O378)</f>
        <v>100</v>
      </c>
      <c r="Q378" s="17"/>
    </row>
    <row r="379" spans="1:17" ht="16.05" customHeight="1" x14ac:dyDescent="0.2">
      <c r="P379" s="2"/>
    </row>
    <row r="380" spans="1:17" ht="16.05" customHeight="1" x14ac:dyDescent="0.2">
      <c r="P380" s="2"/>
    </row>
    <row r="381" spans="1:17" ht="16.05" customHeight="1" x14ac:dyDescent="0.2">
      <c r="P381" s="2"/>
    </row>
    <row r="382" spans="1:17" ht="16.05" customHeight="1" x14ac:dyDescent="0.2">
      <c r="P382" s="2"/>
    </row>
    <row r="383" spans="1:17" ht="16.05" customHeight="1" x14ac:dyDescent="0.2">
      <c r="P383" s="2"/>
    </row>
    <row r="384" spans="1:17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R445"/>
  <sheetViews>
    <sheetView showGridLines="0" showZeros="0" view="pageBreakPreview" zoomScale="80" zoomScaleNormal="50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9" style="2"/>
    <col min="18" max="18" width="9.77734375" style="2" bestFit="1" customWidth="1"/>
    <col min="19" max="16384" width="9" style="2"/>
  </cols>
  <sheetData>
    <row r="1" spans="1:16" ht="16.05" customHeight="1" x14ac:dyDescent="0.2">
      <c r="A1" s="2" t="s">
        <v>127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92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0</v>
      </c>
      <c r="E7" s="8">
        <f t="shared" ref="E7:O11" si="0">SUM(E13,E19,E25,E31)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45">
        <f>SUM(D7:O7)</f>
        <v>0</v>
      </c>
    </row>
    <row r="8" spans="1:16" ht="16.05" customHeight="1" x14ac:dyDescent="0.2">
      <c r="A8" s="9"/>
      <c r="C8" s="10" t="s">
        <v>22</v>
      </c>
      <c r="D8" s="7" t="str">
        <f>IF(D7&lt;=0,"",D7/$P7%)</f>
        <v/>
      </c>
      <c r="E8" s="7" t="str">
        <f t="shared" ref="E8:O8" si="1">IF(E7&lt;=0,"",E7/$P7%)</f>
        <v/>
      </c>
      <c r="F8" s="7" t="str">
        <f t="shared" si="1"/>
        <v/>
      </c>
      <c r="G8" s="7" t="str">
        <f t="shared" si="1"/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66">
        <f>SUM(D8:O8)</f>
        <v>0</v>
      </c>
    </row>
    <row r="9" spans="1:16" ht="16.05" customHeight="1" x14ac:dyDescent="0.2">
      <c r="A9" s="9"/>
      <c r="C9" s="7" t="s">
        <v>23</v>
      </c>
      <c r="D9" s="67">
        <f>SUM(D15,D21,D27,D33)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0</v>
      </c>
      <c r="M9" s="67">
        <f t="shared" si="0"/>
        <v>0</v>
      </c>
      <c r="N9" s="67">
        <f t="shared" si="0"/>
        <v>0</v>
      </c>
      <c r="O9" s="67">
        <f t="shared" si="0"/>
        <v>0</v>
      </c>
      <c r="P9" s="66">
        <f>SUM(D9:O9)</f>
        <v>0</v>
      </c>
    </row>
    <row r="10" spans="1:16" ht="16.05" customHeight="1" x14ac:dyDescent="0.2">
      <c r="A10" s="9"/>
      <c r="C10" s="10" t="s">
        <v>22</v>
      </c>
      <c r="D10" s="7" t="str">
        <f t="shared" ref="D10:O10" si="2">IF(D9&lt;=0,"",D9/$P9%)</f>
        <v/>
      </c>
      <c r="E10" s="7" t="str">
        <f t="shared" si="2"/>
        <v/>
      </c>
      <c r="F10" s="7" t="str">
        <f t="shared" si="2"/>
        <v/>
      </c>
      <c r="G10" s="7" t="str">
        <f t="shared" si="2"/>
        <v/>
      </c>
      <c r="H10" s="7" t="str">
        <f t="shared" si="2"/>
        <v/>
      </c>
      <c r="I10" s="7" t="str">
        <f t="shared" si="2"/>
        <v/>
      </c>
      <c r="J10" s="7" t="str">
        <f t="shared" si="2"/>
        <v/>
      </c>
      <c r="K10" s="7" t="str">
        <f t="shared" si="2"/>
        <v/>
      </c>
      <c r="L10" s="7" t="str">
        <f t="shared" si="2"/>
        <v/>
      </c>
      <c r="M10" s="7" t="str">
        <f t="shared" si="2"/>
        <v/>
      </c>
      <c r="N10" s="7" t="str">
        <f t="shared" si="2"/>
        <v/>
      </c>
      <c r="O10" s="7" t="str">
        <f t="shared" si="2"/>
        <v/>
      </c>
      <c r="P10" s="66">
        <f>SUM(D10:O10)</f>
        <v>0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0</v>
      </c>
      <c r="M11" s="67">
        <f t="shared" si="0"/>
        <v>0</v>
      </c>
      <c r="N11" s="67">
        <f t="shared" si="0"/>
        <v>0</v>
      </c>
      <c r="O11" s="67">
        <f t="shared" si="0"/>
        <v>0</v>
      </c>
      <c r="P11" s="66">
        <f>SUM(D11:O11)</f>
        <v>0</v>
      </c>
    </row>
    <row r="12" spans="1:16" ht="16.05" customHeight="1" x14ac:dyDescent="0.2">
      <c r="A12" s="9"/>
      <c r="B12" s="12"/>
      <c r="C12" s="10" t="s">
        <v>22</v>
      </c>
      <c r="D12" s="7" t="str">
        <f t="shared" ref="D12:O12" si="3">IF(D11&lt;=0,"",D11/$P11%)</f>
        <v/>
      </c>
      <c r="E12" s="7" t="str">
        <f t="shared" si="3"/>
        <v/>
      </c>
      <c r="F12" s="7" t="str">
        <f t="shared" si="3"/>
        <v/>
      </c>
      <c r="G12" s="7" t="str">
        <f t="shared" si="3"/>
        <v/>
      </c>
      <c r="H12" s="7" t="str">
        <f t="shared" si="3"/>
        <v/>
      </c>
      <c r="I12" s="7" t="str">
        <f t="shared" si="3"/>
        <v/>
      </c>
      <c r="J12" s="7" t="str">
        <f t="shared" si="3"/>
        <v/>
      </c>
      <c r="K12" s="7" t="str">
        <f t="shared" si="3"/>
        <v/>
      </c>
      <c r="L12" s="7" t="str">
        <f t="shared" si="3"/>
        <v/>
      </c>
      <c r="M12" s="7" t="str">
        <f t="shared" si="3"/>
        <v/>
      </c>
      <c r="N12" s="7" t="str">
        <f t="shared" si="3"/>
        <v/>
      </c>
      <c r="O12" s="7" t="str">
        <f t="shared" si="3"/>
        <v/>
      </c>
      <c r="P12" s="66">
        <f t="shared" ref="P12" si="4">SUM(D12:O12)</f>
        <v>0</v>
      </c>
    </row>
    <row r="13" spans="1:16" ht="16.05" customHeight="1" x14ac:dyDescent="0.2">
      <c r="A13" s="9"/>
      <c r="B13" s="9" t="s">
        <v>25</v>
      </c>
      <c r="C13" s="7" t="s">
        <v>21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6">
        <f t="shared" ref="P13:P89" si="5">SUM(D13:O13)</f>
        <v>0</v>
      </c>
    </row>
    <row r="14" spans="1:16" ht="16.05" customHeight="1" x14ac:dyDescent="0.2">
      <c r="A14" s="9"/>
      <c r="B14" s="9"/>
      <c r="C14" s="10" t="s">
        <v>22</v>
      </c>
      <c r="D14" s="7" t="str">
        <f t="shared" ref="D14:O14" si="6">IF(D13&lt;=0,"",D13/$P13%)</f>
        <v/>
      </c>
      <c r="E14" s="7" t="str">
        <f t="shared" si="6"/>
        <v/>
      </c>
      <c r="F14" s="7" t="str">
        <f t="shared" si="6"/>
        <v/>
      </c>
      <c r="G14" s="7" t="str">
        <f t="shared" si="6"/>
        <v/>
      </c>
      <c r="H14" s="7" t="str">
        <f t="shared" si="6"/>
        <v/>
      </c>
      <c r="I14" s="7" t="str">
        <f t="shared" si="6"/>
        <v/>
      </c>
      <c r="J14" s="7" t="str">
        <f t="shared" si="6"/>
        <v/>
      </c>
      <c r="K14" s="7" t="str">
        <f t="shared" si="6"/>
        <v/>
      </c>
      <c r="L14" s="7" t="str">
        <f t="shared" si="6"/>
        <v/>
      </c>
      <c r="M14" s="7" t="str">
        <f t="shared" si="6"/>
        <v/>
      </c>
      <c r="N14" s="7" t="str">
        <f t="shared" si="6"/>
        <v/>
      </c>
      <c r="O14" s="7" t="str">
        <f t="shared" si="6"/>
        <v/>
      </c>
      <c r="P14" s="66">
        <f t="shared" si="5"/>
        <v>0</v>
      </c>
    </row>
    <row r="15" spans="1:16" ht="16.05" customHeight="1" x14ac:dyDescent="0.2">
      <c r="A15" s="9"/>
      <c r="B15" s="9"/>
      <c r="C15" s="7" t="s">
        <v>23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6">
        <f t="shared" si="5"/>
        <v>0</v>
      </c>
    </row>
    <row r="16" spans="1:16" ht="16.05" customHeight="1" x14ac:dyDescent="0.2">
      <c r="A16" s="9"/>
      <c r="B16" s="9"/>
      <c r="C16" s="10" t="s">
        <v>22</v>
      </c>
      <c r="D16" s="7" t="str">
        <f t="shared" ref="D16:O18" si="7">IF(D15&lt;=0,"",D15/$P15%)</f>
        <v/>
      </c>
      <c r="E16" s="7" t="str">
        <f t="shared" si="7"/>
        <v/>
      </c>
      <c r="F16" s="7" t="str">
        <f t="shared" si="7"/>
        <v/>
      </c>
      <c r="G16" s="7" t="str">
        <f t="shared" si="7"/>
        <v/>
      </c>
      <c r="H16" s="7" t="str">
        <f t="shared" si="7"/>
        <v/>
      </c>
      <c r="I16" s="7" t="str">
        <f t="shared" si="7"/>
        <v/>
      </c>
      <c r="J16" s="7" t="str">
        <f t="shared" si="7"/>
        <v/>
      </c>
      <c r="K16" s="7" t="str">
        <f t="shared" si="7"/>
        <v/>
      </c>
      <c r="L16" s="7" t="str">
        <f t="shared" si="7"/>
        <v/>
      </c>
      <c r="M16" s="7" t="str">
        <f t="shared" si="7"/>
        <v/>
      </c>
      <c r="N16" s="7" t="str">
        <f t="shared" si="7"/>
        <v/>
      </c>
      <c r="O16" s="7" t="str">
        <f t="shared" si="7"/>
        <v/>
      </c>
      <c r="P16" s="66">
        <f t="shared" si="5"/>
        <v>0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0</v>
      </c>
      <c r="E17" s="66">
        <f t="shared" ref="E17:O17" si="8">SUM(E15,E13)</f>
        <v>0</v>
      </c>
      <c r="F17" s="66">
        <f t="shared" si="8"/>
        <v>0</v>
      </c>
      <c r="G17" s="66">
        <f t="shared" si="8"/>
        <v>0</v>
      </c>
      <c r="H17" s="66">
        <f t="shared" si="8"/>
        <v>0</v>
      </c>
      <c r="I17" s="66">
        <f t="shared" si="8"/>
        <v>0</v>
      </c>
      <c r="J17" s="66">
        <f t="shared" si="8"/>
        <v>0</v>
      </c>
      <c r="K17" s="66">
        <f t="shared" si="8"/>
        <v>0</v>
      </c>
      <c r="L17" s="66">
        <f t="shared" si="8"/>
        <v>0</v>
      </c>
      <c r="M17" s="66">
        <f t="shared" si="8"/>
        <v>0</v>
      </c>
      <c r="N17" s="66">
        <f t="shared" si="8"/>
        <v>0</v>
      </c>
      <c r="O17" s="66">
        <f t="shared" si="8"/>
        <v>0</v>
      </c>
      <c r="P17" s="66">
        <f t="shared" si="5"/>
        <v>0</v>
      </c>
    </row>
    <row r="18" spans="1:16" ht="16.05" customHeight="1" x14ac:dyDescent="0.2">
      <c r="A18" s="9"/>
      <c r="B18" s="13"/>
      <c r="C18" s="10" t="s">
        <v>22</v>
      </c>
      <c r="D18" s="7" t="str">
        <f t="shared" si="7"/>
        <v/>
      </c>
      <c r="E18" s="7" t="str">
        <f t="shared" si="7"/>
        <v/>
      </c>
      <c r="F18" s="7" t="str">
        <f t="shared" si="7"/>
        <v/>
      </c>
      <c r="G18" s="7" t="str">
        <f t="shared" si="7"/>
        <v/>
      </c>
      <c r="H18" s="7" t="str">
        <f t="shared" si="7"/>
        <v/>
      </c>
      <c r="I18" s="7" t="str">
        <f t="shared" si="7"/>
        <v/>
      </c>
      <c r="J18" s="7" t="str">
        <f t="shared" si="7"/>
        <v/>
      </c>
      <c r="K18" s="7" t="str">
        <f t="shared" si="7"/>
        <v/>
      </c>
      <c r="L18" s="7" t="str">
        <f t="shared" si="7"/>
        <v/>
      </c>
      <c r="M18" s="7" t="str">
        <f t="shared" si="7"/>
        <v/>
      </c>
      <c r="N18" s="7" t="str">
        <f t="shared" si="7"/>
        <v/>
      </c>
      <c r="O18" s="7" t="str">
        <f t="shared" si="7"/>
        <v/>
      </c>
      <c r="P18" s="66">
        <f t="shared" si="5"/>
        <v>0</v>
      </c>
    </row>
    <row r="19" spans="1:16" ht="16.05" customHeight="1" x14ac:dyDescent="0.2">
      <c r="A19" s="9"/>
      <c r="B19" s="9" t="s">
        <v>26</v>
      </c>
      <c r="C19" s="7" t="s">
        <v>21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6">
        <f t="shared" ref="P19:P24" si="9">SUM(D19:O19)</f>
        <v>0</v>
      </c>
    </row>
    <row r="20" spans="1:16" ht="16.05" customHeight="1" x14ac:dyDescent="0.2">
      <c r="A20" s="9"/>
      <c r="B20" s="9"/>
      <c r="C20" s="10" t="s">
        <v>22</v>
      </c>
      <c r="D20" s="7" t="str">
        <f t="shared" ref="D20:O20" si="10">IF(D19&lt;=0,"",D19/$P19%)</f>
        <v/>
      </c>
      <c r="E20" s="7" t="str">
        <f t="shared" si="10"/>
        <v/>
      </c>
      <c r="F20" s="7" t="str">
        <f t="shared" si="10"/>
        <v/>
      </c>
      <c r="G20" s="7" t="str">
        <f t="shared" si="10"/>
        <v/>
      </c>
      <c r="H20" s="7" t="str">
        <f t="shared" si="10"/>
        <v/>
      </c>
      <c r="I20" s="7" t="str">
        <f t="shared" si="10"/>
        <v/>
      </c>
      <c r="J20" s="7" t="str">
        <f t="shared" si="10"/>
        <v/>
      </c>
      <c r="K20" s="7" t="str">
        <f t="shared" si="10"/>
        <v/>
      </c>
      <c r="L20" s="7" t="str">
        <f t="shared" si="10"/>
        <v/>
      </c>
      <c r="M20" s="7" t="str">
        <f t="shared" si="10"/>
        <v/>
      </c>
      <c r="N20" s="7" t="str">
        <f t="shared" si="10"/>
        <v/>
      </c>
      <c r="O20" s="7" t="str">
        <f t="shared" si="10"/>
        <v/>
      </c>
      <c r="P20" s="66">
        <f t="shared" si="9"/>
        <v>0</v>
      </c>
    </row>
    <row r="21" spans="1:16" ht="16.05" customHeight="1" x14ac:dyDescent="0.2">
      <c r="A21" s="9"/>
      <c r="B21" s="9"/>
      <c r="C21" s="7" t="s">
        <v>23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6">
        <f t="shared" si="9"/>
        <v>0</v>
      </c>
    </row>
    <row r="22" spans="1:16" ht="16.05" customHeight="1" x14ac:dyDescent="0.2">
      <c r="A22" s="9"/>
      <c r="B22" s="9"/>
      <c r="C22" s="10" t="s">
        <v>22</v>
      </c>
      <c r="D22" s="7" t="str">
        <f t="shared" ref="D22:O22" si="11">IF(D21&lt;=0,"",D21/$P21%)</f>
        <v/>
      </c>
      <c r="E22" s="7" t="str">
        <f t="shared" si="11"/>
        <v/>
      </c>
      <c r="F22" s="7" t="str">
        <f t="shared" si="11"/>
        <v/>
      </c>
      <c r="G22" s="7" t="str">
        <f t="shared" si="11"/>
        <v/>
      </c>
      <c r="H22" s="7" t="str">
        <f t="shared" si="11"/>
        <v/>
      </c>
      <c r="I22" s="7" t="str">
        <f t="shared" si="11"/>
        <v/>
      </c>
      <c r="J22" s="7" t="str">
        <f t="shared" si="11"/>
        <v/>
      </c>
      <c r="K22" s="7" t="str">
        <f t="shared" si="11"/>
        <v/>
      </c>
      <c r="L22" s="7" t="str">
        <f t="shared" si="11"/>
        <v/>
      </c>
      <c r="M22" s="7" t="str">
        <f t="shared" si="11"/>
        <v/>
      </c>
      <c r="N22" s="7" t="str">
        <f t="shared" si="11"/>
        <v/>
      </c>
      <c r="O22" s="7" t="str">
        <f t="shared" si="11"/>
        <v/>
      </c>
      <c r="P22" s="66">
        <f t="shared" si="9"/>
        <v>0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0</v>
      </c>
      <c r="E23" s="66">
        <f t="shared" ref="E23:O23" si="12">SUM(E21,E19)</f>
        <v>0</v>
      </c>
      <c r="F23" s="66">
        <f t="shared" si="12"/>
        <v>0</v>
      </c>
      <c r="G23" s="66">
        <f t="shared" si="12"/>
        <v>0</v>
      </c>
      <c r="H23" s="66">
        <f t="shared" si="12"/>
        <v>0</v>
      </c>
      <c r="I23" s="66">
        <f t="shared" si="12"/>
        <v>0</v>
      </c>
      <c r="J23" s="66">
        <f t="shared" si="12"/>
        <v>0</v>
      </c>
      <c r="K23" s="66">
        <f t="shared" si="12"/>
        <v>0</v>
      </c>
      <c r="L23" s="66">
        <f t="shared" si="12"/>
        <v>0</v>
      </c>
      <c r="M23" s="66">
        <f t="shared" si="12"/>
        <v>0</v>
      </c>
      <c r="N23" s="66">
        <f t="shared" si="12"/>
        <v>0</v>
      </c>
      <c r="O23" s="66">
        <f t="shared" si="12"/>
        <v>0</v>
      </c>
      <c r="P23" s="66">
        <f t="shared" si="9"/>
        <v>0</v>
      </c>
    </row>
    <row r="24" spans="1:16" ht="16.05" customHeight="1" x14ac:dyDescent="0.2">
      <c r="A24" s="9"/>
      <c r="B24" s="13"/>
      <c r="C24" s="10" t="s">
        <v>22</v>
      </c>
      <c r="D24" s="7" t="str">
        <f t="shared" ref="D24:O24" si="13">IF(D23&lt;=0,"",D23/$P23%)</f>
        <v/>
      </c>
      <c r="E24" s="7" t="str">
        <f t="shared" si="13"/>
        <v/>
      </c>
      <c r="F24" s="7" t="str">
        <f t="shared" si="13"/>
        <v/>
      </c>
      <c r="G24" s="7" t="str">
        <f t="shared" si="13"/>
        <v/>
      </c>
      <c r="H24" s="7" t="str">
        <f t="shared" si="13"/>
        <v/>
      </c>
      <c r="I24" s="7" t="str">
        <f t="shared" si="13"/>
        <v/>
      </c>
      <c r="J24" s="7" t="str">
        <f t="shared" si="13"/>
        <v/>
      </c>
      <c r="K24" s="7" t="str">
        <f t="shared" si="13"/>
        <v/>
      </c>
      <c r="L24" s="7" t="str">
        <f t="shared" si="13"/>
        <v/>
      </c>
      <c r="M24" s="7" t="str">
        <f t="shared" si="13"/>
        <v/>
      </c>
      <c r="N24" s="7" t="str">
        <f t="shared" si="13"/>
        <v/>
      </c>
      <c r="O24" s="7" t="str">
        <f t="shared" si="13"/>
        <v/>
      </c>
      <c r="P24" s="66">
        <f t="shared" si="9"/>
        <v>0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4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 t="shared" ref="D26:O26" si="15">IF(D25&lt;=0,"",D25/$P25%)</f>
        <v/>
      </c>
      <c r="E26" s="7" t="str">
        <f t="shared" si="15"/>
        <v/>
      </c>
      <c r="F26" s="7" t="str">
        <f t="shared" si="15"/>
        <v/>
      </c>
      <c r="G26" s="7" t="str">
        <f t="shared" si="15"/>
        <v/>
      </c>
      <c r="H26" s="7" t="str">
        <f t="shared" si="15"/>
        <v/>
      </c>
      <c r="I26" s="7" t="str">
        <f t="shared" si="15"/>
        <v/>
      </c>
      <c r="J26" s="7" t="str">
        <f t="shared" si="15"/>
        <v/>
      </c>
      <c r="K26" s="7" t="str">
        <f t="shared" si="15"/>
        <v/>
      </c>
      <c r="L26" s="7" t="str">
        <f t="shared" si="15"/>
        <v/>
      </c>
      <c r="M26" s="7" t="str">
        <f t="shared" si="15"/>
        <v/>
      </c>
      <c r="N26" s="7" t="str">
        <f t="shared" si="15"/>
        <v/>
      </c>
      <c r="O26" s="7" t="str">
        <f t="shared" si="15"/>
        <v/>
      </c>
      <c r="P26" s="66">
        <f t="shared" si="14"/>
        <v>0</v>
      </c>
    </row>
    <row r="27" spans="1:16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4"/>
        <v>0</v>
      </c>
    </row>
    <row r="28" spans="1:16" ht="16.05" customHeight="1" x14ac:dyDescent="0.2">
      <c r="A28" s="9"/>
      <c r="B28" s="9"/>
      <c r="C28" s="10" t="s">
        <v>22</v>
      </c>
      <c r="D28" s="7" t="str">
        <f t="shared" ref="D28:O28" si="16">IF(D27&lt;=0,"",D27/$P27%)</f>
        <v/>
      </c>
      <c r="E28" s="7" t="str">
        <f t="shared" si="16"/>
        <v/>
      </c>
      <c r="F28" s="7" t="str">
        <f t="shared" si="16"/>
        <v/>
      </c>
      <c r="G28" s="7" t="str">
        <f t="shared" si="16"/>
        <v/>
      </c>
      <c r="H28" s="7" t="str">
        <f t="shared" si="16"/>
        <v/>
      </c>
      <c r="I28" s="7" t="str">
        <f t="shared" si="16"/>
        <v/>
      </c>
      <c r="J28" s="7" t="str">
        <f t="shared" si="16"/>
        <v/>
      </c>
      <c r="K28" s="7" t="str">
        <f t="shared" si="16"/>
        <v/>
      </c>
      <c r="L28" s="7" t="str">
        <f t="shared" si="16"/>
        <v/>
      </c>
      <c r="M28" s="7" t="str">
        <f t="shared" si="16"/>
        <v/>
      </c>
      <c r="N28" s="7" t="str">
        <f t="shared" si="16"/>
        <v/>
      </c>
      <c r="O28" s="7" t="str">
        <f t="shared" si="16"/>
        <v/>
      </c>
      <c r="P28" s="66">
        <f t="shared" si="14"/>
        <v>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7">SUM(E27,E25)</f>
        <v>0</v>
      </c>
      <c r="F29" s="66">
        <f t="shared" si="17"/>
        <v>0</v>
      </c>
      <c r="G29" s="66">
        <f t="shared" si="17"/>
        <v>0</v>
      </c>
      <c r="H29" s="66">
        <f t="shared" si="17"/>
        <v>0</v>
      </c>
      <c r="I29" s="66">
        <f t="shared" si="17"/>
        <v>0</v>
      </c>
      <c r="J29" s="66">
        <f t="shared" si="17"/>
        <v>0</v>
      </c>
      <c r="K29" s="66">
        <f t="shared" si="17"/>
        <v>0</v>
      </c>
      <c r="L29" s="66">
        <f t="shared" si="17"/>
        <v>0</v>
      </c>
      <c r="M29" s="66">
        <f t="shared" si="17"/>
        <v>0</v>
      </c>
      <c r="N29" s="66">
        <f t="shared" si="17"/>
        <v>0</v>
      </c>
      <c r="O29" s="66">
        <f t="shared" si="17"/>
        <v>0</v>
      </c>
      <c r="P29" s="66">
        <f t="shared" si="14"/>
        <v>0</v>
      </c>
    </row>
    <row r="30" spans="1:16" ht="16.05" customHeight="1" x14ac:dyDescent="0.2">
      <c r="A30" s="9"/>
      <c r="B30" s="13"/>
      <c r="C30" s="10" t="s">
        <v>22</v>
      </c>
      <c r="D30" s="7" t="str">
        <f t="shared" ref="D30:O30" si="18">IF(D29&lt;=0,"",D29/$P29%)</f>
        <v/>
      </c>
      <c r="E30" s="7" t="str">
        <f t="shared" si="18"/>
        <v/>
      </c>
      <c r="F30" s="7" t="str">
        <f t="shared" si="18"/>
        <v/>
      </c>
      <c r="G30" s="7" t="str">
        <f t="shared" si="18"/>
        <v/>
      </c>
      <c r="H30" s="7" t="str">
        <f t="shared" si="18"/>
        <v/>
      </c>
      <c r="I30" s="7" t="str">
        <f t="shared" si="18"/>
        <v/>
      </c>
      <c r="J30" s="7" t="str">
        <f t="shared" si="18"/>
        <v/>
      </c>
      <c r="K30" s="7" t="str">
        <f t="shared" si="18"/>
        <v/>
      </c>
      <c r="L30" s="7" t="str">
        <f t="shared" si="18"/>
        <v/>
      </c>
      <c r="M30" s="7" t="str">
        <f t="shared" si="18"/>
        <v/>
      </c>
      <c r="N30" s="7" t="str">
        <f t="shared" si="18"/>
        <v/>
      </c>
      <c r="O30" s="7" t="str">
        <f t="shared" si="18"/>
        <v/>
      </c>
      <c r="P30" s="66">
        <f t="shared" si="14"/>
        <v>0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 t="shared" ref="D32:O32" si="19">IF(D31&lt;=0,"",D31/$P31%)</f>
        <v/>
      </c>
      <c r="E32" s="7" t="str">
        <f t="shared" si="19"/>
        <v/>
      </c>
      <c r="F32" s="7" t="str">
        <f t="shared" si="19"/>
        <v/>
      </c>
      <c r="G32" s="7" t="str">
        <f t="shared" si="19"/>
        <v/>
      </c>
      <c r="H32" s="7" t="str">
        <f t="shared" si="19"/>
        <v/>
      </c>
      <c r="I32" s="7" t="str">
        <f t="shared" si="19"/>
        <v/>
      </c>
      <c r="J32" s="7" t="str">
        <f t="shared" si="19"/>
        <v/>
      </c>
      <c r="K32" s="7" t="str">
        <f t="shared" si="19"/>
        <v/>
      </c>
      <c r="L32" s="7" t="str">
        <f t="shared" si="19"/>
        <v/>
      </c>
      <c r="M32" s="7" t="str">
        <f t="shared" si="19"/>
        <v/>
      </c>
      <c r="N32" s="7" t="str">
        <f t="shared" si="19"/>
        <v/>
      </c>
      <c r="O32" s="7" t="str">
        <f t="shared" si="19"/>
        <v/>
      </c>
      <c r="P32" s="66">
        <f t="shared" si="14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4"/>
        <v>0</v>
      </c>
    </row>
    <row r="34" spans="1:16" ht="16.05" customHeight="1" x14ac:dyDescent="0.2">
      <c r="A34" s="9"/>
      <c r="B34" s="9"/>
      <c r="C34" s="10" t="s">
        <v>22</v>
      </c>
      <c r="D34" s="7" t="str">
        <f t="shared" ref="D34:O34" si="20">IF(D33&lt;=0,"",D33/$P33%)</f>
        <v/>
      </c>
      <c r="E34" s="7" t="str">
        <f t="shared" si="20"/>
        <v/>
      </c>
      <c r="F34" s="7" t="str">
        <f t="shared" si="20"/>
        <v/>
      </c>
      <c r="G34" s="7" t="str">
        <f t="shared" si="20"/>
        <v/>
      </c>
      <c r="H34" s="7" t="str">
        <f t="shared" si="20"/>
        <v/>
      </c>
      <c r="I34" s="7" t="str">
        <f t="shared" si="20"/>
        <v/>
      </c>
      <c r="J34" s="7" t="str">
        <f t="shared" si="20"/>
        <v/>
      </c>
      <c r="K34" s="7" t="str">
        <f t="shared" si="20"/>
        <v/>
      </c>
      <c r="L34" s="7" t="str">
        <f t="shared" si="20"/>
        <v/>
      </c>
      <c r="M34" s="7" t="str">
        <f t="shared" si="20"/>
        <v/>
      </c>
      <c r="N34" s="7" t="str">
        <f t="shared" si="20"/>
        <v/>
      </c>
      <c r="O34" s="7" t="str">
        <f t="shared" si="20"/>
        <v/>
      </c>
      <c r="P34" s="66">
        <f t="shared" si="14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1">SUM(E33,E31)</f>
        <v>0</v>
      </c>
      <c r="F35" s="66">
        <f t="shared" si="21"/>
        <v>0</v>
      </c>
      <c r="G35" s="66">
        <f t="shared" si="21"/>
        <v>0</v>
      </c>
      <c r="H35" s="66">
        <f t="shared" si="21"/>
        <v>0</v>
      </c>
      <c r="I35" s="66">
        <f t="shared" si="21"/>
        <v>0</v>
      </c>
      <c r="J35" s="66">
        <f t="shared" si="21"/>
        <v>0</v>
      </c>
      <c r="K35" s="66">
        <f t="shared" si="21"/>
        <v>0</v>
      </c>
      <c r="L35" s="66">
        <f t="shared" si="21"/>
        <v>0</v>
      </c>
      <c r="M35" s="66">
        <f t="shared" si="21"/>
        <v>0</v>
      </c>
      <c r="N35" s="66">
        <f t="shared" si="21"/>
        <v>0</v>
      </c>
      <c r="O35" s="66">
        <f t="shared" si="21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 t="shared" ref="D36:O36" si="22">IF(D35&lt;=0,"",D35/$P35%)</f>
        <v/>
      </c>
      <c r="E36" s="7" t="str">
        <f t="shared" si="22"/>
        <v/>
      </c>
      <c r="F36" s="7" t="str">
        <f t="shared" si="22"/>
        <v/>
      </c>
      <c r="G36" s="7" t="str">
        <f t="shared" si="22"/>
        <v/>
      </c>
      <c r="H36" s="7" t="str">
        <f t="shared" si="22"/>
        <v/>
      </c>
      <c r="I36" s="7" t="str">
        <f t="shared" si="22"/>
        <v/>
      </c>
      <c r="J36" s="7" t="str">
        <f t="shared" si="22"/>
        <v/>
      </c>
      <c r="K36" s="7" t="str">
        <f t="shared" si="22"/>
        <v/>
      </c>
      <c r="L36" s="7" t="str">
        <f t="shared" si="22"/>
        <v/>
      </c>
      <c r="M36" s="7" t="str">
        <f t="shared" si="22"/>
        <v/>
      </c>
      <c r="N36" s="7" t="str">
        <f t="shared" si="22"/>
        <v/>
      </c>
      <c r="O36" s="7" t="str">
        <f t="shared" si="22"/>
        <v/>
      </c>
      <c r="P36" s="66">
        <f t="shared" si="14"/>
        <v>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0</v>
      </c>
      <c r="E37" s="66">
        <f t="shared" ref="E37:N37" si="23">E$43+E$49+E$55+E$61+E$67+E$73+E$79+E$85+E$91+E$97+E$103+E$109+E$115+E$121+E$127+E$133+E$139+E$145+E$151+E$157+E$163+E$169+E$175+E$181+E$187+E$193+E$199+E$205+E$211+E$217+E$223</f>
        <v>0</v>
      </c>
      <c r="F37" s="66">
        <f t="shared" si="23"/>
        <v>0</v>
      </c>
      <c r="G37" s="66">
        <f t="shared" si="23"/>
        <v>0</v>
      </c>
      <c r="H37" s="68">
        <f t="shared" si="23"/>
        <v>0.2</v>
      </c>
      <c r="I37" s="66">
        <f t="shared" si="23"/>
        <v>4.8999999999999995</v>
      </c>
      <c r="J37" s="66">
        <f t="shared" si="23"/>
        <v>28.4</v>
      </c>
      <c r="K37" s="66">
        <f t="shared" si="23"/>
        <v>35.1</v>
      </c>
      <c r="L37" s="66">
        <f t="shared" si="23"/>
        <v>70</v>
      </c>
      <c r="M37" s="66">
        <f t="shared" si="23"/>
        <v>18.5</v>
      </c>
      <c r="N37" s="66">
        <f t="shared" si="23"/>
        <v>3</v>
      </c>
      <c r="O37" s="66">
        <f>O$43+O$49+O$55+O$61+O$67+O$73+O$79+O$85+O$91+O$97+O$103+O$109+O$115+O$121+O$127+O$133+O$139+O$145+O$151+O$157+O$163+O$169+O$175+O$181+O$187+O$193+O$199+O$205+O$211+O$217+O$223</f>
        <v>0</v>
      </c>
      <c r="P37" s="66">
        <f t="shared" ref="P37:P42" si="24">SUM(D37:O37)</f>
        <v>160.1</v>
      </c>
    </row>
    <row r="38" spans="1:16" ht="16.05" customHeight="1" x14ac:dyDescent="0.2">
      <c r="A38" s="9"/>
      <c r="C38" s="10" t="s">
        <v>22</v>
      </c>
      <c r="D38" s="7" t="str">
        <f>IF(D37&lt;=0,"",D37/$P37%)</f>
        <v/>
      </c>
      <c r="E38" s="7" t="str">
        <f t="shared" ref="E38:O38" si="25">IF(E37&lt;=0,"",E37/$P37%)</f>
        <v/>
      </c>
      <c r="F38" s="7" t="str">
        <f t="shared" si="25"/>
        <v/>
      </c>
      <c r="G38" s="7" t="str">
        <f t="shared" si="25"/>
        <v/>
      </c>
      <c r="H38" s="7">
        <f t="shared" si="25"/>
        <v>0.1249219237976265</v>
      </c>
      <c r="I38" s="7">
        <f t="shared" si="25"/>
        <v>3.0605871330418486</v>
      </c>
      <c r="J38" s="7">
        <f t="shared" si="25"/>
        <v>17.738913179262958</v>
      </c>
      <c r="K38" s="7">
        <f t="shared" si="25"/>
        <v>21.923797626483449</v>
      </c>
      <c r="L38" s="7">
        <f t="shared" si="25"/>
        <v>43.722673329169268</v>
      </c>
      <c r="M38" s="7">
        <f t="shared" si="25"/>
        <v>11.55527795128045</v>
      </c>
      <c r="N38" s="7">
        <f t="shared" si="25"/>
        <v>1.8738288569643973</v>
      </c>
      <c r="O38" s="7" t="str">
        <f t="shared" si="25"/>
        <v/>
      </c>
      <c r="P38" s="66">
        <f t="shared" si="24"/>
        <v>99.999999999999986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0</v>
      </c>
      <c r="E39" s="66">
        <f t="shared" ref="E39:N39" si="26">E$45+E$51+E$57+E$63+E$69+E$75+E$81+E$87+E$93+E$99+E$105+E$111+E$117+E$123+E$129+E$135+E$141+E$147+E$153+E$159+E$165+E$171+E$177+E$183+E$189+E$195+E$201+E$207+E$213+E$219+E$225</f>
        <v>0</v>
      </c>
      <c r="F39" s="66">
        <f t="shared" si="26"/>
        <v>0</v>
      </c>
      <c r="G39" s="66">
        <f t="shared" si="26"/>
        <v>0</v>
      </c>
      <c r="H39" s="66">
        <f t="shared" si="26"/>
        <v>0</v>
      </c>
      <c r="I39" s="66">
        <f t="shared" si="26"/>
        <v>0</v>
      </c>
      <c r="J39" s="66">
        <f t="shared" si="26"/>
        <v>0</v>
      </c>
      <c r="K39" s="66">
        <f t="shared" si="26"/>
        <v>0</v>
      </c>
      <c r="L39" s="66">
        <f t="shared" si="26"/>
        <v>0</v>
      </c>
      <c r="M39" s="66">
        <f t="shared" si="26"/>
        <v>0</v>
      </c>
      <c r="N39" s="66">
        <f t="shared" si="26"/>
        <v>0</v>
      </c>
      <c r="O39" s="66">
        <f>O$45+O$51+O$57+O$63+O$69+O$75+O$81+O$87+O$93+O$99+O$105+O$111+O$117+O$123+O$129+O$135+O$141+O$147+O$153+O$159+O$165+O$171+O$177+O$183+O$189+O$195+O$201+O$207+O$213+O$219+O$225</f>
        <v>0</v>
      </c>
      <c r="P39" s="66">
        <f t="shared" si="24"/>
        <v>0</v>
      </c>
    </row>
    <row r="40" spans="1:16" ht="16.05" customHeight="1" x14ac:dyDescent="0.2">
      <c r="A40" s="9"/>
      <c r="C40" s="10" t="s">
        <v>22</v>
      </c>
      <c r="D40" s="7" t="str">
        <f t="shared" ref="D40:O40" si="27">IF(D39&lt;=0,"",D39/$P39%)</f>
        <v/>
      </c>
      <c r="E40" s="7" t="str">
        <f t="shared" si="27"/>
        <v/>
      </c>
      <c r="F40" s="7" t="str">
        <f t="shared" si="27"/>
        <v/>
      </c>
      <c r="G40" s="7" t="str">
        <f t="shared" si="27"/>
        <v/>
      </c>
      <c r="H40" s="7" t="str">
        <f t="shared" si="27"/>
        <v/>
      </c>
      <c r="I40" s="7" t="str">
        <f t="shared" si="27"/>
        <v/>
      </c>
      <c r="J40" s="7" t="str">
        <f t="shared" si="27"/>
        <v/>
      </c>
      <c r="K40" s="7" t="str">
        <f t="shared" si="27"/>
        <v/>
      </c>
      <c r="L40" s="7" t="str">
        <f t="shared" si="27"/>
        <v/>
      </c>
      <c r="M40" s="7" t="str">
        <f t="shared" si="27"/>
        <v/>
      </c>
      <c r="N40" s="7" t="str">
        <f t="shared" si="27"/>
        <v/>
      </c>
      <c r="O40" s="7" t="str">
        <f t="shared" si="27"/>
        <v/>
      </c>
      <c r="P40" s="66">
        <f t="shared" si="24"/>
        <v>0</v>
      </c>
    </row>
    <row r="41" spans="1:16" ht="16.05" customHeight="1" x14ac:dyDescent="0.2">
      <c r="A41" s="9"/>
      <c r="C41" s="7" t="s">
        <v>117</v>
      </c>
      <c r="D41" s="66">
        <f>SUM(D39,D37)</f>
        <v>0</v>
      </c>
      <c r="E41" s="66">
        <f t="shared" ref="E41:O41" si="28">SUM(E39,E37)</f>
        <v>0</v>
      </c>
      <c r="F41" s="66">
        <f t="shared" si="28"/>
        <v>0</v>
      </c>
      <c r="G41" s="66">
        <f t="shared" si="28"/>
        <v>0</v>
      </c>
      <c r="H41" s="66">
        <f t="shared" si="28"/>
        <v>0.2</v>
      </c>
      <c r="I41" s="66">
        <f t="shared" si="28"/>
        <v>4.8999999999999995</v>
      </c>
      <c r="J41" s="66">
        <f t="shared" si="28"/>
        <v>28.4</v>
      </c>
      <c r="K41" s="66">
        <f t="shared" si="28"/>
        <v>35.1</v>
      </c>
      <c r="L41" s="66">
        <f t="shared" si="28"/>
        <v>70</v>
      </c>
      <c r="M41" s="66">
        <f t="shared" si="28"/>
        <v>18.5</v>
      </c>
      <c r="N41" s="66">
        <f t="shared" si="28"/>
        <v>3</v>
      </c>
      <c r="O41" s="66">
        <f t="shared" si="28"/>
        <v>0</v>
      </c>
      <c r="P41" s="66">
        <f>SUM(D41:O41)</f>
        <v>160.1</v>
      </c>
    </row>
    <row r="42" spans="1:16" ht="16.05" customHeight="1" x14ac:dyDescent="0.2">
      <c r="A42" s="9"/>
      <c r="B42" s="12"/>
      <c r="C42" s="10" t="s">
        <v>22</v>
      </c>
      <c r="D42" s="7" t="str">
        <f>IF(D41&lt;=0,"",D41/$P41%)</f>
        <v/>
      </c>
      <c r="E42" s="7" t="str">
        <f t="shared" ref="E42:O42" si="29">IF(E41&lt;=0,"",E41/$P41%)</f>
        <v/>
      </c>
      <c r="F42" s="7" t="str">
        <f t="shared" si="29"/>
        <v/>
      </c>
      <c r="G42" s="7" t="str">
        <f t="shared" si="29"/>
        <v/>
      </c>
      <c r="H42" s="7">
        <f t="shared" si="29"/>
        <v>0.1249219237976265</v>
      </c>
      <c r="I42" s="7">
        <f t="shared" si="29"/>
        <v>3.0605871330418486</v>
      </c>
      <c r="J42" s="7">
        <f t="shared" si="29"/>
        <v>17.738913179262958</v>
      </c>
      <c r="K42" s="7">
        <f t="shared" si="29"/>
        <v>21.923797626483449</v>
      </c>
      <c r="L42" s="7">
        <f t="shared" si="29"/>
        <v>43.722673329169268</v>
      </c>
      <c r="M42" s="7">
        <f t="shared" si="29"/>
        <v>11.55527795128045</v>
      </c>
      <c r="N42" s="7">
        <f t="shared" si="29"/>
        <v>1.8738288569643973</v>
      </c>
      <c r="O42" s="7" t="str">
        <f t="shared" si="29"/>
        <v/>
      </c>
      <c r="P42" s="66">
        <f t="shared" si="24"/>
        <v>99.999999999999986</v>
      </c>
    </row>
    <row r="43" spans="1:16" ht="16.05" customHeight="1" x14ac:dyDescent="0.2">
      <c r="A43" s="9"/>
      <c r="B43" s="9" t="s">
        <v>30</v>
      </c>
      <c r="C43" s="7" t="s">
        <v>21</v>
      </c>
      <c r="D43" s="70">
        <v>0</v>
      </c>
      <c r="E43" s="70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1.4</v>
      </c>
      <c r="L43" s="66">
        <v>0</v>
      </c>
      <c r="M43" s="66">
        <v>0</v>
      </c>
      <c r="N43" s="66">
        <v>0</v>
      </c>
      <c r="O43" s="66">
        <v>0</v>
      </c>
      <c r="P43" s="66">
        <f t="shared" si="5"/>
        <v>1.4</v>
      </c>
    </row>
    <row r="44" spans="1:16" ht="16.05" customHeight="1" x14ac:dyDescent="0.2">
      <c r="A44" s="9"/>
      <c r="B44" s="9"/>
      <c r="C44" s="10" t="s">
        <v>22</v>
      </c>
      <c r="D44" s="7" t="str">
        <f t="shared" ref="D44:O44" si="30">IF(D43&lt;=0,"",D43/$P43%)</f>
        <v/>
      </c>
      <c r="E44" s="7" t="str">
        <f t="shared" si="30"/>
        <v/>
      </c>
      <c r="F44" s="7" t="str">
        <f t="shared" si="30"/>
        <v/>
      </c>
      <c r="G44" s="7" t="str">
        <f t="shared" si="30"/>
        <v/>
      </c>
      <c r="H44" s="7" t="str">
        <f t="shared" si="30"/>
        <v/>
      </c>
      <c r="I44" s="7" t="str">
        <f t="shared" si="30"/>
        <v/>
      </c>
      <c r="J44" s="7" t="str">
        <f t="shared" si="30"/>
        <v/>
      </c>
      <c r="K44" s="7">
        <f t="shared" si="30"/>
        <v>100</v>
      </c>
      <c r="L44" s="7" t="str">
        <f t="shared" si="30"/>
        <v/>
      </c>
      <c r="M44" s="7" t="str">
        <f t="shared" si="30"/>
        <v/>
      </c>
      <c r="N44" s="7" t="str">
        <f t="shared" si="30"/>
        <v/>
      </c>
      <c r="O44" s="7" t="str">
        <f t="shared" si="30"/>
        <v/>
      </c>
      <c r="P44" s="66">
        <f t="shared" si="5"/>
        <v>100</v>
      </c>
    </row>
    <row r="45" spans="1:16" ht="16.05" customHeight="1" x14ac:dyDescent="0.2">
      <c r="A45" s="9"/>
      <c r="B45" s="9"/>
      <c r="C45" s="7" t="s">
        <v>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/>
      <c r="N45" s="66">
        <v>0</v>
      </c>
      <c r="O45" s="66">
        <v>0</v>
      </c>
      <c r="P45" s="66">
        <f t="shared" si="5"/>
        <v>0</v>
      </c>
    </row>
    <row r="46" spans="1:16" ht="16.05" customHeight="1" x14ac:dyDescent="0.2">
      <c r="A46" s="9"/>
      <c r="B46" s="9"/>
      <c r="C46" s="10" t="s">
        <v>22</v>
      </c>
      <c r="D46" s="7" t="str">
        <f t="shared" ref="D46:O46" si="31">IF(D45&lt;=0,"",D45/$P45%)</f>
        <v/>
      </c>
      <c r="E46" s="7" t="str">
        <f t="shared" si="31"/>
        <v/>
      </c>
      <c r="F46" s="7" t="str">
        <f t="shared" si="31"/>
        <v/>
      </c>
      <c r="G46" s="7" t="str">
        <f t="shared" si="31"/>
        <v/>
      </c>
      <c r="H46" s="7" t="str">
        <f t="shared" si="31"/>
        <v/>
      </c>
      <c r="I46" s="7" t="str">
        <f t="shared" si="31"/>
        <v/>
      </c>
      <c r="J46" s="7" t="str">
        <f t="shared" si="31"/>
        <v/>
      </c>
      <c r="K46" s="7" t="str">
        <f t="shared" si="31"/>
        <v/>
      </c>
      <c r="L46" s="7" t="str">
        <f t="shared" si="31"/>
        <v/>
      </c>
      <c r="M46" s="7" t="str">
        <f t="shared" si="31"/>
        <v/>
      </c>
      <c r="N46" s="7" t="str">
        <f t="shared" si="31"/>
        <v/>
      </c>
      <c r="O46" s="7" t="str">
        <f t="shared" si="31"/>
        <v/>
      </c>
      <c r="P46" s="66">
        <f t="shared" si="5"/>
        <v>0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0</v>
      </c>
      <c r="E47" s="66">
        <f t="shared" ref="E47:O47" si="32">SUM(E45,E43)</f>
        <v>0</v>
      </c>
      <c r="F47" s="66">
        <f t="shared" si="32"/>
        <v>0</v>
      </c>
      <c r="G47" s="66">
        <f t="shared" si="32"/>
        <v>0</v>
      </c>
      <c r="H47" s="66">
        <f t="shared" si="32"/>
        <v>0</v>
      </c>
      <c r="I47" s="66">
        <f t="shared" si="32"/>
        <v>0</v>
      </c>
      <c r="J47" s="66">
        <f t="shared" si="32"/>
        <v>0</v>
      </c>
      <c r="K47" s="66">
        <f t="shared" si="32"/>
        <v>1.4</v>
      </c>
      <c r="L47" s="66">
        <f t="shared" si="32"/>
        <v>0</v>
      </c>
      <c r="M47" s="66">
        <f t="shared" si="32"/>
        <v>0</v>
      </c>
      <c r="N47" s="66">
        <f t="shared" si="32"/>
        <v>0</v>
      </c>
      <c r="O47" s="66">
        <f t="shared" si="32"/>
        <v>0</v>
      </c>
      <c r="P47" s="66">
        <f t="shared" si="5"/>
        <v>1.4</v>
      </c>
    </row>
    <row r="48" spans="1:16" ht="16.05" customHeight="1" x14ac:dyDescent="0.2">
      <c r="A48" s="9"/>
      <c r="B48" s="13"/>
      <c r="C48" s="10" t="s">
        <v>22</v>
      </c>
      <c r="D48" s="7" t="str">
        <f t="shared" ref="D48:O48" si="33">IF(D47&lt;=0,"",D47/$P47%)</f>
        <v/>
      </c>
      <c r="E48" s="7" t="str">
        <f t="shared" si="33"/>
        <v/>
      </c>
      <c r="F48" s="7" t="str">
        <f t="shared" si="33"/>
        <v/>
      </c>
      <c r="G48" s="7" t="str">
        <f t="shared" si="33"/>
        <v/>
      </c>
      <c r="H48" s="7" t="str">
        <f t="shared" si="33"/>
        <v/>
      </c>
      <c r="I48" s="7" t="str">
        <f t="shared" si="33"/>
        <v/>
      </c>
      <c r="J48" s="7" t="str">
        <f t="shared" si="33"/>
        <v/>
      </c>
      <c r="K48" s="7">
        <f t="shared" si="33"/>
        <v>100</v>
      </c>
      <c r="L48" s="7" t="str">
        <f t="shared" si="33"/>
        <v/>
      </c>
      <c r="M48" s="7" t="str">
        <f t="shared" si="33"/>
        <v/>
      </c>
      <c r="N48" s="7" t="str">
        <f t="shared" si="33"/>
        <v/>
      </c>
      <c r="O48" s="7" t="str">
        <f t="shared" si="33"/>
        <v/>
      </c>
      <c r="P48" s="66">
        <f t="shared" si="5"/>
        <v>100</v>
      </c>
    </row>
    <row r="49" spans="1:16" ht="16.05" customHeight="1" x14ac:dyDescent="0.2">
      <c r="A49" s="9"/>
      <c r="B49" s="9" t="s">
        <v>31</v>
      </c>
      <c r="C49" s="7" t="s">
        <v>21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6">
        <f t="shared" si="5"/>
        <v>0</v>
      </c>
    </row>
    <row r="50" spans="1:16" ht="16.05" customHeight="1" x14ac:dyDescent="0.2">
      <c r="A50" s="9"/>
      <c r="B50" s="9"/>
      <c r="C50" s="10" t="s">
        <v>22</v>
      </c>
      <c r="D50" s="7" t="str">
        <f t="shared" ref="D50:O50" si="34">IF(D49&lt;=0,"",D49/$P49%)</f>
        <v/>
      </c>
      <c r="E50" s="7" t="str">
        <f t="shared" si="34"/>
        <v/>
      </c>
      <c r="F50" s="7" t="str">
        <f t="shared" si="34"/>
        <v/>
      </c>
      <c r="G50" s="7" t="str">
        <f t="shared" si="34"/>
        <v/>
      </c>
      <c r="H50" s="7" t="str">
        <f t="shared" si="34"/>
        <v/>
      </c>
      <c r="I50" s="7" t="str">
        <f t="shared" si="34"/>
        <v/>
      </c>
      <c r="J50" s="7" t="str">
        <f t="shared" si="34"/>
        <v/>
      </c>
      <c r="K50" s="7" t="str">
        <f t="shared" si="34"/>
        <v/>
      </c>
      <c r="L50" s="7" t="str">
        <f t="shared" si="34"/>
        <v/>
      </c>
      <c r="M50" s="7" t="str">
        <f t="shared" si="34"/>
        <v/>
      </c>
      <c r="N50" s="7" t="str">
        <f t="shared" si="34"/>
        <v/>
      </c>
      <c r="O50" s="7" t="str">
        <f t="shared" si="34"/>
        <v/>
      </c>
      <c r="P50" s="66">
        <f t="shared" si="5"/>
        <v>0</v>
      </c>
    </row>
    <row r="51" spans="1:16" ht="16.05" customHeight="1" x14ac:dyDescent="0.2">
      <c r="A51" s="9"/>
      <c r="B51" s="9"/>
      <c r="C51" s="7" t="s">
        <v>23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6">
        <f t="shared" si="5"/>
        <v>0</v>
      </c>
    </row>
    <row r="52" spans="1:16" ht="16.05" customHeight="1" x14ac:dyDescent="0.2">
      <c r="A52" s="9"/>
      <c r="B52" s="9"/>
      <c r="C52" s="10" t="s">
        <v>22</v>
      </c>
      <c r="D52" s="7" t="str">
        <f t="shared" ref="D52:O52" si="35">IF(D51&lt;=0,"",D51/$P51%)</f>
        <v/>
      </c>
      <c r="E52" s="7" t="str">
        <f t="shared" si="35"/>
        <v/>
      </c>
      <c r="F52" s="7" t="str">
        <f t="shared" si="35"/>
        <v/>
      </c>
      <c r="G52" s="7" t="str">
        <f t="shared" si="35"/>
        <v/>
      </c>
      <c r="H52" s="7" t="str">
        <f t="shared" si="35"/>
        <v/>
      </c>
      <c r="I52" s="7" t="str">
        <f t="shared" si="35"/>
        <v/>
      </c>
      <c r="J52" s="7" t="str">
        <f t="shared" si="35"/>
        <v/>
      </c>
      <c r="K52" s="7" t="str">
        <f t="shared" si="35"/>
        <v/>
      </c>
      <c r="L52" s="7" t="str">
        <f t="shared" si="35"/>
        <v/>
      </c>
      <c r="M52" s="7" t="str">
        <f t="shared" si="35"/>
        <v/>
      </c>
      <c r="N52" s="7" t="str">
        <f t="shared" si="35"/>
        <v/>
      </c>
      <c r="O52" s="7" t="str">
        <f t="shared" si="35"/>
        <v/>
      </c>
      <c r="P52" s="66">
        <f t="shared" si="5"/>
        <v>0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0</v>
      </c>
      <c r="E53" s="66">
        <f t="shared" ref="E53:O53" si="36">SUM(E51,E49)</f>
        <v>0</v>
      </c>
      <c r="F53" s="66">
        <f t="shared" si="36"/>
        <v>0</v>
      </c>
      <c r="G53" s="66">
        <f t="shared" si="36"/>
        <v>0</v>
      </c>
      <c r="H53" s="66">
        <f t="shared" si="36"/>
        <v>0</v>
      </c>
      <c r="I53" s="66">
        <f t="shared" si="36"/>
        <v>0</v>
      </c>
      <c r="J53" s="66">
        <f t="shared" si="36"/>
        <v>0</v>
      </c>
      <c r="K53" s="66">
        <f t="shared" si="36"/>
        <v>0</v>
      </c>
      <c r="L53" s="66">
        <f t="shared" si="36"/>
        <v>0</v>
      </c>
      <c r="M53" s="66">
        <f t="shared" si="36"/>
        <v>0</v>
      </c>
      <c r="N53" s="66">
        <f t="shared" si="36"/>
        <v>0</v>
      </c>
      <c r="O53" s="66">
        <f t="shared" si="36"/>
        <v>0</v>
      </c>
      <c r="P53" s="66">
        <f t="shared" si="5"/>
        <v>0</v>
      </c>
    </row>
    <row r="54" spans="1:16" ht="16.05" customHeight="1" x14ac:dyDescent="0.2">
      <c r="A54" s="9"/>
      <c r="B54" s="13"/>
      <c r="C54" s="10" t="s">
        <v>22</v>
      </c>
      <c r="D54" s="7" t="str">
        <f t="shared" ref="D54:O54" si="37">IF(D53&lt;=0,"",D53/$P53%)</f>
        <v/>
      </c>
      <c r="E54" s="7" t="str">
        <f t="shared" si="37"/>
        <v/>
      </c>
      <c r="F54" s="7" t="str">
        <f t="shared" si="37"/>
        <v/>
      </c>
      <c r="G54" s="7" t="str">
        <f t="shared" si="37"/>
        <v/>
      </c>
      <c r="H54" s="7" t="str">
        <f t="shared" si="37"/>
        <v/>
      </c>
      <c r="I54" s="7" t="str">
        <f t="shared" si="37"/>
        <v/>
      </c>
      <c r="J54" s="7" t="str">
        <f t="shared" si="37"/>
        <v/>
      </c>
      <c r="K54" s="7" t="str">
        <f t="shared" si="37"/>
        <v/>
      </c>
      <c r="L54" s="7" t="str">
        <f t="shared" si="37"/>
        <v/>
      </c>
      <c r="M54" s="7" t="str">
        <f t="shared" si="37"/>
        <v/>
      </c>
      <c r="N54" s="7" t="str">
        <f t="shared" si="37"/>
        <v/>
      </c>
      <c r="O54" s="7" t="str">
        <f t="shared" si="37"/>
        <v/>
      </c>
      <c r="P54" s="66">
        <f t="shared" si="5"/>
        <v>0</v>
      </c>
    </row>
    <row r="55" spans="1:16" ht="16.05" customHeight="1" x14ac:dyDescent="0.2">
      <c r="A55" s="9"/>
      <c r="B55" s="9" t="s">
        <v>32</v>
      </c>
      <c r="C55" s="7" t="s">
        <v>21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6">
        <f t="shared" si="5"/>
        <v>0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8">IF(D55&lt;=0,"",D55/$P55%)</f>
        <v/>
      </c>
      <c r="E56" s="7" t="str">
        <f t="shared" si="38"/>
        <v/>
      </c>
      <c r="F56" s="7" t="str">
        <f t="shared" si="38"/>
        <v/>
      </c>
      <c r="G56" s="7" t="str">
        <f t="shared" si="38"/>
        <v/>
      </c>
      <c r="H56" s="7" t="str">
        <f t="shared" si="38"/>
        <v/>
      </c>
      <c r="I56" s="7" t="str">
        <f t="shared" si="38"/>
        <v/>
      </c>
      <c r="J56" s="7" t="str">
        <f t="shared" si="38"/>
        <v/>
      </c>
      <c r="K56" s="7" t="str">
        <f t="shared" si="38"/>
        <v/>
      </c>
      <c r="L56" s="7" t="str">
        <f t="shared" si="38"/>
        <v/>
      </c>
      <c r="M56" s="7" t="str">
        <f t="shared" si="38"/>
        <v/>
      </c>
      <c r="N56" s="7" t="str">
        <f t="shared" si="38"/>
        <v/>
      </c>
      <c r="O56" s="7" t="str">
        <f t="shared" si="38"/>
        <v/>
      </c>
      <c r="P56" s="66">
        <f t="shared" si="5"/>
        <v>0</v>
      </c>
    </row>
    <row r="57" spans="1:16" ht="16.05" customHeight="1" x14ac:dyDescent="0.2">
      <c r="A57" s="9"/>
      <c r="B57" s="9"/>
      <c r="C57" s="7" t="s">
        <v>23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6">
        <f t="shared" si="5"/>
        <v>0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9">IF(D57&lt;=0,"",D57/$P57%)</f>
        <v/>
      </c>
      <c r="E58" s="7" t="str">
        <f t="shared" si="39"/>
        <v/>
      </c>
      <c r="F58" s="7" t="str">
        <f t="shared" si="39"/>
        <v/>
      </c>
      <c r="G58" s="7" t="str">
        <f t="shared" si="39"/>
        <v/>
      </c>
      <c r="H58" s="7" t="str">
        <f t="shared" si="39"/>
        <v/>
      </c>
      <c r="I58" s="7" t="str">
        <f t="shared" si="39"/>
        <v/>
      </c>
      <c r="J58" s="7" t="str">
        <f t="shared" si="39"/>
        <v/>
      </c>
      <c r="K58" s="7" t="str">
        <f t="shared" si="39"/>
        <v/>
      </c>
      <c r="L58" s="7" t="str">
        <f t="shared" si="39"/>
        <v/>
      </c>
      <c r="M58" s="7" t="str">
        <f t="shared" si="39"/>
        <v/>
      </c>
      <c r="N58" s="7" t="str">
        <f t="shared" si="39"/>
        <v/>
      </c>
      <c r="O58" s="7" t="str">
        <f t="shared" si="39"/>
        <v/>
      </c>
      <c r="P58" s="66">
        <f t="shared" si="5"/>
        <v>0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40">SUM(E57,E55)</f>
        <v>0</v>
      </c>
      <c r="F59" s="66">
        <f t="shared" si="40"/>
        <v>0</v>
      </c>
      <c r="G59" s="66">
        <f t="shared" si="40"/>
        <v>0</v>
      </c>
      <c r="H59" s="66">
        <f t="shared" si="40"/>
        <v>0</v>
      </c>
      <c r="I59" s="66">
        <f t="shared" si="40"/>
        <v>0</v>
      </c>
      <c r="J59" s="66">
        <f t="shared" si="40"/>
        <v>0</v>
      </c>
      <c r="K59" s="66">
        <f t="shared" si="40"/>
        <v>0</v>
      </c>
      <c r="L59" s="66">
        <f t="shared" si="40"/>
        <v>0</v>
      </c>
      <c r="M59" s="66">
        <f t="shared" si="40"/>
        <v>0</v>
      </c>
      <c r="N59" s="66">
        <f t="shared" si="40"/>
        <v>0</v>
      </c>
      <c r="O59" s="66">
        <f t="shared" si="40"/>
        <v>0</v>
      </c>
      <c r="P59" s="66">
        <f t="shared" si="5"/>
        <v>0</v>
      </c>
    </row>
    <row r="60" spans="1:16" ht="15.75" customHeight="1" x14ac:dyDescent="0.2">
      <c r="A60" s="9"/>
      <c r="B60" s="13"/>
      <c r="C60" s="10" t="s">
        <v>22</v>
      </c>
      <c r="D60" s="7" t="str">
        <f t="shared" ref="D60:O60" si="41">IF(D59&lt;=0,"",D59/$P59%)</f>
        <v/>
      </c>
      <c r="E60" s="7" t="str">
        <f t="shared" si="41"/>
        <v/>
      </c>
      <c r="F60" s="7" t="str">
        <f t="shared" si="41"/>
        <v/>
      </c>
      <c r="G60" s="7" t="str">
        <f t="shared" si="41"/>
        <v/>
      </c>
      <c r="H60" s="7" t="str">
        <f t="shared" si="41"/>
        <v/>
      </c>
      <c r="I60" s="7" t="str">
        <f t="shared" si="41"/>
        <v/>
      </c>
      <c r="J60" s="7" t="str">
        <f t="shared" si="41"/>
        <v/>
      </c>
      <c r="K60" s="7" t="str">
        <f t="shared" si="41"/>
        <v/>
      </c>
      <c r="L60" s="7" t="str">
        <f t="shared" si="41"/>
        <v/>
      </c>
      <c r="M60" s="7" t="str">
        <f t="shared" si="41"/>
        <v/>
      </c>
      <c r="N60" s="7" t="str">
        <f t="shared" si="41"/>
        <v/>
      </c>
      <c r="O60" s="7" t="str">
        <f t="shared" si="41"/>
        <v/>
      </c>
      <c r="P60" s="66">
        <f t="shared" si="5"/>
        <v>0</v>
      </c>
    </row>
    <row r="61" spans="1:16" ht="16.05" customHeight="1" x14ac:dyDescent="0.2">
      <c r="A61" s="9"/>
      <c r="B61" s="9" t="s">
        <v>33</v>
      </c>
      <c r="C61" s="7" t="s">
        <v>21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8.1999999999999993</v>
      </c>
      <c r="L61" s="67">
        <v>56.400000000000006</v>
      </c>
      <c r="M61" s="67">
        <v>12.2</v>
      </c>
      <c r="N61" s="67">
        <v>0</v>
      </c>
      <c r="O61" s="67">
        <v>0</v>
      </c>
      <c r="P61" s="66">
        <f t="shared" si="5"/>
        <v>76.800000000000011</v>
      </c>
    </row>
    <row r="62" spans="1:16" ht="16.05" customHeight="1" x14ac:dyDescent="0.2">
      <c r="A62" s="9"/>
      <c r="B62" s="9"/>
      <c r="C62" s="10" t="s">
        <v>22</v>
      </c>
      <c r="D62" s="7" t="str">
        <f t="shared" ref="D62:O62" si="42">IF(D61&lt;=0,"",D61/$P61%)</f>
        <v/>
      </c>
      <c r="E62" s="7" t="str">
        <f t="shared" si="42"/>
        <v/>
      </c>
      <c r="F62" s="7" t="str">
        <f t="shared" si="42"/>
        <v/>
      </c>
      <c r="G62" s="7" t="str">
        <f t="shared" si="42"/>
        <v/>
      </c>
      <c r="H62" s="7" t="str">
        <f t="shared" si="42"/>
        <v/>
      </c>
      <c r="I62" s="7" t="str">
        <f t="shared" si="42"/>
        <v/>
      </c>
      <c r="J62" s="7" t="str">
        <f t="shared" si="42"/>
        <v/>
      </c>
      <c r="K62" s="7">
        <f t="shared" si="42"/>
        <v>10.67708333333333</v>
      </c>
      <c r="L62" s="7">
        <f t="shared" si="42"/>
        <v>73.4375</v>
      </c>
      <c r="M62" s="7">
        <f t="shared" si="42"/>
        <v>15.885416666666663</v>
      </c>
      <c r="N62" s="7" t="str">
        <f t="shared" si="42"/>
        <v/>
      </c>
      <c r="O62" s="7" t="str">
        <f t="shared" si="42"/>
        <v/>
      </c>
      <c r="P62" s="66">
        <f t="shared" si="5"/>
        <v>99.999999999999986</v>
      </c>
    </row>
    <row r="63" spans="1:16" ht="16.05" customHeight="1" x14ac:dyDescent="0.2">
      <c r="A63" s="9"/>
      <c r="B63" s="9"/>
      <c r="C63" s="7" t="s">
        <v>23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/>
      <c r="L63" s="67"/>
      <c r="M63" s="67"/>
      <c r="N63" s="67"/>
      <c r="O63" s="67">
        <v>0</v>
      </c>
      <c r="P63" s="66">
        <f t="shared" si="5"/>
        <v>0</v>
      </c>
    </row>
    <row r="64" spans="1:16" ht="16.05" customHeight="1" x14ac:dyDescent="0.2">
      <c r="A64" s="9"/>
      <c r="B64" s="9"/>
      <c r="C64" s="10" t="s">
        <v>22</v>
      </c>
      <c r="D64" s="7" t="str">
        <f t="shared" ref="D64:O64" si="43">IF(D63&lt;=0,"",D63/$P63%)</f>
        <v/>
      </c>
      <c r="E64" s="7" t="str">
        <f t="shared" si="43"/>
        <v/>
      </c>
      <c r="F64" s="7" t="str">
        <f t="shared" si="43"/>
        <v/>
      </c>
      <c r="G64" s="7" t="str">
        <f t="shared" si="43"/>
        <v/>
      </c>
      <c r="H64" s="7" t="str">
        <f t="shared" si="43"/>
        <v/>
      </c>
      <c r="I64" s="7" t="str">
        <f t="shared" si="43"/>
        <v/>
      </c>
      <c r="J64" s="7" t="str">
        <f t="shared" si="43"/>
        <v/>
      </c>
      <c r="K64" s="7" t="str">
        <f t="shared" si="43"/>
        <v/>
      </c>
      <c r="L64" s="7" t="str">
        <f t="shared" si="43"/>
        <v/>
      </c>
      <c r="M64" s="7" t="str">
        <f t="shared" si="43"/>
        <v/>
      </c>
      <c r="N64" s="7" t="str">
        <f t="shared" si="43"/>
        <v/>
      </c>
      <c r="O64" s="7" t="str">
        <f t="shared" si="43"/>
        <v/>
      </c>
      <c r="P64" s="66">
        <f t="shared" si="5"/>
        <v>0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44">SUM(E63,E61)</f>
        <v>0</v>
      </c>
      <c r="F65" s="66">
        <f t="shared" si="44"/>
        <v>0</v>
      </c>
      <c r="G65" s="66">
        <f t="shared" si="44"/>
        <v>0</v>
      </c>
      <c r="H65" s="66">
        <f t="shared" si="44"/>
        <v>0</v>
      </c>
      <c r="I65" s="66">
        <f t="shared" si="44"/>
        <v>0</v>
      </c>
      <c r="J65" s="66">
        <f t="shared" si="44"/>
        <v>0</v>
      </c>
      <c r="K65" s="66">
        <f t="shared" si="44"/>
        <v>8.1999999999999993</v>
      </c>
      <c r="L65" s="66">
        <f t="shared" si="44"/>
        <v>56.400000000000006</v>
      </c>
      <c r="M65" s="66">
        <f t="shared" si="44"/>
        <v>12.2</v>
      </c>
      <c r="N65" s="66">
        <f t="shared" si="44"/>
        <v>0</v>
      </c>
      <c r="O65" s="66">
        <f t="shared" si="44"/>
        <v>0</v>
      </c>
      <c r="P65" s="66">
        <f t="shared" si="5"/>
        <v>76.800000000000011</v>
      </c>
    </row>
    <row r="66" spans="1:16" ht="16.05" customHeight="1" x14ac:dyDescent="0.2">
      <c r="A66" s="9"/>
      <c r="B66" s="13"/>
      <c r="C66" s="10" t="s">
        <v>22</v>
      </c>
      <c r="D66" s="7" t="str">
        <f t="shared" ref="D66:O66" si="45">IF(D65&lt;=0,"",D65/$P65%)</f>
        <v/>
      </c>
      <c r="E66" s="7" t="str">
        <f t="shared" si="45"/>
        <v/>
      </c>
      <c r="F66" s="7" t="str">
        <f t="shared" si="45"/>
        <v/>
      </c>
      <c r="G66" s="7" t="str">
        <f t="shared" si="45"/>
        <v/>
      </c>
      <c r="H66" s="7" t="str">
        <f t="shared" si="45"/>
        <v/>
      </c>
      <c r="I66" s="7" t="str">
        <f t="shared" si="45"/>
        <v/>
      </c>
      <c r="J66" s="7" t="str">
        <f t="shared" si="45"/>
        <v/>
      </c>
      <c r="K66" s="7">
        <f t="shared" si="45"/>
        <v>10.67708333333333</v>
      </c>
      <c r="L66" s="7">
        <f t="shared" si="45"/>
        <v>73.4375</v>
      </c>
      <c r="M66" s="7">
        <f t="shared" si="45"/>
        <v>15.885416666666663</v>
      </c>
      <c r="N66" s="7" t="str">
        <f t="shared" si="45"/>
        <v/>
      </c>
      <c r="O66" s="7" t="str">
        <f t="shared" si="45"/>
        <v/>
      </c>
      <c r="P66" s="66">
        <f t="shared" si="5"/>
        <v>99.999999999999986</v>
      </c>
    </row>
    <row r="67" spans="1:16" ht="16.05" customHeight="1" x14ac:dyDescent="0.2">
      <c r="A67" s="9"/>
      <c r="B67" s="9" t="s">
        <v>34</v>
      </c>
      <c r="C67" s="7" t="s">
        <v>21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6">
        <f t="shared" si="5"/>
        <v>0</v>
      </c>
    </row>
    <row r="68" spans="1:16" ht="16.05" customHeight="1" x14ac:dyDescent="0.2">
      <c r="A68" s="9"/>
      <c r="B68" s="9"/>
      <c r="C68" s="10" t="s">
        <v>22</v>
      </c>
      <c r="D68" s="7" t="str">
        <f t="shared" ref="D68:O68" si="46">IF(D67&lt;=0,"",D67/$P67%)</f>
        <v/>
      </c>
      <c r="E68" s="7" t="str">
        <f t="shared" si="46"/>
        <v/>
      </c>
      <c r="F68" s="7" t="str">
        <f t="shared" si="46"/>
        <v/>
      </c>
      <c r="G68" s="7" t="str">
        <f t="shared" si="46"/>
        <v/>
      </c>
      <c r="H68" s="7" t="str">
        <f t="shared" si="46"/>
        <v/>
      </c>
      <c r="I68" s="7" t="str">
        <f t="shared" si="46"/>
        <v/>
      </c>
      <c r="J68" s="7" t="str">
        <f t="shared" si="46"/>
        <v/>
      </c>
      <c r="K68" s="7" t="str">
        <f t="shared" si="46"/>
        <v/>
      </c>
      <c r="L68" s="7" t="str">
        <f t="shared" si="46"/>
        <v/>
      </c>
      <c r="M68" s="7" t="str">
        <f t="shared" si="46"/>
        <v/>
      </c>
      <c r="N68" s="7" t="str">
        <f t="shared" si="46"/>
        <v/>
      </c>
      <c r="O68" s="7" t="str">
        <f t="shared" si="46"/>
        <v/>
      </c>
      <c r="P68" s="66">
        <f t="shared" si="5"/>
        <v>0</v>
      </c>
    </row>
    <row r="69" spans="1:16" ht="16.05" customHeight="1" x14ac:dyDescent="0.2">
      <c r="A69" s="9"/>
      <c r="B69" s="9"/>
      <c r="C69" s="7" t="s">
        <v>23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6">
        <f t="shared" si="5"/>
        <v>0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7">IF(D69&lt;=0,"",D69/$P69%)</f>
        <v/>
      </c>
      <c r="E70" s="7" t="str">
        <f t="shared" si="47"/>
        <v/>
      </c>
      <c r="F70" s="7" t="str">
        <f t="shared" si="47"/>
        <v/>
      </c>
      <c r="G70" s="7" t="str">
        <f t="shared" si="47"/>
        <v/>
      </c>
      <c r="H70" s="7" t="str">
        <f t="shared" si="47"/>
        <v/>
      </c>
      <c r="I70" s="7" t="str">
        <f t="shared" si="47"/>
        <v/>
      </c>
      <c r="J70" s="7" t="str">
        <f t="shared" si="47"/>
        <v/>
      </c>
      <c r="K70" s="7" t="str">
        <f t="shared" si="47"/>
        <v/>
      </c>
      <c r="L70" s="7" t="str">
        <f t="shared" si="47"/>
        <v/>
      </c>
      <c r="M70" s="7" t="str">
        <f t="shared" si="47"/>
        <v/>
      </c>
      <c r="N70" s="7" t="str">
        <f t="shared" si="47"/>
        <v/>
      </c>
      <c r="O70" s="7" t="str">
        <f t="shared" si="47"/>
        <v/>
      </c>
      <c r="P70" s="66">
        <f t="shared" si="5"/>
        <v>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8">SUM(E69,E67)</f>
        <v>0</v>
      </c>
      <c r="F71" s="66">
        <f t="shared" si="48"/>
        <v>0</v>
      </c>
      <c r="G71" s="66">
        <f t="shared" si="48"/>
        <v>0</v>
      </c>
      <c r="H71" s="66">
        <f t="shared" si="48"/>
        <v>0</v>
      </c>
      <c r="I71" s="66">
        <f t="shared" si="48"/>
        <v>0</v>
      </c>
      <c r="J71" s="66">
        <f t="shared" si="48"/>
        <v>0</v>
      </c>
      <c r="K71" s="66">
        <f t="shared" si="48"/>
        <v>0</v>
      </c>
      <c r="L71" s="66">
        <f t="shared" si="48"/>
        <v>0</v>
      </c>
      <c r="M71" s="66">
        <f t="shared" si="48"/>
        <v>0</v>
      </c>
      <c r="N71" s="66">
        <f t="shared" si="48"/>
        <v>0</v>
      </c>
      <c r="O71" s="66">
        <f t="shared" si="48"/>
        <v>0</v>
      </c>
      <c r="P71" s="66">
        <f t="shared" si="5"/>
        <v>0</v>
      </c>
    </row>
    <row r="72" spans="1:16" ht="16.05" customHeight="1" x14ac:dyDescent="0.2">
      <c r="A72" s="9"/>
      <c r="B72" s="13"/>
      <c r="C72" s="10" t="s">
        <v>22</v>
      </c>
      <c r="D72" s="7" t="str">
        <f t="shared" ref="D72:O72" si="49">IF(D71&lt;=0,"",D71/$P71%)</f>
        <v/>
      </c>
      <c r="E72" s="7" t="str">
        <f t="shared" si="49"/>
        <v/>
      </c>
      <c r="F72" s="7" t="str">
        <f t="shared" si="49"/>
        <v/>
      </c>
      <c r="G72" s="7" t="str">
        <f t="shared" si="49"/>
        <v/>
      </c>
      <c r="H72" s="7" t="str">
        <f t="shared" si="49"/>
        <v/>
      </c>
      <c r="I72" s="7" t="str">
        <f t="shared" si="49"/>
        <v/>
      </c>
      <c r="J72" s="7" t="str">
        <f t="shared" si="49"/>
        <v/>
      </c>
      <c r="K72" s="7" t="str">
        <f t="shared" si="49"/>
        <v/>
      </c>
      <c r="L72" s="7" t="str">
        <f t="shared" si="49"/>
        <v/>
      </c>
      <c r="M72" s="7" t="str">
        <f t="shared" si="49"/>
        <v/>
      </c>
      <c r="N72" s="7" t="str">
        <f t="shared" si="49"/>
        <v/>
      </c>
      <c r="O72" s="7" t="str">
        <f t="shared" si="49"/>
        <v/>
      </c>
      <c r="P72" s="66">
        <f t="shared" si="5"/>
        <v>0</v>
      </c>
    </row>
    <row r="73" spans="1:16" ht="16.05" customHeight="1" x14ac:dyDescent="0.2">
      <c r="A73" s="9"/>
      <c r="B73" s="9" t="s">
        <v>35</v>
      </c>
      <c r="C73" s="7" t="s">
        <v>21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6">
        <f t="shared" si="5"/>
        <v>0</v>
      </c>
    </row>
    <row r="74" spans="1:16" ht="16.05" customHeight="1" x14ac:dyDescent="0.2">
      <c r="A74" s="9"/>
      <c r="B74" s="9"/>
      <c r="C74" s="10" t="s">
        <v>22</v>
      </c>
      <c r="D74" s="7" t="str">
        <f t="shared" ref="D74:O74" si="50">IF(D73&lt;=0,"",D73/$P73%)</f>
        <v/>
      </c>
      <c r="E74" s="7" t="str">
        <f t="shared" si="50"/>
        <v/>
      </c>
      <c r="F74" s="7" t="str">
        <f t="shared" si="50"/>
        <v/>
      </c>
      <c r="G74" s="7" t="str">
        <f t="shared" si="50"/>
        <v/>
      </c>
      <c r="H74" s="7" t="str">
        <f t="shared" si="50"/>
        <v/>
      </c>
      <c r="I74" s="7" t="str">
        <f t="shared" si="50"/>
        <v/>
      </c>
      <c r="J74" s="7" t="str">
        <f t="shared" si="50"/>
        <v/>
      </c>
      <c r="K74" s="7" t="str">
        <f t="shared" si="50"/>
        <v/>
      </c>
      <c r="L74" s="7" t="str">
        <f t="shared" si="50"/>
        <v/>
      </c>
      <c r="M74" s="7" t="str">
        <f t="shared" si="50"/>
        <v/>
      </c>
      <c r="N74" s="7" t="str">
        <f t="shared" si="50"/>
        <v/>
      </c>
      <c r="O74" s="7" t="str">
        <f t="shared" si="50"/>
        <v/>
      </c>
      <c r="P74" s="66">
        <f t="shared" si="5"/>
        <v>0</v>
      </c>
    </row>
    <row r="75" spans="1:16" ht="16.05" customHeight="1" x14ac:dyDescent="0.2">
      <c r="A75" s="9"/>
      <c r="B75" s="9"/>
      <c r="C75" s="7" t="s">
        <v>23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6">
        <f t="shared" si="5"/>
        <v>0</v>
      </c>
    </row>
    <row r="76" spans="1:16" ht="16.05" customHeight="1" x14ac:dyDescent="0.2">
      <c r="A76" s="9"/>
      <c r="B76" s="9"/>
      <c r="C76" s="10" t="s">
        <v>22</v>
      </c>
      <c r="D76" s="7" t="str">
        <f t="shared" ref="D76:O76" si="51">IF(D75&lt;=0,"",D75/$P75%)</f>
        <v/>
      </c>
      <c r="E76" s="7" t="str">
        <f t="shared" si="51"/>
        <v/>
      </c>
      <c r="F76" s="7" t="str">
        <f t="shared" si="51"/>
        <v/>
      </c>
      <c r="G76" s="7" t="str">
        <f t="shared" si="51"/>
        <v/>
      </c>
      <c r="H76" s="7" t="str">
        <f t="shared" si="51"/>
        <v/>
      </c>
      <c r="I76" s="7" t="str">
        <f t="shared" si="51"/>
        <v/>
      </c>
      <c r="J76" s="7" t="str">
        <f t="shared" si="51"/>
        <v/>
      </c>
      <c r="K76" s="7" t="str">
        <f t="shared" si="51"/>
        <v/>
      </c>
      <c r="L76" s="7" t="str">
        <f t="shared" si="51"/>
        <v/>
      </c>
      <c r="M76" s="7" t="str">
        <f t="shared" si="51"/>
        <v/>
      </c>
      <c r="N76" s="7" t="str">
        <f t="shared" si="51"/>
        <v/>
      </c>
      <c r="O76" s="7" t="str">
        <f t="shared" si="51"/>
        <v/>
      </c>
      <c r="P76" s="66">
        <f t="shared" si="5"/>
        <v>0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0</v>
      </c>
      <c r="E77" s="66">
        <f t="shared" ref="E77:O77" si="52">SUM(E75,E73)</f>
        <v>0</v>
      </c>
      <c r="F77" s="66">
        <f t="shared" si="52"/>
        <v>0</v>
      </c>
      <c r="G77" s="66">
        <f t="shared" si="52"/>
        <v>0</v>
      </c>
      <c r="H77" s="66">
        <f t="shared" si="52"/>
        <v>0</v>
      </c>
      <c r="I77" s="66">
        <f t="shared" si="52"/>
        <v>0</v>
      </c>
      <c r="J77" s="66">
        <f t="shared" si="52"/>
        <v>0</v>
      </c>
      <c r="K77" s="66">
        <f t="shared" si="52"/>
        <v>0</v>
      </c>
      <c r="L77" s="66">
        <f t="shared" si="52"/>
        <v>0</v>
      </c>
      <c r="M77" s="66">
        <f t="shared" si="52"/>
        <v>0</v>
      </c>
      <c r="N77" s="66">
        <f t="shared" si="52"/>
        <v>0</v>
      </c>
      <c r="O77" s="66">
        <f t="shared" si="52"/>
        <v>0</v>
      </c>
      <c r="P77" s="66">
        <f t="shared" si="5"/>
        <v>0</v>
      </c>
    </row>
    <row r="78" spans="1:16" ht="16.05" customHeight="1" x14ac:dyDescent="0.2">
      <c r="A78" s="9"/>
      <c r="B78" s="13"/>
      <c r="C78" s="10" t="s">
        <v>22</v>
      </c>
      <c r="D78" s="7" t="str">
        <f t="shared" ref="D78:O78" si="53">IF(D77&lt;=0,"",D77/$P77%)</f>
        <v/>
      </c>
      <c r="E78" s="7" t="str">
        <f t="shared" si="53"/>
        <v/>
      </c>
      <c r="F78" s="7" t="str">
        <f t="shared" si="53"/>
        <v/>
      </c>
      <c r="G78" s="7" t="str">
        <f t="shared" si="53"/>
        <v/>
      </c>
      <c r="H78" s="7" t="str">
        <f t="shared" si="53"/>
        <v/>
      </c>
      <c r="I78" s="7" t="str">
        <f t="shared" si="53"/>
        <v/>
      </c>
      <c r="J78" s="7" t="str">
        <f t="shared" si="53"/>
        <v/>
      </c>
      <c r="K78" s="7" t="str">
        <f t="shared" si="53"/>
        <v/>
      </c>
      <c r="L78" s="7" t="str">
        <f t="shared" si="53"/>
        <v/>
      </c>
      <c r="M78" s="7" t="str">
        <f t="shared" si="53"/>
        <v/>
      </c>
      <c r="N78" s="7" t="str">
        <f t="shared" si="53"/>
        <v/>
      </c>
      <c r="O78" s="7" t="str">
        <f t="shared" si="53"/>
        <v/>
      </c>
      <c r="P78" s="66">
        <f t="shared" si="5"/>
        <v>0</v>
      </c>
    </row>
    <row r="79" spans="1:16" ht="16.05" customHeight="1" x14ac:dyDescent="0.2">
      <c r="A79" s="9"/>
      <c r="B79" s="9" t="s">
        <v>36</v>
      </c>
      <c r="C79" s="7" t="s">
        <v>21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6">
        <f t="shared" si="5"/>
        <v>0</v>
      </c>
    </row>
    <row r="80" spans="1:16" ht="16.05" customHeight="1" x14ac:dyDescent="0.2">
      <c r="A80" s="9"/>
      <c r="B80" s="9"/>
      <c r="C80" s="10" t="s">
        <v>22</v>
      </c>
      <c r="D80" s="7" t="str">
        <f t="shared" ref="D80:O80" si="54">IF(D79&lt;=0,"",D79/$P79%)</f>
        <v/>
      </c>
      <c r="E80" s="7" t="str">
        <f t="shared" si="54"/>
        <v/>
      </c>
      <c r="F80" s="7" t="str">
        <f t="shared" si="54"/>
        <v/>
      </c>
      <c r="G80" s="7" t="str">
        <f t="shared" si="54"/>
        <v/>
      </c>
      <c r="H80" s="7" t="str">
        <f t="shared" si="54"/>
        <v/>
      </c>
      <c r="I80" s="7" t="str">
        <f t="shared" si="54"/>
        <v/>
      </c>
      <c r="J80" s="7" t="str">
        <f t="shared" si="54"/>
        <v/>
      </c>
      <c r="K80" s="7" t="str">
        <f t="shared" si="54"/>
        <v/>
      </c>
      <c r="L80" s="7" t="str">
        <f t="shared" si="54"/>
        <v/>
      </c>
      <c r="M80" s="7" t="str">
        <f t="shared" si="54"/>
        <v/>
      </c>
      <c r="N80" s="7" t="str">
        <f t="shared" si="54"/>
        <v/>
      </c>
      <c r="O80" s="7" t="str">
        <f t="shared" si="54"/>
        <v/>
      </c>
      <c r="P80" s="66">
        <f t="shared" si="5"/>
        <v>0</v>
      </c>
    </row>
    <row r="81" spans="1:16" ht="16.05" customHeight="1" x14ac:dyDescent="0.2">
      <c r="A81" s="9"/>
      <c r="B81" s="9"/>
      <c r="C81" s="7" t="s">
        <v>23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6">
        <f t="shared" si="5"/>
        <v>0</v>
      </c>
    </row>
    <row r="82" spans="1:16" ht="16.05" customHeight="1" x14ac:dyDescent="0.2">
      <c r="A82" s="9"/>
      <c r="B82" s="9"/>
      <c r="C82" s="10" t="s">
        <v>22</v>
      </c>
      <c r="D82" s="7" t="str">
        <f t="shared" ref="D82:O82" si="55">IF(D81&lt;=0,"",D81/$P81%)</f>
        <v/>
      </c>
      <c r="E82" s="7" t="str">
        <f t="shared" si="55"/>
        <v/>
      </c>
      <c r="F82" s="7" t="str">
        <f t="shared" si="55"/>
        <v/>
      </c>
      <c r="G82" s="7" t="str">
        <f t="shared" si="55"/>
        <v/>
      </c>
      <c r="H82" s="7" t="str">
        <f t="shared" si="55"/>
        <v/>
      </c>
      <c r="I82" s="7" t="str">
        <f t="shared" si="55"/>
        <v/>
      </c>
      <c r="J82" s="7" t="str">
        <f t="shared" si="55"/>
        <v/>
      </c>
      <c r="K82" s="7" t="str">
        <f t="shared" si="55"/>
        <v/>
      </c>
      <c r="L82" s="7" t="str">
        <f t="shared" si="55"/>
        <v/>
      </c>
      <c r="M82" s="7" t="str">
        <f t="shared" si="55"/>
        <v/>
      </c>
      <c r="N82" s="7" t="str">
        <f t="shared" si="55"/>
        <v/>
      </c>
      <c r="O82" s="7" t="str">
        <f t="shared" si="55"/>
        <v/>
      </c>
      <c r="P82" s="66">
        <f t="shared" si="5"/>
        <v>0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56">SUM(E81,E79)</f>
        <v>0</v>
      </c>
      <c r="F83" s="66">
        <f t="shared" si="56"/>
        <v>0</v>
      </c>
      <c r="G83" s="66">
        <f t="shared" si="56"/>
        <v>0</v>
      </c>
      <c r="H83" s="66">
        <f t="shared" si="56"/>
        <v>0</v>
      </c>
      <c r="I83" s="66">
        <f t="shared" si="56"/>
        <v>0</v>
      </c>
      <c r="J83" s="66">
        <f t="shared" si="56"/>
        <v>0</v>
      </c>
      <c r="K83" s="66">
        <f t="shared" si="56"/>
        <v>0</v>
      </c>
      <c r="L83" s="66">
        <f t="shared" si="56"/>
        <v>0</v>
      </c>
      <c r="M83" s="66">
        <f t="shared" si="56"/>
        <v>0</v>
      </c>
      <c r="N83" s="66">
        <f t="shared" si="56"/>
        <v>0</v>
      </c>
      <c r="O83" s="66">
        <f t="shared" si="56"/>
        <v>0</v>
      </c>
      <c r="P83" s="66">
        <f t="shared" si="5"/>
        <v>0</v>
      </c>
    </row>
    <row r="84" spans="1:16" ht="16.05" customHeight="1" x14ac:dyDescent="0.2">
      <c r="A84" s="9"/>
      <c r="B84" s="13"/>
      <c r="C84" s="10" t="s">
        <v>22</v>
      </c>
      <c r="D84" s="7" t="str">
        <f t="shared" ref="D84:O84" si="57">IF(D83&lt;=0,"",D83/$P83%)</f>
        <v/>
      </c>
      <c r="E84" s="7" t="str">
        <f t="shared" si="57"/>
        <v/>
      </c>
      <c r="F84" s="7" t="str">
        <f t="shared" si="57"/>
        <v/>
      </c>
      <c r="G84" s="7" t="str">
        <f t="shared" si="57"/>
        <v/>
      </c>
      <c r="H84" s="7" t="str">
        <f t="shared" si="57"/>
        <v/>
      </c>
      <c r="I84" s="7" t="str">
        <f t="shared" si="57"/>
        <v/>
      </c>
      <c r="J84" s="7" t="str">
        <f t="shared" si="57"/>
        <v/>
      </c>
      <c r="K84" s="7" t="str">
        <f t="shared" si="57"/>
        <v/>
      </c>
      <c r="L84" s="7" t="str">
        <f t="shared" si="57"/>
        <v/>
      </c>
      <c r="M84" s="7" t="str">
        <f t="shared" si="57"/>
        <v/>
      </c>
      <c r="N84" s="7" t="str">
        <f t="shared" si="57"/>
        <v/>
      </c>
      <c r="O84" s="7" t="str">
        <f t="shared" si="57"/>
        <v/>
      </c>
      <c r="P84" s="66">
        <f t="shared" si="5"/>
        <v>0</v>
      </c>
    </row>
    <row r="85" spans="1:16" ht="16.05" customHeight="1" x14ac:dyDescent="0.2">
      <c r="A85" s="9"/>
      <c r="B85" s="9" t="s">
        <v>37</v>
      </c>
      <c r="C85" s="7" t="s">
        <v>21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6">
        <f t="shared" si="5"/>
        <v>0</v>
      </c>
    </row>
    <row r="86" spans="1:16" ht="16.05" customHeight="1" x14ac:dyDescent="0.2">
      <c r="A86" s="9"/>
      <c r="B86" s="9"/>
      <c r="C86" s="10" t="s">
        <v>22</v>
      </c>
      <c r="D86" s="7" t="str">
        <f t="shared" ref="D86:O86" si="58">IF(D85&lt;=0,"",D85/$P85%)</f>
        <v/>
      </c>
      <c r="E86" s="7" t="str">
        <f t="shared" si="58"/>
        <v/>
      </c>
      <c r="F86" s="7" t="str">
        <f t="shared" si="58"/>
        <v/>
      </c>
      <c r="G86" s="7" t="str">
        <f t="shared" si="58"/>
        <v/>
      </c>
      <c r="H86" s="7" t="str">
        <f t="shared" si="58"/>
        <v/>
      </c>
      <c r="I86" s="7" t="str">
        <f t="shared" si="58"/>
        <v/>
      </c>
      <c r="J86" s="7" t="str">
        <f t="shared" si="58"/>
        <v/>
      </c>
      <c r="K86" s="7" t="str">
        <f t="shared" si="58"/>
        <v/>
      </c>
      <c r="L86" s="7" t="str">
        <f t="shared" si="58"/>
        <v/>
      </c>
      <c r="M86" s="7" t="str">
        <f t="shared" si="58"/>
        <v/>
      </c>
      <c r="N86" s="7" t="str">
        <f t="shared" si="58"/>
        <v/>
      </c>
      <c r="O86" s="7" t="str">
        <f t="shared" si="58"/>
        <v/>
      </c>
      <c r="P86" s="66">
        <f t="shared" si="5"/>
        <v>0</v>
      </c>
    </row>
    <row r="87" spans="1:16" ht="16.05" customHeight="1" x14ac:dyDescent="0.2">
      <c r="A87" s="9"/>
      <c r="B87" s="9"/>
      <c r="C87" s="7" t="s">
        <v>23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6">
        <f t="shared" si="5"/>
        <v>0</v>
      </c>
    </row>
    <row r="88" spans="1:16" ht="16.05" customHeight="1" x14ac:dyDescent="0.2">
      <c r="A88" s="9"/>
      <c r="B88" s="9"/>
      <c r="C88" s="10" t="s">
        <v>22</v>
      </c>
      <c r="D88" s="7" t="str">
        <f t="shared" ref="D88:O88" si="59">IF(D87&lt;=0,"",D87/$P87%)</f>
        <v/>
      </c>
      <c r="E88" s="7" t="str">
        <f t="shared" si="59"/>
        <v/>
      </c>
      <c r="F88" s="7" t="str">
        <f t="shared" si="59"/>
        <v/>
      </c>
      <c r="G88" s="7" t="str">
        <f t="shared" si="59"/>
        <v/>
      </c>
      <c r="H88" s="7" t="str">
        <f t="shared" si="59"/>
        <v/>
      </c>
      <c r="I88" s="7" t="str">
        <f t="shared" si="59"/>
        <v/>
      </c>
      <c r="J88" s="7" t="str">
        <f t="shared" si="59"/>
        <v/>
      </c>
      <c r="K88" s="7" t="str">
        <f t="shared" si="59"/>
        <v/>
      </c>
      <c r="L88" s="7" t="str">
        <f t="shared" si="59"/>
        <v/>
      </c>
      <c r="M88" s="7" t="str">
        <f t="shared" si="59"/>
        <v/>
      </c>
      <c r="N88" s="7" t="str">
        <f t="shared" si="59"/>
        <v/>
      </c>
      <c r="O88" s="7" t="str">
        <f t="shared" si="59"/>
        <v/>
      </c>
      <c r="P88" s="66">
        <f t="shared" si="5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0</v>
      </c>
      <c r="E89" s="66">
        <f t="shared" ref="E89:O89" si="60">SUM(E87,E85)</f>
        <v>0</v>
      </c>
      <c r="F89" s="66">
        <f t="shared" si="60"/>
        <v>0</v>
      </c>
      <c r="G89" s="66">
        <f t="shared" si="60"/>
        <v>0</v>
      </c>
      <c r="H89" s="66">
        <f t="shared" si="60"/>
        <v>0</v>
      </c>
      <c r="I89" s="66">
        <f t="shared" si="60"/>
        <v>0</v>
      </c>
      <c r="J89" s="66">
        <f t="shared" si="60"/>
        <v>0</v>
      </c>
      <c r="K89" s="66">
        <f t="shared" si="60"/>
        <v>0</v>
      </c>
      <c r="L89" s="66">
        <f t="shared" si="60"/>
        <v>0</v>
      </c>
      <c r="M89" s="66">
        <f t="shared" si="60"/>
        <v>0</v>
      </c>
      <c r="N89" s="66">
        <f t="shared" si="60"/>
        <v>0</v>
      </c>
      <c r="O89" s="66">
        <f t="shared" si="60"/>
        <v>0</v>
      </c>
      <c r="P89" s="66">
        <f t="shared" si="5"/>
        <v>0</v>
      </c>
    </row>
    <row r="90" spans="1:16" ht="16.05" customHeight="1" x14ac:dyDescent="0.2">
      <c r="A90" s="9"/>
      <c r="B90" s="13"/>
      <c r="C90" s="10" t="s">
        <v>22</v>
      </c>
      <c r="D90" s="7" t="str">
        <f t="shared" ref="D90:O90" si="61">IF(D89&lt;=0,"",D89/$P89%)</f>
        <v/>
      </c>
      <c r="E90" s="7" t="str">
        <f t="shared" si="61"/>
        <v/>
      </c>
      <c r="F90" s="7" t="str">
        <f t="shared" si="61"/>
        <v/>
      </c>
      <c r="G90" s="7" t="str">
        <f t="shared" si="61"/>
        <v/>
      </c>
      <c r="H90" s="7" t="str">
        <f t="shared" si="61"/>
        <v/>
      </c>
      <c r="I90" s="7" t="str">
        <f t="shared" si="61"/>
        <v/>
      </c>
      <c r="J90" s="7" t="str">
        <f t="shared" si="61"/>
        <v/>
      </c>
      <c r="K90" s="7" t="str">
        <f t="shared" si="61"/>
        <v/>
      </c>
      <c r="L90" s="7" t="str">
        <f t="shared" si="61"/>
        <v/>
      </c>
      <c r="M90" s="7" t="str">
        <f t="shared" si="61"/>
        <v/>
      </c>
      <c r="N90" s="7" t="str">
        <f t="shared" si="61"/>
        <v/>
      </c>
      <c r="O90" s="7" t="str">
        <f t="shared" si="61"/>
        <v/>
      </c>
      <c r="P90" s="66">
        <f t="shared" ref="P90:P153" si="62">SUM(D90:O90)</f>
        <v>0</v>
      </c>
    </row>
    <row r="91" spans="1:16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3.7</v>
      </c>
      <c r="K91" s="67">
        <v>2.5</v>
      </c>
      <c r="L91" s="67">
        <v>0</v>
      </c>
      <c r="M91" s="67">
        <v>0</v>
      </c>
      <c r="N91" s="67">
        <v>0</v>
      </c>
      <c r="O91" s="67">
        <v>0</v>
      </c>
      <c r="P91" s="66">
        <f t="shared" si="62"/>
        <v>6.2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3">IF(D91&lt;=0,"",D91/$P91%)</f>
        <v/>
      </c>
      <c r="E92" s="7" t="str">
        <f t="shared" si="63"/>
        <v/>
      </c>
      <c r="F92" s="7" t="str">
        <f t="shared" si="63"/>
        <v/>
      </c>
      <c r="G92" s="7" t="str">
        <f t="shared" si="63"/>
        <v/>
      </c>
      <c r="H92" s="7" t="str">
        <f t="shared" si="63"/>
        <v/>
      </c>
      <c r="I92" s="7" t="str">
        <f t="shared" si="63"/>
        <v/>
      </c>
      <c r="J92" s="7">
        <f t="shared" si="63"/>
        <v>59.677419354838712</v>
      </c>
      <c r="K92" s="7">
        <f t="shared" si="63"/>
        <v>40.322580645161288</v>
      </c>
      <c r="L92" s="7" t="str">
        <f t="shared" si="63"/>
        <v/>
      </c>
      <c r="M92" s="7" t="str">
        <f t="shared" si="63"/>
        <v/>
      </c>
      <c r="N92" s="7" t="str">
        <f t="shared" si="63"/>
        <v/>
      </c>
      <c r="O92" s="7" t="str">
        <f t="shared" si="63"/>
        <v/>
      </c>
      <c r="P92" s="66">
        <f t="shared" si="62"/>
        <v>100</v>
      </c>
    </row>
    <row r="93" spans="1:16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/>
      <c r="K93" s="67"/>
      <c r="L93" s="67">
        <v>0</v>
      </c>
      <c r="M93" s="67">
        <v>0</v>
      </c>
      <c r="N93" s="67">
        <v>0</v>
      </c>
      <c r="O93" s="67">
        <v>0</v>
      </c>
      <c r="P93" s="66">
        <f t="shared" si="62"/>
        <v>0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4">IF(D93&lt;=0,"",D93/$P93%)</f>
        <v/>
      </c>
      <c r="E94" s="7" t="str">
        <f t="shared" si="64"/>
        <v/>
      </c>
      <c r="F94" s="7" t="str">
        <f t="shared" si="64"/>
        <v/>
      </c>
      <c r="G94" s="7" t="str">
        <f t="shared" si="64"/>
        <v/>
      </c>
      <c r="H94" s="7" t="str">
        <f t="shared" si="64"/>
        <v/>
      </c>
      <c r="I94" s="7" t="str">
        <f t="shared" si="64"/>
        <v/>
      </c>
      <c r="J94" s="7" t="str">
        <f t="shared" si="64"/>
        <v/>
      </c>
      <c r="K94" s="7" t="str">
        <f t="shared" si="64"/>
        <v/>
      </c>
      <c r="L94" s="7" t="str">
        <f t="shared" si="64"/>
        <v/>
      </c>
      <c r="M94" s="7" t="str">
        <f t="shared" si="64"/>
        <v/>
      </c>
      <c r="N94" s="7" t="str">
        <f t="shared" si="64"/>
        <v/>
      </c>
      <c r="O94" s="7" t="str">
        <f t="shared" si="64"/>
        <v/>
      </c>
      <c r="P94" s="66">
        <f t="shared" si="62"/>
        <v>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5">SUM(E93,E91)</f>
        <v>0</v>
      </c>
      <c r="F95" s="66">
        <f t="shared" si="65"/>
        <v>0</v>
      </c>
      <c r="G95" s="66">
        <f t="shared" si="65"/>
        <v>0</v>
      </c>
      <c r="H95" s="66">
        <f t="shared" si="65"/>
        <v>0</v>
      </c>
      <c r="I95" s="66">
        <f t="shared" si="65"/>
        <v>0</v>
      </c>
      <c r="J95" s="66">
        <f t="shared" si="65"/>
        <v>3.7</v>
      </c>
      <c r="K95" s="66">
        <f t="shared" si="65"/>
        <v>2.5</v>
      </c>
      <c r="L95" s="66">
        <f t="shared" si="65"/>
        <v>0</v>
      </c>
      <c r="M95" s="66">
        <f t="shared" si="65"/>
        <v>0</v>
      </c>
      <c r="N95" s="66">
        <f t="shared" si="65"/>
        <v>0</v>
      </c>
      <c r="O95" s="66">
        <f t="shared" si="65"/>
        <v>0</v>
      </c>
      <c r="P95" s="66">
        <f t="shared" si="62"/>
        <v>6.2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6">IF(D95&lt;=0,"",D95/$P95%)</f>
        <v/>
      </c>
      <c r="E96" s="7" t="str">
        <f t="shared" si="66"/>
        <v/>
      </c>
      <c r="F96" s="7" t="str">
        <f t="shared" si="66"/>
        <v/>
      </c>
      <c r="G96" s="7" t="str">
        <f t="shared" si="66"/>
        <v/>
      </c>
      <c r="H96" s="7" t="str">
        <f t="shared" si="66"/>
        <v/>
      </c>
      <c r="I96" s="7" t="str">
        <f t="shared" si="66"/>
        <v/>
      </c>
      <c r="J96" s="7">
        <f t="shared" si="66"/>
        <v>59.677419354838712</v>
      </c>
      <c r="K96" s="7">
        <f t="shared" si="66"/>
        <v>40.322580645161288</v>
      </c>
      <c r="L96" s="7" t="str">
        <f t="shared" si="66"/>
        <v/>
      </c>
      <c r="M96" s="7" t="str">
        <f t="shared" si="66"/>
        <v/>
      </c>
      <c r="N96" s="7" t="str">
        <f t="shared" si="66"/>
        <v/>
      </c>
      <c r="O96" s="7" t="str">
        <f t="shared" si="66"/>
        <v/>
      </c>
      <c r="P96" s="66">
        <f t="shared" si="62"/>
        <v>100</v>
      </c>
    </row>
    <row r="97" spans="1:16" ht="16.05" customHeight="1" x14ac:dyDescent="0.2">
      <c r="A97" s="9"/>
      <c r="B97" s="9" t="s">
        <v>39</v>
      </c>
      <c r="C97" s="7" t="s">
        <v>21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66">
        <f t="shared" si="62"/>
        <v>0</v>
      </c>
    </row>
    <row r="98" spans="1:16" ht="16.05" customHeight="1" x14ac:dyDescent="0.2">
      <c r="A98" s="9"/>
      <c r="B98" s="9"/>
      <c r="C98" s="10" t="s">
        <v>22</v>
      </c>
      <c r="D98" s="7" t="str">
        <f t="shared" ref="D98:O98" si="67">IF(D97&lt;=0,"",D97/$P97%)</f>
        <v/>
      </c>
      <c r="E98" s="7" t="str">
        <f t="shared" si="67"/>
        <v/>
      </c>
      <c r="F98" s="7" t="str">
        <f t="shared" si="67"/>
        <v/>
      </c>
      <c r="G98" s="7" t="str">
        <f t="shared" si="67"/>
        <v/>
      </c>
      <c r="H98" s="7" t="str">
        <f t="shared" si="67"/>
        <v/>
      </c>
      <c r="I98" s="7" t="str">
        <f t="shared" si="67"/>
        <v/>
      </c>
      <c r="J98" s="7" t="str">
        <f t="shared" si="67"/>
        <v/>
      </c>
      <c r="K98" s="7" t="str">
        <f t="shared" si="67"/>
        <v/>
      </c>
      <c r="L98" s="7" t="str">
        <f t="shared" si="67"/>
        <v/>
      </c>
      <c r="M98" s="7" t="str">
        <f t="shared" si="67"/>
        <v/>
      </c>
      <c r="N98" s="7" t="str">
        <f t="shared" si="67"/>
        <v/>
      </c>
      <c r="O98" s="7" t="str">
        <f t="shared" si="67"/>
        <v/>
      </c>
      <c r="P98" s="66">
        <f t="shared" si="62"/>
        <v>0</v>
      </c>
    </row>
    <row r="99" spans="1:16" ht="16.05" customHeight="1" x14ac:dyDescent="0.2">
      <c r="A99" s="9"/>
      <c r="B99" s="9"/>
      <c r="C99" s="7" t="s">
        <v>23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66">
        <f t="shared" si="62"/>
        <v>0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8">IF(D99&lt;=0,"",D99/$P99%)</f>
        <v/>
      </c>
      <c r="E100" s="7" t="str">
        <f t="shared" si="68"/>
        <v/>
      </c>
      <c r="F100" s="7" t="str">
        <f t="shared" si="68"/>
        <v/>
      </c>
      <c r="G100" s="7" t="str">
        <f t="shared" si="68"/>
        <v/>
      </c>
      <c r="H100" s="7" t="str">
        <f t="shared" si="68"/>
        <v/>
      </c>
      <c r="I100" s="7" t="str">
        <f t="shared" si="68"/>
        <v/>
      </c>
      <c r="J100" s="7" t="str">
        <f t="shared" si="68"/>
        <v/>
      </c>
      <c r="K100" s="7" t="str">
        <f t="shared" si="68"/>
        <v/>
      </c>
      <c r="L100" s="7" t="str">
        <f t="shared" si="68"/>
        <v/>
      </c>
      <c r="M100" s="7" t="str">
        <f t="shared" si="68"/>
        <v/>
      </c>
      <c r="N100" s="7" t="str">
        <f t="shared" si="68"/>
        <v/>
      </c>
      <c r="O100" s="7" t="str">
        <f t="shared" si="68"/>
        <v/>
      </c>
      <c r="P100" s="66">
        <f t="shared" si="62"/>
        <v>0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69">SUM(E99,E97)</f>
        <v>0</v>
      </c>
      <c r="F101" s="66">
        <f t="shared" si="69"/>
        <v>0</v>
      </c>
      <c r="G101" s="66">
        <f t="shared" si="69"/>
        <v>0</v>
      </c>
      <c r="H101" s="66">
        <f t="shared" si="69"/>
        <v>0</v>
      </c>
      <c r="I101" s="66">
        <f t="shared" si="69"/>
        <v>0</v>
      </c>
      <c r="J101" s="66">
        <f t="shared" si="69"/>
        <v>0</v>
      </c>
      <c r="K101" s="66">
        <f t="shared" si="69"/>
        <v>0</v>
      </c>
      <c r="L101" s="66">
        <f t="shared" si="69"/>
        <v>0</v>
      </c>
      <c r="M101" s="66">
        <f t="shared" si="69"/>
        <v>0</v>
      </c>
      <c r="N101" s="66">
        <f t="shared" si="69"/>
        <v>0</v>
      </c>
      <c r="O101" s="66">
        <f t="shared" si="69"/>
        <v>0</v>
      </c>
      <c r="P101" s="66">
        <f t="shared" si="62"/>
        <v>0</v>
      </c>
    </row>
    <row r="102" spans="1:16" ht="16.05" customHeight="1" x14ac:dyDescent="0.2">
      <c r="A102" s="9"/>
      <c r="B102" s="13"/>
      <c r="C102" s="10" t="s">
        <v>22</v>
      </c>
      <c r="D102" s="7" t="str">
        <f t="shared" ref="D102:O102" si="70">IF(D101&lt;=0,"",D101/$P101%)</f>
        <v/>
      </c>
      <c r="E102" s="7" t="str">
        <f t="shared" si="70"/>
        <v/>
      </c>
      <c r="F102" s="7" t="str">
        <f t="shared" si="70"/>
        <v/>
      </c>
      <c r="G102" s="7" t="str">
        <f t="shared" si="70"/>
        <v/>
      </c>
      <c r="H102" s="7" t="str">
        <f t="shared" si="70"/>
        <v/>
      </c>
      <c r="I102" s="7" t="str">
        <f t="shared" si="70"/>
        <v/>
      </c>
      <c r="J102" s="7" t="str">
        <f t="shared" si="70"/>
        <v/>
      </c>
      <c r="K102" s="7" t="str">
        <f t="shared" si="70"/>
        <v/>
      </c>
      <c r="L102" s="7" t="str">
        <f t="shared" si="70"/>
        <v/>
      </c>
      <c r="M102" s="7" t="str">
        <f t="shared" si="70"/>
        <v/>
      </c>
      <c r="N102" s="7" t="str">
        <f t="shared" si="70"/>
        <v/>
      </c>
      <c r="O102" s="7" t="str">
        <f t="shared" si="70"/>
        <v/>
      </c>
      <c r="P102" s="66">
        <f t="shared" si="62"/>
        <v>0</v>
      </c>
    </row>
    <row r="103" spans="1:16" ht="16.05" customHeight="1" x14ac:dyDescent="0.2">
      <c r="A103" s="9"/>
      <c r="B103" s="9" t="s">
        <v>40</v>
      </c>
      <c r="C103" s="7" t="s">
        <v>21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6">
        <f t="shared" si="62"/>
        <v>0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71">IF(D103&lt;=0,"",D103/$P103%)</f>
        <v/>
      </c>
      <c r="E104" s="7" t="str">
        <f t="shared" si="71"/>
        <v/>
      </c>
      <c r="F104" s="7" t="str">
        <f t="shared" si="71"/>
        <v/>
      </c>
      <c r="G104" s="7" t="str">
        <f t="shared" si="71"/>
        <v/>
      </c>
      <c r="H104" s="7" t="str">
        <f t="shared" si="71"/>
        <v/>
      </c>
      <c r="I104" s="7" t="str">
        <f t="shared" si="71"/>
        <v/>
      </c>
      <c r="J104" s="7" t="str">
        <f t="shared" si="71"/>
        <v/>
      </c>
      <c r="K104" s="7" t="str">
        <f t="shared" si="71"/>
        <v/>
      </c>
      <c r="L104" s="7" t="str">
        <f t="shared" si="71"/>
        <v/>
      </c>
      <c r="M104" s="7" t="str">
        <f t="shared" si="71"/>
        <v/>
      </c>
      <c r="N104" s="7" t="str">
        <f t="shared" si="71"/>
        <v/>
      </c>
      <c r="O104" s="7" t="str">
        <f t="shared" si="71"/>
        <v/>
      </c>
      <c r="P104" s="66">
        <f t="shared" si="62"/>
        <v>0</v>
      </c>
    </row>
    <row r="105" spans="1:16" ht="16.05" customHeight="1" x14ac:dyDescent="0.2">
      <c r="A105" s="9"/>
      <c r="B105" s="9"/>
      <c r="C105" s="7" t="s">
        <v>23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6">
        <f t="shared" si="62"/>
        <v>0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6" si="72">IF(D105&lt;=0,"",D105/$P105%)</f>
        <v/>
      </c>
      <c r="E106" s="7" t="str">
        <f t="shared" si="72"/>
        <v/>
      </c>
      <c r="F106" s="7" t="str">
        <f t="shared" si="72"/>
        <v/>
      </c>
      <c r="G106" s="7" t="str">
        <f t="shared" si="72"/>
        <v/>
      </c>
      <c r="H106" s="7" t="str">
        <f t="shared" si="72"/>
        <v/>
      </c>
      <c r="I106" s="7" t="str">
        <f t="shared" si="72"/>
        <v/>
      </c>
      <c r="J106" s="7" t="str">
        <f t="shared" si="72"/>
        <v/>
      </c>
      <c r="K106" s="7" t="str">
        <f t="shared" si="72"/>
        <v/>
      </c>
      <c r="L106" s="7" t="str">
        <f t="shared" si="72"/>
        <v/>
      </c>
      <c r="M106" s="7" t="str">
        <f t="shared" si="72"/>
        <v/>
      </c>
      <c r="N106" s="7" t="str">
        <f t="shared" si="72"/>
        <v/>
      </c>
      <c r="O106" s="7" t="str">
        <f t="shared" si="72"/>
        <v/>
      </c>
      <c r="P106" s="66">
        <f t="shared" si="62"/>
        <v>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3">SUM(E105,E103)</f>
        <v>0</v>
      </c>
      <c r="F107" s="66">
        <f t="shared" si="73"/>
        <v>0</v>
      </c>
      <c r="G107" s="66">
        <f t="shared" si="73"/>
        <v>0</v>
      </c>
      <c r="H107" s="66">
        <f t="shared" si="73"/>
        <v>0</v>
      </c>
      <c r="I107" s="66">
        <f t="shared" si="73"/>
        <v>0</v>
      </c>
      <c r="J107" s="66">
        <f t="shared" si="73"/>
        <v>0</v>
      </c>
      <c r="K107" s="66">
        <f t="shared" si="73"/>
        <v>0</v>
      </c>
      <c r="L107" s="66">
        <f t="shared" si="73"/>
        <v>0</v>
      </c>
      <c r="M107" s="66">
        <f t="shared" si="73"/>
        <v>0</v>
      </c>
      <c r="N107" s="66">
        <f t="shared" si="73"/>
        <v>0</v>
      </c>
      <c r="O107" s="66">
        <f t="shared" si="73"/>
        <v>0</v>
      </c>
      <c r="P107" s="66">
        <f t="shared" si="62"/>
        <v>0</v>
      </c>
    </row>
    <row r="108" spans="1:16" ht="16.05" customHeight="1" x14ac:dyDescent="0.2">
      <c r="A108" s="9"/>
      <c r="B108" s="13"/>
      <c r="C108" s="10" t="s">
        <v>22</v>
      </c>
      <c r="D108" s="7" t="str">
        <f t="shared" ref="D108:O108" si="74">IF(D107&lt;=0,"",D107/$P107%)</f>
        <v/>
      </c>
      <c r="E108" s="7" t="str">
        <f t="shared" si="74"/>
        <v/>
      </c>
      <c r="F108" s="7" t="str">
        <f t="shared" si="74"/>
        <v/>
      </c>
      <c r="G108" s="7" t="str">
        <f t="shared" si="74"/>
        <v/>
      </c>
      <c r="H108" s="7" t="str">
        <f t="shared" si="74"/>
        <v/>
      </c>
      <c r="I108" s="7" t="str">
        <f t="shared" si="74"/>
        <v/>
      </c>
      <c r="J108" s="7" t="str">
        <f t="shared" si="74"/>
        <v/>
      </c>
      <c r="K108" s="7" t="str">
        <f t="shared" si="74"/>
        <v/>
      </c>
      <c r="L108" s="7" t="str">
        <f t="shared" si="74"/>
        <v/>
      </c>
      <c r="M108" s="7" t="str">
        <f t="shared" si="74"/>
        <v/>
      </c>
      <c r="N108" s="7" t="str">
        <f t="shared" si="74"/>
        <v/>
      </c>
      <c r="O108" s="7" t="str">
        <f t="shared" si="74"/>
        <v/>
      </c>
      <c r="P108" s="66">
        <f t="shared" si="62"/>
        <v>0</v>
      </c>
    </row>
    <row r="109" spans="1:16" ht="16.05" customHeight="1" x14ac:dyDescent="0.2">
      <c r="A109" s="9"/>
      <c r="B109" s="9" t="s">
        <v>41</v>
      </c>
      <c r="C109" s="7" t="s">
        <v>21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6">
        <f t="shared" si="62"/>
        <v>0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5">IF(D109&lt;=0,"",D109/$P109%)</f>
        <v/>
      </c>
      <c r="E110" s="7" t="str">
        <f t="shared" si="75"/>
        <v/>
      </c>
      <c r="F110" s="7" t="str">
        <f t="shared" si="75"/>
        <v/>
      </c>
      <c r="G110" s="7" t="str">
        <f t="shared" si="75"/>
        <v/>
      </c>
      <c r="H110" s="7" t="str">
        <f t="shared" si="75"/>
        <v/>
      </c>
      <c r="I110" s="7" t="str">
        <f t="shared" si="75"/>
        <v/>
      </c>
      <c r="J110" s="7" t="str">
        <f t="shared" si="75"/>
        <v/>
      </c>
      <c r="K110" s="7" t="str">
        <f t="shared" si="75"/>
        <v/>
      </c>
      <c r="L110" s="7" t="str">
        <f t="shared" si="75"/>
        <v/>
      </c>
      <c r="M110" s="7" t="str">
        <f t="shared" si="75"/>
        <v/>
      </c>
      <c r="N110" s="7" t="str">
        <f t="shared" si="75"/>
        <v/>
      </c>
      <c r="O110" s="7" t="str">
        <f t="shared" si="75"/>
        <v/>
      </c>
      <c r="P110" s="66">
        <f t="shared" si="62"/>
        <v>0</v>
      </c>
    </row>
    <row r="111" spans="1:16" ht="16.05" customHeight="1" x14ac:dyDescent="0.2">
      <c r="A111" s="9"/>
      <c r="B111" s="9"/>
      <c r="C111" s="7" t="s">
        <v>23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/>
      <c r="K111" s="67"/>
      <c r="L111" s="67"/>
      <c r="M111" s="67"/>
      <c r="N111" s="67">
        <v>0</v>
      </c>
      <c r="O111" s="67">
        <v>0</v>
      </c>
      <c r="P111" s="66">
        <f t="shared" si="62"/>
        <v>0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6">IF(D111&lt;=0,"",D111/$P111%)</f>
        <v/>
      </c>
      <c r="E112" s="7" t="str">
        <f t="shared" si="76"/>
        <v/>
      </c>
      <c r="F112" s="7" t="str">
        <f t="shared" si="76"/>
        <v/>
      </c>
      <c r="G112" s="7" t="str">
        <f t="shared" si="76"/>
        <v/>
      </c>
      <c r="H112" s="7" t="str">
        <f t="shared" si="76"/>
        <v/>
      </c>
      <c r="I112" s="7" t="str">
        <f t="shared" si="76"/>
        <v/>
      </c>
      <c r="J112" s="7" t="str">
        <f t="shared" si="76"/>
        <v/>
      </c>
      <c r="K112" s="7" t="str">
        <f t="shared" si="76"/>
        <v/>
      </c>
      <c r="L112" s="7" t="str">
        <f t="shared" si="76"/>
        <v/>
      </c>
      <c r="M112" s="7" t="str">
        <f t="shared" si="76"/>
        <v/>
      </c>
      <c r="N112" s="7" t="str">
        <f t="shared" si="76"/>
        <v/>
      </c>
      <c r="O112" s="7" t="str">
        <f t="shared" si="76"/>
        <v/>
      </c>
      <c r="P112" s="66">
        <f t="shared" si="62"/>
        <v>0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7">SUM(E111,E109)</f>
        <v>0</v>
      </c>
      <c r="F113" s="66">
        <f t="shared" si="77"/>
        <v>0</v>
      </c>
      <c r="G113" s="66">
        <f t="shared" si="77"/>
        <v>0</v>
      </c>
      <c r="H113" s="66">
        <f t="shared" si="77"/>
        <v>0</v>
      </c>
      <c r="I113" s="66">
        <f t="shared" si="77"/>
        <v>0</v>
      </c>
      <c r="J113" s="66">
        <f t="shared" si="77"/>
        <v>0</v>
      </c>
      <c r="K113" s="66">
        <f t="shared" si="77"/>
        <v>0</v>
      </c>
      <c r="L113" s="66">
        <f t="shared" si="77"/>
        <v>0</v>
      </c>
      <c r="M113" s="66">
        <f t="shared" si="77"/>
        <v>0</v>
      </c>
      <c r="N113" s="66">
        <f t="shared" si="77"/>
        <v>0</v>
      </c>
      <c r="O113" s="66">
        <f t="shared" si="77"/>
        <v>0</v>
      </c>
      <c r="P113" s="66">
        <f t="shared" si="62"/>
        <v>0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8">IF(D113&lt;=0,"",D113/$P113%)</f>
        <v/>
      </c>
      <c r="E114" s="7" t="str">
        <f t="shared" si="78"/>
        <v/>
      </c>
      <c r="F114" s="7" t="str">
        <f t="shared" si="78"/>
        <v/>
      </c>
      <c r="G114" s="7" t="str">
        <f t="shared" si="78"/>
        <v/>
      </c>
      <c r="H114" s="7" t="str">
        <f t="shared" si="78"/>
        <v/>
      </c>
      <c r="I114" s="7" t="str">
        <f t="shared" si="78"/>
        <v/>
      </c>
      <c r="J114" s="7" t="str">
        <f t="shared" si="78"/>
        <v/>
      </c>
      <c r="K114" s="7" t="str">
        <f t="shared" si="78"/>
        <v/>
      </c>
      <c r="L114" s="7" t="str">
        <f t="shared" si="78"/>
        <v/>
      </c>
      <c r="M114" s="7" t="str">
        <f t="shared" si="78"/>
        <v/>
      </c>
      <c r="N114" s="7" t="str">
        <f t="shared" si="78"/>
        <v/>
      </c>
      <c r="O114" s="7" t="str">
        <f t="shared" si="78"/>
        <v/>
      </c>
      <c r="P114" s="66">
        <f t="shared" si="62"/>
        <v>0</v>
      </c>
    </row>
    <row r="115" spans="1:16" ht="16.05" customHeight="1" x14ac:dyDescent="0.2">
      <c r="A115" s="9"/>
      <c r="B115" s="9" t="s">
        <v>42</v>
      </c>
      <c r="C115" s="7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/>
      <c r="J115" s="67"/>
      <c r="K115" s="67"/>
      <c r="L115" s="67"/>
      <c r="M115" s="67"/>
      <c r="N115" s="67">
        <v>0</v>
      </c>
      <c r="O115" s="67">
        <v>0</v>
      </c>
      <c r="P115" s="66">
        <f t="shared" si="62"/>
        <v>0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9">IF(D115&lt;=0,"",D115/$P115%)</f>
        <v/>
      </c>
      <c r="E116" s="7" t="str">
        <f t="shared" si="79"/>
        <v/>
      </c>
      <c r="F116" s="7" t="str">
        <f t="shared" si="79"/>
        <v/>
      </c>
      <c r="G116" s="7" t="str">
        <f t="shared" si="79"/>
        <v/>
      </c>
      <c r="H116" s="7" t="str">
        <f t="shared" si="79"/>
        <v/>
      </c>
      <c r="I116" s="7" t="str">
        <f t="shared" si="79"/>
        <v/>
      </c>
      <c r="J116" s="7" t="str">
        <f t="shared" si="79"/>
        <v/>
      </c>
      <c r="K116" s="7" t="str">
        <f t="shared" si="79"/>
        <v/>
      </c>
      <c r="L116" s="7" t="str">
        <f t="shared" si="79"/>
        <v/>
      </c>
      <c r="M116" s="7" t="str">
        <f t="shared" si="79"/>
        <v/>
      </c>
      <c r="N116" s="7" t="str">
        <f t="shared" si="79"/>
        <v/>
      </c>
      <c r="O116" s="7" t="str">
        <f t="shared" si="79"/>
        <v/>
      </c>
      <c r="P116" s="66">
        <f t="shared" si="62"/>
        <v>0</v>
      </c>
    </row>
    <row r="117" spans="1:16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/>
      <c r="K117" s="67"/>
      <c r="L117" s="67"/>
      <c r="M117" s="67"/>
      <c r="N117" s="67">
        <v>0</v>
      </c>
      <c r="O117" s="67">
        <v>0</v>
      </c>
      <c r="P117" s="66">
        <f t="shared" si="62"/>
        <v>0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80">IF(D117&lt;=0,"",D117/$P117%)</f>
        <v/>
      </c>
      <c r="E118" s="7" t="str">
        <f t="shared" si="80"/>
        <v/>
      </c>
      <c r="F118" s="7" t="str">
        <f t="shared" si="80"/>
        <v/>
      </c>
      <c r="G118" s="7" t="str">
        <f t="shared" si="80"/>
        <v/>
      </c>
      <c r="H118" s="7" t="str">
        <f t="shared" si="80"/>
        <v/>
      </c>
      <c r="I118" s="7" t="str">
        <f t="shared" si="80"/>
        <v/>
      </c>
      <c r="J118" s="7" t="str">
        <f t="shared" si="80"/>
        <v/>
      </c>
      <c r="K118" s="7" t="str">
        <f t="shared" si="80"/>
        <v/>
      </c>
      <c r="L118" s="7" t="str">
        <f t="shared" si="80"/>
        <v/>
      </c>
      <c r="M118" s="7" t="str">
        <f t="shared" si="80"/>
        <v/>
      </c>
      <c r="N118" s="7" t="str">
        <f t="shared" si="80"/>
        <v/>
      </c>
      <c r="O118" s="7" t="str">
        <f t="shared" si="80"/>
        <v/>
      </c>
      <c r="P118" s="66">
        <f t="shared" si="62"/>
        <v>0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81">SUM(E117,E115)</f>
        <v>0</v>
      </c>
      <c r="F119" s="66">
        <f t="shared" si="81"/>
        <v>0</v>
      </c>
      <c r="G119" s="66">
        <f t="shared" si="81"/>
        <v>0</v>
      </c>
      <c r="H119" s="66">
        <f t="shared" si="81"/>
        <v>0</v>
      </c>
      <c r="I119" s="66">
        <f t="shared" si="81"/>
        <v>0</v>
      </c>
      <c r="J119" s="66">
        <f t="shared" si="81"/>
        <v>0</v>
      </c>
      <c r="K119" s="66">
        <f t="shared" si="81"/>
        <v>0</v>
      </c>
      <c r="L119" s="66">
        <f t="shared" si="81"/>
        <v>0</v>
      </c>
      <c r="M119" s="66">
        <f t="shared" si="81"/>
        <v>0</v>
      </c>
      <c r="N119" s="66">
        <f t="shared" si="81"/>
        <v>0</v>
      </c>
      <c r="O119" s="66">
        <f t="shared" si="81"/>
        <v>0</v>
      </c>
      <c r="P119" s="66">
        <f t="shared" si="62"/>
        <v>0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82">IF(D119&lt;=0,"",D119/$P119%)</f>
        <v/>
      </c>
      <c r="E120" s="7" t="str">
        <f t="shared" si="82"/>
        <v/>
      </c>
      <c r="F120" s="7" t="str">
        <f t="shared" si="82"/>
        <v/>
      </c>
      <c r="G120" s="7" t="str">
        <f t="shared" si="82"/>
        <v/>
      </c>
      <c r="H120" s="7" t="str">
        <f t="shared" si="82"/>
        <v/>
      </c>
      <c r="I120" s="7" t="str">
        <f t="shared" si="82"/>
        <v/>
      </c>
      <c r="J120" s="7" t="str">
        <f t="shared" si="82"/>
        <v/>
      </c>
      <c r="K120" s="7" t="str">
        <f t="shared" si="82"/>
        <v/>
      </c>
      <c r="L120" s="7" t="str">
        <f t="shared" si="82"/>
        <v/>
      </c>
      <c r="M120" s="7" t="str">
        <f t="shared" si="82"/>
        <v/>
      </c>
      <c r="N120" s="7" t="str">
        <f t="shared" si="82"/>
        <v/>
      </c>
      <c r="O120" s="7" t="str">
        <f t="shared" si="82"/>
        <v/>
      </c>
      <c r="P120" s="66">
        <f t="shared" si="62"/>
        <v>0</v>
      </c>
    </row>
    <row r="121" spans="1:16" ht="16.05" customHeight="1" x14ac:dyDescent="0.2">
      <c r="A121" s="9"/>
      <c r="B121" s="9" t="s">
        <v>43</v>
      </c>
      <c r="C121" s="7" t="s">
        <v>21</v>
      </c>
      <c r="D121" s="67">
        <v>0</v>
      </c>
      <c r="E121" s="67">
        <v>0</v>
      </c>
      <c r="F121" s="67">
        <v>0</v>
      </c>
      <c r="G121" s="67">
        <v>0</v>
      </c>
      <c r="H121" s="67">
        <v>0.2</v>
      </c>
      <c r="I121" s="67">
        <v>0.1</v>
      </c>
      <c r="J121" s="67">
        <v>0.1</v>
      </c>
      <c r="K121" s="67">
        <v>0.1</v>
      </c>
      <c r="L121" s="67">
        <v>0</v>
      </c>
      <c r="M121" s="67">
        <v>0</v>
      </c>
      <c r="N121" s="67">
        <v>0</v>
      </c>
      <c r="O121" s="67">
        <v>0</v>
      </c>
      <c r="P121" s="66">
        <f t="shared" si="62"/>
        <v>0.5</v>
      </c>
    </row>
    <row r="122" spans="1:16" ht="16.05" customHeight="1" x14ac:dyDescent="0.2">
      <c r="A122" s="9"/>
      <c r="B122" s="9"/>
      <c r="C122" s="10" t="s">
        <v>22</v>
      </c>
      <c r="D122" s="7" t="str">
        <f t="shared" ref="D122:O122" si="83">IF(D121&lt;=0,"",D121/$P121%)</f>
        <v/>
      </c>
      <c r="E122" s="7" t="str">
        <f t="shared" si="83"/>
        <v/>
      </c>
      <c r="F122" s="7" t="str">
        <f t="shared" si="83"/>
        <v/>
      </c>
      <c r="G122" s="7" t="str">
        <f t="shared" si="83"/>
        <v/>
      </c>
      <c r="H122" s="7">
        <f t="shared" si="83"/>
        <v>40</v>
      </c>
      <c r="I122" s="7">
        <f t="shared" si="83"/>
        <v>20</v>
      </c>
      <c r="J122" s="7">
        <f t="shared" si="83"/>
        <v>20</v>
      </c>
      <c r="K122" s="7">
        <f t="shared" si="83"/>
        <v>20</v>
      </c>
      <c r="L122" s="7" t="str">
        <f t="shared" si="83"/>
        <v/>
      </c>
      <c r="M122" s="7" t="str">
        <f t="shared" si="83"/>
        <v/>
      </c>
      <c r="N122" s="7" t="str">
        <f t="shared" si="83"/>
        <v/>
      </c>
      <c r="O122" s="7" t="str">
        <f t="shared" si="83"/>
        <v/>
      </c>
      <c r="P122" s="66">
        <f t="shared" si="62"/>
        <v>100</v>
      </c>
    </row>
    <row r="123" spans="1:16" ht="16.05" customHeight="1" x14ac:dyDescent="0.2">
      <c r="A123" s="9"/>
      <c r="B123" s="9"/>
      <c r="C123" s="7" t="s">
        <v>23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6">
        <f t="shared" si="62"/>
        <v>0</v>
      </c>
    </row>
    <row r="124" spans="1:16" ht="16.05" customHeight="1" x14ac:dyDescent="0.2">
      <c r="A124" s="9"/>
      <c r="B124" s="9"/>
      <c r="C124" s="10" t="s">
        <v>22</v>
      </c>
      <c r="D124" s="7" t="str">
        <f t="shared" ref="D124:O124" si="84">IF(D123&lt;=0,"",D123/$P123%)</f>
        <v/>
      </c>
      <c r="E124" s="7" t="str">
        <f t="shared" si="84"/>
        <v/>
      </c>
      <c r="F124" s="7" t="str">
        <f t="shared" si="84"/>
        <v/>
      </c>
      <c r="G124" s="7" t="str">
        <f t="shared" si="84"/>
        <v/>
      </c>
      <c r="H124" s="7" t="str">
        <f t="shared" si="84"/>
        <v/>
      </c>
      <c r="I124" s="7" t="str">
        <f t="shared" si="84"/>
        <v/>
      </c>
      <c r="J124" s="7" t="str">
        <f t="shared" si="84"/>
        <v/>
      </c>
      <c r="K124" s="7" t="str">
        <f t="shared" si="84"/>
        <v/>
      </c>
      <c r="L124" s="7" t="str">
        <f t="shared" si="84"/>
        <v/>
      </c>
      <c r="M124" s="7" t="str">
        <f t="shared" si="84"/>
        <v/>
      </c>
      <c r="N124" s="7" t="str">
        <f t="shared" si="84"/>
        <v/>
      </c>
      <c r="O124" s="7" t="str">
        <f t="shared" si="84"/>
        <v/>
      </c>
      <c r="P124" s="66">
        <f t="shared" si="62"/>
        <v>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85">SUM(E123,E121)</f>
        <v>0</v>
      </c>
      <c r="F125" s="66">
        <f t="shared" si="85"/>
        <v>0</v>
      </c>
      <c r="G125" s="66">
        <f t="shared" si="85"/>
        <v>0</v>
      </c>
      <c r="H125" s="66">
        <f t="shared" si="85"/>
        <v>0.2</v>
      </c>
      <c r="I125" s="66">
        <f t="shared" si="85"/>
        <v>0.1</v>
      </c>
      <c r="J125" s="66">
        <f t="shared" si="85"/>
        <v>0.1</v>
      </c>
      <c r="K125" s="66">
        <f t="shared" si="85"/>
        <v>0.1</v>
      </c>
      <c r="L125" s="66">
        <f t="shared" si="85"/>
        <v>0</v>
      </c>
      <c r="M125" s="66">
        <f t="shared" si="85"/>
        <v>0</v>
      </c>
      <c r="N125" s="66">
        <f t="shared" si="85"/>
        <v>0</v>
      </c>
      <c r="O125" s="66">
        <f t="shared" si="85"/>
        <v>0</v>
      </c>
      <c r="P125" s="66">
        <f t="shared" si="62"/>
        <v>0.5</v>
      </c>
    </row>
    <row r="126" spans="1:16" ht="16.05" customHeight="1" x14ac:dyDescent="0.2">
      <c r="A126" s="9"/>
      <c r="B126" s="13"/>
      <c r="C126" s="10" t="s">
        <v>22</v>
      </c>
      <c r="D126" s="7" t="str">
        <f t="shared" ref="D126:O126" si="86">IF(D125&lt;=0,"",D125/$P125%)</f>
        <v/>
      </c>
      <c r="E126" s="7" t="str">
        <f t="shared" si="86"/>
        <v/>
      </c>
      <c r="F126" s="7" t="str">
        <f t="shared" si="86"/>
        <v/>
      </c>
      <c r="G126" s="7" t="str">
        <f t="shared" si="86"/>
        <v/>
      </c>
      <c r="H126" s="7">
        <f t="shared" si="86"/>
        <v>40</v>
      </c>
      <c r="I126" s="7">
        <f t="shared" si="86"/>
        <v>20</v>
      </c>
      <c r="J126" s="7">
        <f t="shared" si="86"/>
        <v>20</v>
      </c>
      <c r="K126" s="7">
        <f t="shared" si="86"/>
        <v>20</v>
      </c>
      <c r="L126" s="7" t="str">
        <f t="shared" si="86"/>
        <v/>
      </c>
      <c r="M126" s="7" t="str">
        <f t="shared" si="86"/>
        <v/>
      </c>
      <c r="N126" s="7" t="str">
        <f t="shared" si="86"/>
        <v/>
      </c>
      <c r="O126" s="7" t="str">
        <f t="shared" si="86"/>
        <v/>
      </c>
      <c r="P126" s="66">
        <f t="shared" si="62"/>
        <v>100</v>
      </c>
    </row>
    <row r="127" spans="1:16" ht="16.05" customHeight="1" x14ac:dyDescent="0.2">
      <c r="A127" s="9"/>
      <c r="B127" s="9" t="s">
        <v>44</v>
      </c>
      <c r="C127" s="7" t="s">
        <v>21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0.2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6">
        <f t="shared" si="62"/>
        <v>0.2</v>
      </c>
    </row>
    <row r="128" spans="1:16" ht="16.05" customHeight="1" x14ac:dyDescent="0.2">
      <c r="A128" s="9"/>
      <c r="B128" s="9"/>
      <c r="C128" s="10" t="s">
        <v>22</v>
      </c>
      <c r="D128" s="7" t="str">
        <f t="shared" ref="D128:O128" si="87">IF(D127&lt;=0,"",D127/$P127%)</f>
        <v/>
      </c>
      <c r="E128" s="7" t="str">
        <f t="shared" si="87"/>
        <v/>
      </c>
      <c r="F128" s="7" t="str">
        <f t="shared" si="87"/>
        <v/>
      </c>
      <c r="G128" s="7" t="str">
        <f t="shared" si="87"/>
        <v/>
      </c>
      <c r="H128" s="7" t="str">
        <f t="shared" si="87"/>
        <v/>
      </c>
      <c r="I128" s="7">
        <f t="shared" si="87"/>
        <v>100</v>
      </c>
      <c r="J128" s="7" t="str">
        <f t="shared" si="87"/>
        <v/>
      </c>
      <c r="K128" s="7" t="str">
        <f t="shared" si="87"/>
        <v/>
      </c>
      <c r="L128" s="7" t="str">
        <f t="shared" si="87"/>
        <v/>
      </c>
      <c r="M128" s="7" t="str">
        <f t="shared" si="87"/>
        <v/>
      </c>
      <c r="N128" s="7" t="str">
        <f t="shared" si="87"/>
        <v/>
      </c>
      <c r="O128" s="7" t="str">
        <f t="shared" si="87"/>
        <v/>
      </c>
      <c r="P128" s="66">
        <f t="shared" si="62"/>
        <v>100</v>
      </c>
    </row>
    <row r="129" spans="1:16" ht="16.05" customHeight="1" x14ac:dyDescent="0.2">
      <c r="A129" s="9"/>
      <c r="B129" s="9"/>
      <c r="C129" s="7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62"/>
        <v>0</v>
      </c>
    </row>
    <row r="130" spans="1:16" ht="16.05" customHeight="1" x14ac:dyDescent="0.2">
      <c r="A130" s="9"/>
      <c r="B130" s="9"/>
      <c r="C130" s="10" t="s">
        <v>22</v>
      </c>
      <c r="D130" s="7" t="str">
        <f t="shared" ref="D130:O130" si="88">IF(D129&lt;=0,"",D129/$P129%)</f>
        <v/>
      </c>
      <c r="E130" s="7" t="str">
        <f t="shared" si="88"/>
        <v/>
      </c>
      <c r="F130" s="7" t="str">
        <f t="shared" si="88"/>
        <v/>
      </c>
      <c r="G130" s="7" t="str">
        <f t="shared" si="88"/>
        <v/>
      </c>
      <c r="H130" s="7" t="str">
        <f t="shared" si="88"/>
        <v/>
      </c>
      <c r="I130" s="7" t="str">
        <f t="shared" si="88"/>
        <v/>
      </c>
      <c r="J130" s="7" t="str">
        <f t="shared" si="88"/>
        <v/>
      </c>
      <c r="K130" s="7" t="str">
        <f t="shared" si="88"/>
        <v/>
      </c>
      <c r="L130" s="7" t="str">
        <f t="shared" si="88"/>
        <v/>
      </c>
      <c r="M130" s="7" t="str">
        <f t="shared" si="88"/>
        <v/>
      </c>
      <c r="N130" s="7" t="str">
        <f t="shared" si="88"/>
        <v/>
      </c>
      <c r="O130" s="7" t="str">
        <f t="shared" si="88"/>
        <v/>
      </c>
      <c r="P130" s="66">
        <f t="shared" si="62"/>
        <v>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89">SUM(E129,E127)</f>
        <v>0</v>
      </c>
      <c r="F131" s="66">
        <f t="shared" si="89"/>
        <v>0</v>
      </c>
      <c r="G131" s="66">
        <f t="shared" si="89"/>
        <v>0</v>
      </c>
      <c r="H131" s="66">
        <f t="shared" si="89"/>
        <v>0</v>
      </c>
      <c r="I131" s="66">
        <f t="shared" si="89"/>
        <v>0.2</v>
      </c>
      <c r="J131" s="66">
        <f t="shared" si="89"/>
        <v>0</v>
      </c>
      <c r="K131" s="66">
        <f t="shared" si="89"/>
        <v>0</v>
      </c>
      <c r="L131" s="66">
        <f t="shared" si="89"/>
        <v>0</v>
      </c>
      <c r="M131" s="66">
        <f t="shared" si="89"/>
        <v>0</v>
      </c>
      <c r="N131" s="66">
        <f t="shared" si="89"/>
        <v>0</v>
      </c>
      <c r="O131" s="66">
        <f t="shared" si="89"/>
        <v>0</v>
      </c>
      <c r="P131" s="66">
        <f t="shared" si="62"/>
        <v>0.2</v>
      </c>
    </row>
    <row r="132" spans="1:16" ht="16.05" customHeight="1" x14ac:dyDescent="0.2">
      <c r="A132" s="9"/>
      <c r="B132" s="13"/>
      <c r="C132" s="10" t="s">
        <v>22</v>
      </c>
      <c r="D132" s="7" t="str">
        <f t="shared" ref="D132:O132" si="90">IF(D131&lt;=0,"",D131/$P131%)</f>
        <v/>
      </c>
      <c r="E132" s="7" t="str">
        <f t="shared" si="90"/>
        <v/>
      </c>
      <c r="F132" s="7" t="str">
        <f t="shared" si="90"/>
        <v/>
      </c>
      <c r="G132" s="7" t="str">
        <f t="shared" si="90"/>
        <v/>
      </c>
      <c r="H132" s="7" t="str">
        <f t="shared" si="90"/>
        <v/>
      </c>
      <c r="I132" s="7">
        <f t="shared" si="90"/>
        <v>100</v>
      </c>
      <c r="J132" s="7" t="str">
        <f t="shared" si="90"/>
        <v/>
      </c>
      <c r="K132" s="7" t="str">
        <f t="shared" si="90"/>
        <v/>
      </c>
      <c r="L132" s="7" t="str">
        <f t="shared" si="90"/>
        <v/>
      </c>
      <c r="M132" s="7" t="str">
        <f t="shared" si="90"/>
        <v/>
      </c>
      <c r="N132" s="7" t="str">
        <f t="shared" si="90"/>
        <v/>
      </c>
      <c r="O132" s="7" t="str">
        <f t="shared" si="90"/>
        <v/>
      </c>
      <c r="P132" s="66">
        <f t="shared" si="62"/>
        <v>100</v>
      </c>
    </row>
    <row r="133" spans="1:16" ht="16.05" customHeight="1" x14ac:dyDescent="0.2">
      <c r="A133" s="9"/>
      <c r="B133" s="9" t="s">
        <v>45</v>
      </c>
      <c r="C133" s="7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6">
        <f t="shared" si="62"/>
        <v>0</v>
      </c>
    </row>
    <row r="134" spans="1:16" ht="16.05" customHeight="1" x14ac:dyDescent="0.2">
      <c r="A134" s="9"/>
      <c r="B134" s="9"/>
      <c r="C134" s="10" t="s">
        <v>22</v>
      </c>
      <c r="D134" s="7" t="str">
        <f t="shared" ref="D134:O134" si="91">IF(D133&lt;=0,"",D133/$P133%)</f>
        <v/>
      </c>
      <c r="E134" s="7" t="str">
        <f t="shared" si="91"/>
        <v/>
      </c>
      <c r="F134" s="7" t="str">
        <f t="shared" si="91"/>
        <v/>
      </c>
      <c r="G134" s="7" t="str">
        <f t="shared" si="91"/>
        <v/>
      </c>
      <c r="H134" s="7" t="str">
        <f t="shared" si="91"/>
        <v/>
      </c>
      <c r="I134" s="7" t="str">
        <f t="shared" si="91"/>
        <v/>
      </c>
      <c r="J134" s="7" t="str">
        <f t="shared" si="91"/>
        <v/>
      </c>
      <c r="K134" s="7" t="str">
        <f t="shared" si="91"/>
        <v/>
      </c>
      <c r="L134" s="7" t="str">
        <f t="shared" si="91"/>
        <v/>
      </c>
      <c r="M134" s="7" t="str">
        <f t="shared" si="91"/>
        <v/>
      </c>
      <c r="N134" s="7" t="str">
        <f t="shared" si="91"/>
        <v/>
      </c>
      <c r="O134" s="7" t="str">
        <f t="shared" si="91"/>
        <v/>
      </c>
      <c r="P134" s="66">
        <f t="shared" si="62"/>
        <v>0</v>
      </c>
    </row>
    <row r="135" spans="1:16" ht="16.05" customHeight="1" x14ac:dyDescent="0.2">
      <c r="A135" s="9"/>
      <c r="B135" s="9"/>
      <c r="C135" s="7" t="s">
        <v>23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6">
        <f t="shared" si="62"/>
        <v>0</v>
      </c>
    </row>
    <row r="136" spans="1:16" ht="16.05" customHeight="1" x14ac:dyDescent="0.2">
      <c r="A136" s="9"/>
      <c r="B136" s="9"/>
      <c r="C136" s="10" t="s">
        <v>22</v>
      </c>
      <c r="D136" s="7" t="str">
        <f t="shared" ref="D136:O136" si="92">IF(D135&lt;=0,"",D135/$P135%)</f>
        <v/>
      </c>
      <c r="E136" s="7" t="str">
        <f t="shared" si="92"/>
        <v/>
      </c>
      <c r="F136" s="7" t="str">
        <f t="shared" si="92"/>
        <v/>
      </c>
      <c r="G136" s="7" t="str">
        <f t="shared" si="92"/>
        <v/>
      </c>
      <c r="H136" s="7" t="str">
        <f t="shared" si="92"/>
        <v/>
      </c>
      <c r="I136" s="7" t="str">
        <f t="shared" si="92"/>
        <v/>
      </c>
      <c r="J136" s="7" t="str">
        <f t="shared" si="92"/>
        <v/>
      </c>
      <c r="K136" s="7" t="str">
        <f t="shared" si="92"/>
        <v/>
      </c>
      <c r="L136" s="7" t="str">
        <f t="shared" si="92"/>
        <v/>
      </c>
      <c r="M136" s="7" t="str">
        <f t="shared" si="92"/>
        <v/>
      </c>
      <c r="N136" s="7" t="str">
        <f t="shared" si="92"/>
        <v/>
      </c>
      <c r="O136" s="7" t="str">
        <f t="shared" si="92"/>
        <v/>
      </c>
      <c r="P136" s="66">
        <f t="shared" si="62"/>
        <v>0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93">SUM(E135,E133)</f>
        <v>0</v>
      </c>
      <c r="F137" s="66">
        <f t="shared" si="93"/>
        <v>0</v>
      </c>
      <c r="G137" s="66">
        <f t="shared" si="93"/>
        <v>0</v>
      </c>
      <c r="H137" s="66">
        <f t="shared" si="93"/>
        <v>0</v>
      </c>
      <c r="I137" s="66">
        <f t="shared" si="93"/>
        <v>0</v>
      </c>
      <c r="J137" s="66">
        <f t="shared" si="93"/>
        <v>0</v>
      </c>
      <c r="K137" s="66">
        <f t="shared" si="93"/>
        <v>0</v>
      </c>
      <c r="L137" s="66">
        <f t="shared" si="93"/>
        <v>0</v>
      </c>
      <c r="M137" s="66">
        <f t="shared" si="93"/>
        <v>0</v>
      </c>
      <c r="N137" s="66">
        <f t="shared" si="93"/>
        <v>0</v>
      </c>
      <c r="O137" s="66">
        <f t="shared" si="93"/>
        <v>0</v>
      </c>
      <c r="P137" s="66">
        <f t="shared" si="62"/>
        <v>0</v>
      </c>
    </row>
    <row r="138" spans="1:16" ht="16.05" customHeight="1" x14ac:dyDescent="0.2">
      <c r="A138" s="9"/>
      <c r="B138" s="13"/>
      <c r="C138" s="10" t="s">
        <v>22</v>
      </c>
      <c r="D138" s="7" t="str">
        <f t="shared" ref="D138:O138" si="94">IF(D137&lt;=0,"",D137/$P137%)</f>
        <v/>
      </c>
      <c r="E138" s="7" t="str">
        <f t="shared" si="94"/>
        <v/>
      </c>
      <c r="F138" s="7" t="str">
        <f t="shared" si="94"/>
        <v/>
      </c>
      <c r="G138" s="7" t="str">
        <f t="shared" si="94"/>
        <v/>
      </c>
      <c r="H138" s="7" t="str">
        <f t="shared" si="94"/>
        <v/>
      </c>
      <c r="I138" s="7" t="str">
        <f t="shared" si="94"/>
        <v/>
      </c>
      <c r="J138" s="7" t="str">
        <f t="shared" si="94"/>
        <v/>
      </c>
      <c r="K138" s="7" t="str">
        <f t="shared" si="94"/>
        <v/>
      </c>
      <c r="L138" s="7" t="str">
        <f t="shared" si="94"/>
        <v/>
      </c>
      <c r="M138" s="7" t="str">
        <f t="shared" si="94"/>
        <v/>
      </c>
      <c r="N138" s="7" t="str">
        <f t="shared" si="94"/>
        <v/>
      </c>
      <c r="O138" s="7" t="str">
        <f t="shared" si="94"/>
        <v/>
      </c>
      <c r="P138" s="66">
        <f t="shared" si="62"/>
        <v>0</v>
      </c>
    </row>
    <row r="139" spans="1:16" ht="16.05" customHeight="1" x14ac:dyDescent="0.2">
      <c r="A139" s="9"/>
      <c r="B139" s="9" t="s">
        <v>46</v>
      </c>
      <c r="C139" s="7" t="s">
        <v>21</v>
      </c>
      <c r="D139" s="67">
        <v>0</v>
      </c>
      <c r="E139" s="67">
        <v>0</v>
      </c>
      <c r="F139" s="67">
        <v>0</v>
      </c>
      <c r="G139" s="67"/>
      <c r="H139" s="67"/>
      <c r="I139" s="67"/>
      <c r="J139" s="67"/>
      <c r="K139" s="67"/>
      <c r="L139" s="67"/>
      <c r="M139" s="67"/>
      <c r="N139" s="67"/>
      <c r="O139" s="67">
        <v>0</v>
      </c>
      <c r="P139" s="66">
        <f t="shared" si="62"/>
        <v>0</v>
      </c>
    </row>
    <row r="140" spans="1:16" ht="16.05" customHeight="1" x14ac:dyDescent="0.2">
      <c r="A140" s="9"/>
      <c r="B140" s="9"/>
      <c r="C140" s="10" t="s">
        <v>22</v>
      </c>
      <c r="D140" s="7" t="str">
        <f t="shared" ref="D140:O140" si="95">IF(D139&lt;=0,"",D139/$P139%)</f>
        <v/>
      </c>
      <c r="E140" s="7" t="str">
        <f t="shared" si="95"/>
        <v/>
      </c>
      <c r="F140" s="7" t="str">
        <f t="shared" si="95"/>
        <v/>
      </c>
      <c r="G140" s="7" t="str">
        <f t="shared" si="95"/>
        <v/>
      </c>
      <c r="H140" s="7" t="str">
        <f t="shared" si="95"/>
        <v/>
      </c>
      <c r="I140" s="7" t="str">
        <f t="shared" si="95"/>
        <v/>
      </c>
      <c r="J140" s="7" t="str">
        <f t="shared" si="95"/>
        <v/>
      </c>
      <c r="K140" s="7" t="str">
        <f t="shared" si="95"/>
        <v/>
      </c>
      <c r="L140" s="7" t="str">
        <f t="shared" si="95"/>
        <v/>
      </c>
      <c r="M140" s="7" t="str">
        <f t="shared" si="95"/>
        <v/>
      </c>
      <c r="N140" s="7" t="str">
        <f t="shared" si="95"/>
        <v/>
      </c>
      <c r="O140" s="7" t="str">
        <f t="shared" si="95"/>
        <v/>
      </c>
      <c r="P140" s="66">
        <f t="shared" si="62"/>
        <v>0</v>
      </c>
    </row>
    <row r="141" spans="1:16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62"/>
        <v>0</v>
      </c>
    </row>
    <row r="142" spans="1:16" ht="16.05" customHeight="1" x14ac:dyDescent="0.2">
      <c r="A142" s="9"/>
      <c r="B142" s="9"/>
      <c r="C142" s="10" t="s">
        <v>22</v>
      </c>
      <c r="D142" s="7" t="str">
        <f t="shared" ref="D142:O142" si="96">IF(D141&lt;=0,"",D141/$P141%)</f>
        <v/>
      </c>
      <c r="E142" s="7" t="str">
        <f t="shared" si="96"/>
        <v/>
      </c>
      <c r="F142" s="7" t="str">
        <f t="shared" si="96"/>
        <v/>
      </c>
      <c r="G142" s="7" t="str">
        <f t="shared" si="96"/>
        <v/>
      </c>
      <c r="H142" s="7" t="str">
        <f t="shared" si="96"/>
        <v/>
      </c>
      <c r="I142" s="7" t="str">
        <f t="shared" si="96"/>
        <v/>
      </c>
      <c r="J142" s="7" t="str">
        <f t="shared" si="96"/>
        <v/>
      </c>
      <c r="K142" s="7" t="str">
        <f t="shared" si="96"/>
        <v/>
      </c>
      <c r="L142" s="7" t="str">
        <f t="shared" si="96"/>
        <v/>
      </c>
      <c r="M142" s="7" t="str">
        <f t="shared" si="96"/>
        <v/>
      </c>
      <c r="N142" s="7" t="str">
        <f t="shared" si="96"/>
        <v/>
      </c>
      <c r="O142" s="7" t="str">
        <f t="shared" si="96"/>
        <v/>
      </c>
      <c r="P142" s="66">
        <f t="shared" si="62"/>
        <v>0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7">SUM(E141,E139)</f>
        <v>0</v>
      </c>
      <c r="F143" s="66">
        <f t="shared" si="97"/>
        <v>0</v>
      </c>
      <c r="G143" s="66">
        <f t="shared" si="97"/>
        <v>0</v>
      </c>
      <c r="H143" s="66">
        <f t="shared" si="97"/>
        <v>0</v>
      </c>
      <c r="I143" s="66">
        <f t="shared" si="97"/>
        <v>0</v>
      </c>
      <c r="J143" s="66">
        <f t="shared" si="97"/>
        <v>0</v>
      </c>
      <c r="K143" s="66">
        <f t="shared" si="97"/>
        <v>0</v>
      </c>
      <c r="L143" s="66">
        <f t="shared" si="97"/>
        <v>0</v>
      </c>
      <c r="M143" s="66">
        <f t="shared" si="97"/>
        <v>0</v>
      </c>
      <c r="N143" s="66">
        <f t="shared" si="97"/>
        <v>0</v>
      </c>
      <c r="O143" s="66">
        <f t="shared" si="97"/>
        <v>0</v>
      </c>
      <c r="P143" s="66">
        <f t="shared" si="62"/>
        <v>0</v>
      </c>
    </row>
    <row r="144" spans="1:16" ht="16.05" customHeight="1" x14ac:dyDescent="0.2">
      <c r="A144" s="9"/>
      <c r="B144" s="13"/>
      <c r="C144" s="10" t="s">
        <v>22</v>
      </c>
      <c r="D144" s="7" t="str">
        <f t="shared" ref="D144:O144" si="98">IF(D143&lt;=0,"",D143/$P143%)</f>
        <v/>
      </c>
      <c r="E144" s="7" t="str">
        <f t="shared" si="98"/>
        <v/>
      </c>
      <c r="F144" s="7" t="str">
        <f t="shared" si="98"/>
        <v/>
      </c>
      <c r="G144" s="7" t="str">
        <f t="shared" si="98"/>
        <v/>
      </c>
      <c r="H144" s="7" t="str">
        <f t="shared" si="98"/>
        <v/>
      </c>
      <c r="I144" s="7" t="str">
        <f t="shared" si="98"/>
        <v/>
      </c>
      <c r="J144" s="7" t="str">
        <f t="shared" si="98"/>
        <v/>
      </c>
      <c r="K144" s="7" t="str">
        <f t="shared" si="98"/>
        <v/>
      </c>
      <c r="L144" s="7" t="str">
        <f t="shared" si="98"/>
        <v/>
      </c>
      <c r="M144" s="7" t="str">
        <f t="shared" si="98"/>
        <v/>
      </c>
      <c r="N144" s="7" t="str">
        <f t="shared" si="98"/>
        <v/>
      </c>
      <c r="O144" s="7" t="str">
        <f t="shared" si="98"/>
        <v/>
      </c>
      <c r="P144" s="66">
        <f t="shared" si="62"/>
        <v>0</v>
      </c>
    </row>
    <row r="145" spans="1:16" ht="16.05" customHeight="1" x14ac:dyDescent="0.2">
      <c r="A145" s="9"/>
      <c r="B145" s="9" t="s">
        <v>47</v>
      </c>
      <c r="C145" s="7" t="s">
        <v>21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6">
        <f t="shared" si="62"/>
        <v>0</v>
      </c>
    </row>
    <row r="146" spans="1:16" ht="16.05" customHeight="1" x14ac:dyDescent="0.2">
      <c r="A146" s="9"/>
      <c r="B146" s="9"/>
      <c r="C146" s="10" t="s">
        <v>22</v>
      </c>
      <c r="D146" s="7" t="str">
        <f t="shared" ref="D146:O146" si="99">IF(D145&lt;=0,"",D145/$P145%)</f>
        <v/>
      </c>
      <c r="E146" s="7" t="str">
        <f t="shared" si="99"/>
        <v/>
      </c>
      <c r="F146" s="7" t="str">
        <f t="shared" si="99"/>
        <v/>
      </c>
      <c r="G146" s="7" t="str">
        <f t="shared" si="99"/>
        <v/>
      </c>
      <c r="H146" s="7" t="str">
        <f t="shared" si="99"/>
        <v/>
      </c>
      <c r="I146" s="7" t="str">
        <f t="shared" si="99"/>
        <v/>
      </c>
      <c r="J146" s="7" t="str">
        <f t="shared" si="99"/>
        <v/>
      </c>
      <c r="K146" s="7" t="str">
        <f t="shared" si="99"/>
        <v/>
      </c>
      <c r="L146" s="7" t="str">
        <f t="shared" si="99"/>
        <v/>
      </c>
      <c r="M146" s="7" t="str">
        <f t="shared" si="99"/>
        <v/>
      </c>
      <c r="N146" s="7" t="str">
        <f t="shared" si="99"/>
        <v/>
      </c>
      <c r="O146" s="7" t="str">
        <f t="shared" si="99"/>
        <v/>
      </c>
      <c r="P146" s="66">
        <f t="shared" si="62"/>
        <v>0</v>
      </c>
    </row>
    <row r="147" spans="1:16" ht="16.05" customHeight="1" x14ac:dyDescent="0.2">
      <c r="A147" s="9"/>
      <c r="B147" s="9"/>
      <c r="C147" s="7" t="s">
        <v>23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6">
        <f t="shared" si="62"/>
        <v>0</v>
      </c>
    </row>
    <row r="148" spans="1:16" ht="16.05" customHeight="1" x14ac:dyDescent="0.2">
      <c r="A148" s="9"/>
      <c r="B148" s="9"/>
      <c r="C148" s="10" t="s">
        <v>22</v>
      </c>
      <c r="D148" s="7" t="str">
        <f t="shared" ref="D148:O148" si="100">IF(D147&lt;=0,"",D147/$P147%)</f>
        <v/>
      </c>
      <c r="E148" s="7" t="str">
        <f t="shared" si="100"/>
        <v/>
      </c>
      <c r="F148" s="7" t="str">
        <f t="shared" si="100"/>
        <v/>
      </c>
      <c r="G148" s="7" t="str">
        <f t="shared" si="100"/>
        <v/>
      </c>
      <c r="H148" s="7" t="str">
        <f t="shared" si="100"/>
        <v/>
      </c>
      <c r="I148" s="7" t="str">
        <f t="shared" si="100"/>
        <v/>
      </c>
      <c r="J148" s="7" t="str">
        <f t="shared" si="100"/>
        <v/>
      </c>
      <c r="K148" s="7" t="str">
        <f t="shared" si="100"/>
        <v/>
      </c>
      <c r="L148" s="7" t="str">
        <f t="shared" si="100"/>
        <v/>
      </c>
      <c r="M148" s="7" t="str">
        <f t="shared" si="100"/>
        <v/>
      </c>
      <c r="N148" s="7" t="str">
        <f t="shared" si="100"/>
        <v/>
      </c>
      <c r="O148" s="7" t="str">
        <f t="shared" si="100"/>
        <v/>
      </c>
      <c r="P148" s="66">
        <f t="shared" si="62"/>
        <v>0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101">SUM(E147,E145)</f>
        <v>0</v>
      </c>
      <c r="F149" s="66">
        <f t="shared" si="101"/>
        <v>0</v>
      </c>
      <c r="G149" s="66">
        <f t="shared" si="101"/>
        <v>0</v>
      </c>
      <c r="H149" s="66">
        <f t="shared" si="101"/>
        <v>0</v>
      </c>
      <c r="I149" s="66">
        <f t="shared" si="101"/>
        <v>0</v>
      </c>
      <c r="J149" s="66">
        <f t="shared" si="101"/>
        <v>0</v>
      </c>
      <c r="K149" s="66">
        <f t="shared" si="101"/>
        <v>0</v>
      </c>
      <c r="L149" s="66">
        <f t="shared" si="101"/>
        <v>0</v>
      </c>
      <c r="M149" s="66">
        <f t="shared" si="101"/>
        <v>0</v>
      </c>
      <c r="N149" s="66">
        <f t="shared" si="101"/>
        <v>0</v>
      </c>
      <c r="O149" s="66">
        <f t="shared" si="101"/>
        <v>0</v>
      </c>
      <c r="P149" s="66">
        <f t="shared" si="62"/>
        <v>0</v>
      </c>
    </row>
    <row r="150" spans="1:16" ht="16.05" customHeight="1" x14ac:dyDescent="0.2">
      <c r="A150" s="9"/>
      <c r="B150" s="13"/>
      <c r="C150" s="10" t="s">
        <v>22</v>
      </c>
      <c r="D150" s="7" t="str">
        <f t="shared" ref="D150:O150" si="102">IF(D149&lt;=0,"",D149/$P149%)</f>
        <v/>
      </c>
      <c r="E150" s="7" t="str">
        <f t="shared" si="102"/>
        <v/>
      </c>
      <c r="F150" s="7" t="str">
        <f t="shared" si="102"/>
        <v/>
      </c>
      <c r="G150" s="7" t="str">
        <f t="shared" si="102"/>
        <v/>
      </c>
      <c r="H150" s="7" t="str">
        <f t="shared" si="102"/>
        <v/>
      </c>
      <c r="I150" s="7" t="str">
        <f t="shared" si="102"/>
        <v/>
      </c>
      <c r="J150" s="7" t="str">
        <f t="shared" si="102"/>
        <v/>
      </c>
      <c r="K150" s="7" t="str">
        <f t="shared" si="102"/>
        <v/>
      </c>
      <c r="L150" s="7" t="str">
        <f t="shared" si="102"/>
        <v/>
      </c>
      <c r="M150" s="7" t="str">
        <f t="shared" si="102"/>
        <v/>
      </c>
      <c r="N150" s="7" t="str">
        <f t="shared" si="102"/>
        <v/>
      </c>
      <c r="O150" s="7" t="str">
        <f t="shared" si="102"/>
        <v/>
      </c>
      <c r="P150" s="66">
        <f t="shared" si="62"/>
        <v>0</v>
      </c>
    </row>
    <row r="151" spans="1:16" ht="16.05" customHeight="1" x14ac:dyDescent="0.2">
      <c r="A151" s="9"/>
      <c r="B151" s="9" t="s">
        <v>48</v>
      </c>
      <c r="C151" s="7" t="s">
        <v>21</v>
      </c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6">
        <f t="shared" si="62"/>
        <v>0</v>
      </c>
    </row>
    <row r="152" spans="1:16" ht="16.05" customHeight="1" x14ac:dyDescent="0.2">
      <c r="A152" s="9"/>
      <c r="B152" s="9"/>
      <c r="C152" s="10" t="s">
        <v>22</v>
      </c>
      <c r="D152" s="7" t="str">
        <f t="shared" ref="D152:O152" si="103">IF(D151&lt;=0,"",D151/$P151%)</f>
        <v/>
      </c>
      <c r="E152" s="7" t="str">
        <f t="shared" si="103"/>
        <v/>
      </c>
      <c r="F152" s="7" t="str">
        <f t="shared" si="103"/>
        <v/>
      </c>
      <c r="G152" s="7" t="str">
        <f t="shared" si="103"/>
        <v/>
      </c>
      <c r="H152" s="7" t="str">
        <f t="shared" si="103"/>
        <v/>
      </c>
      <c r="I152" s="7" t="str">
        <f t="shared" si="103"/>
        <v/>
      </c>
      <c r="J152" s="7" t="str">
        <f t="shared" si="103"/>
        <v/>
      </c>
      <c r="K152" s="7" t="str">
        <f t="shared" si="103"/>
        <v/>
      </c>
      <c r="L152" s="7" t="str">
        <f t="shared" si="103"/>
        <v/>
      </c>
      <c r="M152" s="7" t="str">
        <f t="shared" si="103"/>
        <v/>
      </c>
      <c r="N152" s="7" t="str">
        <f t="shared" si="103"/>
        <v/>
      </c>
      <c r="O152" s="7" t="str">
        <f t="shared" si="103"/>
        <v/>
      </c>
      <c r="P152" s="66">
        <f t="shared" si="62"/>
        <v>0</v>
      </c>
    </row>
    <row r="153" spans="1:16" ht="16.05" customHeight="1" x14ac:dyDescent="0.2">
      <c r="A153" s="9"/>
      <c r="B153" s="9"/>
      <c r="C153" s="7" t="s">
        <v>23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6">
        <f t="shared" si="62"/>
        <v>0</v>
      </c>
    </row>
    <row r="154" spans="1:16" ht="16.05" customHeight="1" x14ac:dyDescent="0.2">
      <c r="A154" s="9"/>
      <c r="B154" s="9"/>
      <c r="C154" s="10" t="s">
        <v>22</v>
      </c>
      <c r="D154" s="7" t="str">
        <f t="shared" ref="D154:O154" si="104">IF(D153&lt;=0,"",D153/$P153%)</f>
        <v/>
      </c>
      <c r="E154" s="7" t="str">
        <f t="shared" si="104"/>
        <v/>
      </c>
      <c r="F154" s="7" t="str">
        <f t="shared" si="104"/>
        <v/>
      </c>
      <c r="G154" s="7" t="str">
        <f t="shared" si="104"/>
        <v/>
      </c>
      <c r="H154" s="7" t="str">
        <f t="shared" si="104"/>
        <v/>
      </c>
      <c r="I154" s="7" t="str">
        <f t="shared" si="104"/>
        <v/>
      </c>
      <c r="J154" s="7" t="str">
        <f t="shared" si="104"/>
        <v/>
      </c>
      <c r="K154" s="7" t="str">
        <f t="shared" si="104"/>
        <v/>
      </c>
      <c r="L154" s="7" t="str">
        <f t="shared" si="104"/>
        <v/>
      </c>
      <c r="M154" s="7" t="str">
        <f t="shared" si="104"/>
        <v/>
      </c>
      <c r="N154" s="7" t="str">
        <f t="shared" si="104"/>
        <v/>
      </c>
      <c r="O154" s="7" t="str">
        <f t="shared" si="104"/>
        <v/>
      </c>
      <c r="P154" s="66">
        <f t="shared" ref="P154:P217" si="105">SUM(D154:O154)</f>
        <v>0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6">SUM(E153,E151)</f>
        <v>0</v>
      </c>
      <c r="F155" s="66">
        <f t="shared" si="106"/>
        <v>0</v>
      </c>
      <c r="G155" s="66">
        <f t="shared" si="106"/>
        <v>0</v>
      </c>
      <c r="H155" s="66">
        <f t="shared" si="106"/>
        <v>0</v>
      </c>
      <c r="I155" s="66">
        <f t="shared" si="106"/>
        <v>0</v>
      </c>
      <c r="J155" s="66">
        <f t="shared" si="106"/>
        <v>0</v>
      </c>
      <c r="K155" s="66">
        <f t="shared" si="106"/>
        <v>0</v>
      </c>
      <c r="L155" s="66">
        <f t="shared" si="106"/>
        <v>0</v>
      </c>
      <c r="M155" s="66">
        <f t="shared" si="106"/>
        <v>0</v>
      </c>
      <c r="N155" s="66">
        <f t="shared" si="106"/>
        <v>0</v>
      </c>
      <c r="O155" s="66">
        <f t="shared" si="106"/>
        <v>0</v>
      </c>
      <c r="P155" s="66">
        <f t="shared" si="105"/>
        <v>0</v>
      </c>
    </row>
    <row r="156" spans="1:16" ht="16.05" customHeight="1" x14ac:dyDescent="0.2">
      <c r="A156" s="9"/>
      <c r="B156" s="13"/>
      <c r="C156" s="10" t="s">
        <v>22</v>
      </c>
      <c r="D156" s="7" t="str">
        <f t="shared" ref="D156:O156" si="107">IF(D155&lt;=0,"",D155/$P155%)</f>
        <v/>
      </c>
      <c r="E156" s="7" t="str">
        <f t="shared" si="107"/>
        <v/>
      </c>
      <c r="F156" s="7" t="str">
        <f t="shared" si="107"/>
        <v/>
      </c>
      <c r="G156" s="7" t="str">
        <f t="shared" si="107"/>
        <v/>
      </c>
      <c r="H156" s="7" t="str">
        <f t="shared" si="107"/>
        <v/>
      </c>
      <c r="I156" s="7" t="str">
        <f t="shared" si="107"/>
        <v/>
      </c>
      <c r="J156" s="7" t="str">
        <f t="shared" si="107"/>
        <v/>
      </c>
      <c r="K156" s="7" t="str">
        <f t="shared" si="107"/>
        <v/>
      </c>
      <c r="L156" s="7" t="str">
        <f t="shared" si="107"/>
        <v/>
      </c>
      <c r="M156" s="7" t="str">
        <f t="shared" si="107"/>
        <v/>
      </c>
      <c r="N156" s="7" t="str">
        <f t="shared" si="107"/>
        <v/>
      </c>
      <c r="O156" s="7" t="str">
        <f t="shared" si="107"/>
        <v/>
      </c>
      <c r="P156" s="66">
        <f t="shared" si="105"/>
        <v>0</v>
      </c>
    </row>
    <row r="157" spans="1:16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4.5999999999999996</v>
      </c>
      <c r="J157" s="67">
        <v>18.7</v>
      </c>
      <c r="K157" s="67">
        <v>19</v>
      </c>
      <c r="L157" s="67">
        <v>13.6</v>
      </c>
      <c r="M157" s="67">
        <v>6.3</v>
      </c>
      <c r="N157" s="67">
        <v>3</v>
      </c>
      <c r="O157" s="67">
        <v>0</v>
      </c>
      <c r="P157" s="66">
        <f t="shared" si="105"/>
        <v>65.199999999999989</v>
      </c>
    </row>
    <row r="158" spans="1:16" ht="16.05" customHeight="1" x14ac:dyDescent="0.2">
      <c r="A158" s="9"/>
      <c r="B158" s="9"/>
      <c r="C158" s="10" t="s">
        <v>22</v>
      </c>
      <c r="D158" s="7" t="str">
        <f t="shared" ref="D158:O158" si="108">IF(D157&lt;=0,"",D157/$P157%)</f>
        <v/>
      </c>
      <c r="E158" s="7" t="str">
        <f t="shared" si="108"/>
        <v/>
      </c>
      <c r="F158" s="7" t="str">
        <f t="shared" si="108"/>
        <v/>
      </c>
      <c r="G158" s="7" t="str">
        <f t="shared" si="108"/>
        <v/>
      </c>
      <c r="H158" s="7" t="str">
        <f t="shared" si="108"/>
        <v/>
      </c>
      <c r="I158" s="7">
        <f t="shared" si="108"/>
        <v>7.0552147239263805</v>
      </c>
      <c r="J158" s="7">
        <f t="shared" si="108"/>
        <v>28.680981595092028</v>
      </c>
      <c r="K158" s="7">
        <f t="shared" si="108"/>
        <v>29.141104294478531</v>
      </c>
      <c r="L158" s="7">
        <f t="shared" si="108"/>
        <v>20.858895705521476</v>
      </c>
      <c r="M158" s="7">
        <f t="shared" si="108"/>
        <v>9.6625766871165659</v>
      </c>
      <c r="N158" s="7">
        <f t="shared" si="108"/>
        <v>4.6012269938650316</v>
      </c>
      <c r="O158" s="7" t="str">
        <f t="shared" si="108"/>
        <v/>
      </c>
      <c r="P158" s="66">
        <f t="shared" si="105"/>
        <v>100.00000000000001</v>
      </c>
    </row>
    <row r="159" spans="1:16" ht="16.05" customHeight="1" x14ac:dyDescent="0.2">
      <c r="A159" s="9"/>
      <c r="B159" s="9"/>
      <c r="C159" s="7" t="s">
        <v>23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6">
        <f t="shared" si="105"/>
        <v>0</v>
      </c>
    </row>
    <row r="160" spans="1:16" ht="16.05" customHeight="1" x14ac:dyDescent="0.2">
      <c r="A160" s="9"/>
      <c r="B160" s="9"/>
      <c r="C160" s="10" t="s">
        <v>22</v>
      </c>
      <c r="D160" s="7" t="str">
        <f t="shared" ref="D160:O160" si="109">IF(D159&lt;=0,"",D159/$P159%)</f>
        <v/>
      </c>
      <c r="E160" s="7" t="str">
        <f t="shared" si="109"/>
        <v/>
      </c>
      <c r="F160" s="7" t="str">
        <f t="shared" si="109"/>
        <v/>
      </c>
      <c r="G160" s="7" t="str">
        <f t="shared" si="109"/>
        <v/>
      </c>
      <c r="H160" s="7" t="str">
        <f t="shared" si="109"/>
        <v/>
      </c>
      <c r="I160" s="7" t="str">
        <f t="shared" si="109"/>
        <v/>
      </c>
      <c r="J160" s="7" t="str">
        <f t="shared" si="109"/>
        <v/>
      </c>
      <c r="K160" s="7" t="str">
        <f t="shared" si="109"/>
        <v/>
      </c>
      <c r="L160" s="7" t="str">
        <f t="shared" si="109"/>
        <v/>
      </c>
      <c r="M160" s="7" t="str">
        <f t="shared" si="109"/>
        <v/>
      </c>
      <c r="N160" s="7" t="str">
        <f t="shared" si="109"/>
        <v/>
      </c>
      <c r="O160" s="7" t="str">
        <f t="shared" si="109"/>
        <v/>
      </c>
      <c r="P160" s="66">
        <f t="shared" si="105"/>
        <v>0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10">SUM(E159,E157)</f>
        <v>0</v>
      </c>
      <c r="F161" s="66">
        <f t="shared" si="110"/>
        <v>0</v>
      </c>
      <c r="G161" s="66">
        <f t="shared" si="110"/>
        <v>0</v>
      </c>
      <c r="H161" s="66">
        <f t="shared" si="110"/>
        <v>0</v>
      </c>
      <c r="I161" s="66">
        <f t="shared" si="110"/>
        <v>4.5999999999999996</v>
      </c>
      <c r="J161" s="66">
        <f t="shared" si="110"/>
        <v>18.7</v>
      </c>
      <c r="K161" s="66">
        <f t="shared" si="110"/>
        <v>19</v>
      </c>
      <c r="L161" s="66">
        <f t="shared" si="110"/>
        <v>13.6</v>
      </c>
      <c r="M161" s="66">
        <f t="shared" si="110"/>
        <v>6.3</v>
      </c>
      <c r="N161" s="66">
        <f t="shared" si="110"/>
        <v>3</v>
      </c>
      <c r="O161" s="66">
        <f t="shared" si="110"/>
        <v>0</v>
      </c>
      <c r="P161" s="66">
        <f t="shared" si="105"/>
        <v>65.199999999999989</v>
      </c>
    </row>
    <row r="162" spans="1:16" ht="16.05" customHeight="1" x14ac:dyDescent="0.2">
      <c r="A162" s="9"/>
      <c r="B162" s="13"/>
      <c r="C162" s="10" t="s">
        <v>22</v>
      </c>
      <c r="D162" s="7" t="str">
        <f t="shared" ref="D162:O162" si="111">IF(D161&lt;=0,"",D161/$P161%)</f>
        <v/>
      </c>
      <c r="E162" s="7" t="str">
        <f t="shared" si="111"/>
        <v/>
      </c>
      <c r="F162" s="7" t="str">
        <f t="shared" si="111"/>
        <v/>
      </c>
      <c r="G162" s="7" t="str">
        <f t="shared" si="111"/>
        <v/>
      </c>
      <c r="H162" s="7" t="str">
        <f t="shared" si="111"/>
        <v/>
      </c>
      <c r="I162" s="7">
        <f t="shared" si="111"/>
        <v>7.0552147239263805</v>
      </c>
      <c r="J162" s="7">
        <f t="shared" si="111"/>
        <v>28.680981595092028</v>
      </c>
      <c r="K162" s="7">
        <f t="shared" si="111"/>
        <v>29.141104294478531</v>
      </c>
      <c r="L162" s="7">
        <f t="shared" si="111"/>
        <v>20.858895705521476</v>
      </c>
      <c r="M162" s="7">
        <f t="shared" si="111"/>
        <v>9.6625766871165659</v>
      </c>
      <c r="N162" s="7">
        <f t="shared" si="111"/>
        <v>4.6012269938650316</v>
      </c>
      <c r="O162" s="7" t="str">
        <f t="shared" si="111"/>
        <v/>
      </c>
      <c r="P162" s="66">
        <f t="shared" si="105"/>
        <v>100.00000000000001</v>
      </c>
    </row>
    <row r="163" spans="1:16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0</v>
      </c>
      <c r="J163" s="67">
        <v>5.9</v>
      </c>
      <c r="K163" s="67">
        <v>3.9</v>
      </c>
      <c r="L163" s="67">
        <v>0</v>
      </c>
      <c r="M163" s="67">
        <v>0</v>
      </c>
      <c r="N163" s="67">
        <v>0</v>
      </c>
      <c r="O163" s="67">
        <v>0</v>
      </c>
      <c r="P163" s="66">
        <f t="shared" si="105"/>
        <v>9.8000000000000007</v>
      </c>
    </row>
    <row r="164" spans="1:16" ht="16.05" customHeight="1" x14ac:dyDescent="0.2">
      <c r="A164" s="9"/>
      <c r="B164" s="9"/>
      <c r="C164" s="10" t="s">
        <v>22</v>
      </c>
      <c r="D164" s="7" t="str">
        <f t="shared" ref="D164:O164" si="112">IF(D163&lt;=0,"",D163/$P163%)</f>
        <v/>
      </c>
      <c r="E164" s="7" t="str">
        <f t="shared" si="112"/>
        <v/>
      </c>
      <c r="F164" s="7" t="str">
        <f t="shared" si="112"/>
        <v/>
      </c>
      <c r="G164" s="7" t="str">
        <f t="shared" si="112"/>
        <v/>
      </c>
      <c r="H164" s="7" t="str">
        <f t="shared" si="112"/>
        <v/>
      </c>
      <c r="I164" s="7" t="str">
        <f t="shared" si="112"/>
        <v/>
      </c>
      <c r="J164" s="7">
        <f t="shared" si="112"/>
        <v>60.204081632653065</v>
      </c>
      <c r="K164" s="7">
        <f t="shared" si="112"/>
        <v>39.795918367346935</v>
      </c>
      <c r="L164" s="7" t="str">
        <f t="shared" si="112"/>
        <v/>
      </c>
      <c r="M164" s="7" t="str">
        <f t="shared" si="112"/>
        <v/>
      </c>
      <c r="N164" s="7" t="str">
        <f t="shared" si="112"/>
        <v/>
      </c>
      <c r="O164" s="7" t="str">
        <f t="shared" si="112"/>
        <v/>
      </c>
      <c r="P164" s="66">
        <f t="shared" si="105"/>
        <v>100</v>
      </c>
    </row>
    <row r="165" spans="1:16" ht="16.05" customHeight="1" x14ac:dyDescent="0.2">
      <c r="A165" s="9"/>
      <c r="B165" s="9"/>
      <c r="C165" s="7" t="s">
        <v>23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/>
      <c r="K165" s="67"/>
      <c r="L165" s="67"/>
      <c r="M165" s="67"/>
      <c r="N165" s="67">
        <v>0</v>
      </c>
      <c r="O165" s="67">
        <v>0</v>
      </c>
      <c r="P165" s="66">
        <f t="shared" si="105"/>
        <v>0</v>
      </c>
    </row>
    <row r="166" spans="1:16" ht="16.05" customHeight="1" x14ac:dyDescent="0.2">
      <c r="A166" s="9"/>
      <c r="B166" s="9"/>
      <c r="C166" s="10" t="s">
        <v>22</v>
      </c>
      <c r="D166" s="7" t="str">
        <f t="shared" ref="D166:O166" si="113">IF(D165&lt;=0,"",D165/$P165%)</f>
        <v/>
      </c>
      <c r="E166" s="7" t="str">
        <f t="shared" si="113"/>
        <v/>
      </c>
      <c r="F166" s="7" t="str">
        <f t="shared" si="113"/>
        <v/>
      </c>
      <c r="G166" s="7" t="str">
        <f t="shared" si="113"/>
        <v/>
      </c>
      <c r="H166" s="7" t="str">
        <f t="shared" si="113"/>
        <v/>
      </c>
      <c r="I166" s="7" t="str">
        <f t="shared" si="113"/>
        <v/>
      </c>
      <c r="J166" s="7" t="str">
        <f t="shared" si="113"/>
        <v/>
      </c>
      <c r="K166" s="7" t="str">
        <f t="shared" si="113"/>
        <v/>
      </c>
      <c r="L166" s="7" t="str">
        <f t="shared" si="113"/>
        <v/>
      </c>
      <c r="M166" s="7" t="str">
        <f t="shared" si="113"/>
        <v/>
      </c>
      <c r="N166" s="7" t="str">
        <f t="shared" si="113"/>
        <v/>
      </c>
      <c r="O166" s="7" t="str">
        <f t="shared" si="113"/>
        <v/>
      </c>
      <c r="P166" s="66">
        <f t="shared" si="105"/>
        <v>0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4">SUM(E165,E163)</f>
        <v>0</v>
      </c>
      <c r="F167" s="66">
        <f t="shared" si="114"/>
        <v>0</v>
      </c>
      <c r="G167" s="66">
        <f t="shared" si="114"/>
        <v>0</v>
      </c>
      <c r="H167" s="66">
        <f t="shared" si="114"/>
        <v>0</v>
      </c>
      <c r="I167" s="66">
        <f t="shared" si="114"/>
        <v>0</v>
      </c>
      <c r="J167" s="66">
        <f t="shared" si="114"/>
        <v>5.9</v>
      </c>
      <c r="K167" s="66">
        <f t="shared" si="114"/>
        <v>3.9</v>
      </c>
      <c r="L167" s="66">
        <f t="shared" si="114"/>
        <v>0</v>
      </c>
      <c r="M167" s="66">
        <f t="shared" si="114"/>
        <v>0</v>
      </c>
      <c r="N167" s="66">
        <f t="shared" si="114"/>
        <v>0</v>
      </c>
      <c r="O167" s="66">
        <f t="shared" si="114"/>
        <v>0</v>
      </c>
      <c r="P167" s="66">
        <f t="shared" si="105"/>
        <v>9.8000000000000007</v>
      </c>
    </row>
    <row r="168" spans="1:16" ht="16.05" customHeight="1" x14ac:dyDescent="0.2">
      <c r="A168" s="9"/>
      <c r="B168" s="13"/>
      <c r="C168" s="10" t="s">
        <v>22</v>
      </c>
      <c r="D168" s="7" t="str">
        <f t="shared" ref="D168:O168" si="115">IF(D167&lt;=0,"",D167/$P167%)</f>
        <v/>
      </c>
      <c r="E168" s="7" t="str">
        <f t="shared" si="115"/>
        <v/>
      </c>
      <c r="F168" s="7" t="str">
        <f t="shared" si="115"/>
        <v/>
      </c>
      <c r="G168" s="7" t="str">
        <f t="shared" si="115"/>
        <v/>
      </c>
      <c r="H168" s="7" t="str">
        <f t="shared" si="115"/>
        <v/>
      </c>
      <c r="I168" s="7" t="str">
        <f t="shared" si="115"/>
        <v/>
      </c>
      <c r="J168" s="7">
        <f t="shared" si="115"/>
        <v>60.204081632653065</v>
      </c>
      <c r="K168" s="7">
        <f t="shared" si="115"/>
        <v>39.795918367346935</v>
      </c>
      <c r="L168" s="7" t="str">
        <f t="shared" si="115"/>
        <v/>
      </c>
      <c r="M168" s="7" t="str">
        <f t="shared" si="115"/>
        <v/>
      </c>
      <c r="N168" s="7" t="str">
        <f t="shared" si="115"/>
        <v/>
      </c>
      <c r="O168" s="7" t="str">
        <f t="shared" si="115"/>
        <v/>
      </c>
      <c r="P168" s="66">
        <f t="shared" si="105"/>
        <v>100</v>
      </c>
    </row>
    <row r="169" spans="1:16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5"/>
        <v>0</v>
      </c>
    </row>
    <row r="170" spans="1:16" ht="16.05" customHeight="1" x14ac:dyDescent="0.2">
      <c r="A170" s="9"/>
      <c r="B170" s="9"/>
      <c r="C170" s="10" t="s">
        <v>22</v>
      </c>
      <c r="D170" s="7" t="str">
        <f t="shared" ref="D170:O170" si="116">IF(D169&lt;=0,"",D169/$P169%)</f>
        <v/>
      </c>
      <c r="E170" s="7" t="str">
        <f t="shared" si="116"/>
        <v/>
      </c>
      <c r="F170" s="7" t="str">
        <f t="shared" si="116"/>
        <v/>
      </c>
      <c r="G170" s="7" t="str">
        <f t="shared" si="116"/>
        <v/>
      </c>
      <c r="H170" s="7" t="str">
        <f t="shared" si="116"/>
        <v/>
      </c>
      <c r="I170" s="7" t="str">
        <f t="shared" si="116"/>
        <v/>
      </c>
      <c r="J170" s="7" t="str">
        <f t="shared" si="116"/>
        <v/>
      </c>
      <c r="K170" s="7" t="str">
        <f t="shared" si="116"/>
        <v/>
      </c>
      <c r="L170" s="7" t="str">
        <f t="shared" si="116"/>
        <v/>
      </c>
      <c r="M170" s="7" t="str">
        <f t="shared" si="116"/>
        <v/>
      </c>
      <c r="N170" s="7" t="str">
        <f t="shared" si="116"/>
        <v/>
      </c>
      <c r="O170" s="7" t="str">
        <f t="shared" si="116"/>
        <v/>
      </c>
      <c r="P170" s="66">
        <f t="shared" si="105"/>
        <v>0</v>
      </c>
    </row>
    <row r="171" spans="1:16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5"/>
        <v>0</v>
      </c>
    </row>
    <row r="172" spans="1:16" ht="16.05" customHeight="1" x14ac:dyDescent="0.2">
      <c r="A172" s="9"/>
      <c r="B172" s="9"/>
      <c r="C172" s="10" t="s">
        <v>22</v>
      </c>
      <c r="D172" s="7" t="str">
        <f t="shared" ref="D172:O172" si="117">IF(D171&lt;=0,"",D171/$P171%)</f>
        <v/>
      </c>
      <c r="E172" s="7" t="str">
        <f t="shared" si="117"/>
        <v/>
      </c>
      <c r="F172" s="7" t="str">
        <f t="shared" si="117"/>
        <v/>
      </c>
      <c r="G172" s="7" t="str">
        <f t="shared" si="117"/>
        <v/>
      </c>
      <c r="H172" s="7" t="str">
        <f t="shared" si="117"/>
        <v/>
      </c>
      <c r="I172" s="7" t="str">
        <f t="shared" si="117"/>
        <v/>
      </c>
      <c r="J172" s="7" t="str">
        <f t="shared" si="117"/>
        <v/>
      </c>
      <c r="K172" s="7" t="str">
        <f t="shared" si="117"/>
        <v/>
      </c>
      <c r="L172" s="7" t="str">
        <f t="shared" si="117"/>
        <v/>
      </c>
      <c r="M172" s="7" t="str">
        <f t="shared" si="117"/>
        <v/>
      </c>
      <c r="N172" s="7" t="str">
        <f t="shared" si="117"/>
        <v/>
      </c>
      <c r="O172" s="7" t="str">
        <f t="shared" si="117"/>
        <v/>
      </c>
      <c r="P172" s="66">
        <f t="shared" si="105"/>
        <v>0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8">SUM(E171,E169)</f>
        <v>0</v>
      </c>
      <c r="F173" s="66">
        <f t="shared" si="118"/>
        <v>0</v>
      </c>
      <c r="G173" s="66">
        <f t="shared" si="118"/>
        <v>0</v>
      </c>
      <c r="H173" s="66">
        <f t="shared" si="118"/>
        <v>0</v>
      </c>
      <c r="I173" s="66">
        <f t="shared" si="118"/>
        <v>0</v>
      </c>
      <c r="J173" s="66">
        <f t="shared" si="118"/>
        <v>0</v>
      </c>
      <c r="K173" s="66">
        <f t="shared" si="118"/>
        <v>0</v>
      </c>
      <c r="L173" s="66">
        <f t="shared" si="118"/>
        <v>0</v>
      </c>
      <c r="M173" s="66">
        <f t="shared" si="118"/>
        <v>0</v>
      </c>
      <c r="N173" s="66">
        <f t="shared" si="118"/>
        <v>0</v>
      </c>
      <c r="O173" s="66">
        <f t="shared" si="118"/>
        <v>0</v>
      </c>
      <c r="P173" s="66">
        <f t="shared" si="105"/>
        <v>0</v>
      </c>
    </row>
    <row r="174" spans="1:16" ht="16.05" customHeight="1" x14ac:dyDescent="0.2">
      <c r="A174" s="9"/>
      <c r="B174" s="13"/>
      <c r="C174" s="10" t="s">
        <v>22</v>
      </c>
      <c r="D174" s="7" t="str">
        <f t="shared" ref="D174:O174" si="119">IF(D173&lt;=0,"",D173/$P173%)</f>
        <v/>
      </c>
      <c r="E174" s="7" t="str">
        <f t="shared" si="119"/>
        <v/>
      </c>
      <c r="F174" s="7" t="str">
        <f t="shared" si="119"/>
        <v/>
      </c>
      <c r="G174" s="7" t="str">
        <f t="shared" si="119"/>
        <v/>
      </c>
      <c r="H174" s="7" t="str">
        <f t="shared" si="119"/>
        <v/>
      </c>
      <c r="I174" s="7" t="str">
        <f t="shared" si="119"/>
        <v/>
      </c>
      <c r="J174" s="7" t="str">
        <f t="shared" si="119"/>
        <v/>
      </c>
      <c r="K174" s="7" t="str">
        <f t="shared" si="119"/>
        <v/>
      </c>
      <c r="L174" s="7" t="str">
        <f t="shared" si="119"/>
        <v/>
      </c>
      <c r="M174" s="7" t="str">
        <f t="shared" si="119"/>
        <v/>
      </c>
      <c r="N174" s="7" t="str">
        <f t="shared" si="119"/>
        <v/>
      </c>
      <c r="O174" s="7" t="str">
        <f t="shared" si="119"/>
        <v/>
      </c>
      <c r="P174" s="66">
        <f t="shared" si="105"/>
        <v>0</v>
      </c>
    </row>
    <row r="175" spans="1:16" ht="16.05" customHeight="1" x14ac:dyDescent="0.2">
      <c r="A175" s="9"/>
      <c r="B175" s="9" t="s">
        <v>52</v>
      </c>
      <c r="C175" s="7" t="s">
        <v>21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6">
        <f t="shared" si="105"/>
        <v>0</v>
      </c>
    </row>
    <row r="176" spans="1:16" ht="16.05" customHeight="1" x14ac:dyDescent="0.2">
      <c r="A176" s="9"/>
      <c r="B176" s="9"/>
      <c r="C176" s="10" t="s">
        <v>22</v>
      </c>
      <c r="D176" s="7" t="str">
        <f t="shared" ref="D176:O176" si="120">IF(D175&lt;=0,"",D175/$P175%)</f>
        <v/>
      </c>
      <c r="E176" s="7" t="str">
        <f t="shared" si="120"/>
        <v/>
      </c>
      <c r="F176" s="7" t="str">
        <f t="shared" si="120"/>
        <v/>
      </c>
      <c r="G176" s="7" t="str">
        <f t="shared" si="120"/>
        <v/>
      </c>
      <c r="H176" s="7" t="str">
        <f t="shared" si="120"/>
        <v/>
      </c>
      <c r="I176" s="7" t="str">
        <f t="shared" si="120"/>
        <v/>
      </c>
      <c r="J176" s="7" t="str">
        <f t="shared" si="120"/>
        <v/>
      </c>
      <c r="K176" s="7" t="str">
        <f t="shared" si="120"/>
        <v/>
      </c>
      <c r="L176" s="7" t="str">
        <f t="shared" si="120"/>
        <v/>
      </c>
      <c r="M176" s="7" t="str">
        <f t="shared" si="120"/>
        <v/>
      </c>
      <c r="N176" s="7" t="str">
        <f t="shared" si="120"/>
        <v/>
      </c>
      <c r="O176" s="7" t="str">
        <f t="shared" si="120"/>
        <v/>
      </c>
      <c r="P176" s="66">
        <f t="shared" si="105"/>
        <v>0</v>
      </c>
    </row>
    <row r="177" spans="1:16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5"/>
        <v>0</v>
      </c>
    </row>
    <row r="178" spans="1:16" ht="16.05" customHeight="1" x14ac:dyDescent="0.2">
      <c r="A178" s="9"/>
      <c r="B178" s="9"/>
      <c r="C178" s="10" t="s">
        <v>22</v>
      </c>
      <c r="D178" s="7" t="str">
        <f t="shared" ref="D178:O178" si="121">IF(D177&lt;=0,"",D177/$P177%)</f>
        <v/>
      </c>
      <c r="E178" s="7" t="str">
        <f t="shared" si="121"/>
        <v/>
      </c>
      <c r="F178" s="7" t="str">
        <f t="shared" si="121"/>
        <v/>
      </c>
      <c r="G178" s="7" t="str">
        <f t="shared" si="121"/>
        <v/>
      </c>
      <c r="H178" s="7" t="str">
        <f t="shared" si="121"/>
        <v/>
      </c>
      <c r="I178" s="7" t="str">
        <f t="shared" si="121"/>
        <v/>
      </c>
      <c r="J178" s="7" t="str">
        <f t="shared" si="121"/>
        <v/>
      </c>
      <c r="K178" s="7" t="str">
        <f t="shared" si="121"/>
        <v/>
      </c>
      <c r="L178" s="7" t="str">
        <f t="shared" si="121"/>
        <v/>
      </c>
      <c r="M178" s="7" t="str">
        <f t="shared" si="121"/>
        <v/>
      </c>
      <c r="N178" s="7" t="str">
        <f t="shared" si="121"/>
        <v/>
      </c>
      <c r="O178" s="7" t="str">
        <f t="shared" si="121"/>
        <v/>
      </c>
      <c r="P178" s="66">
        <f t="shared" si="105"/>
        <v>0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</v>
      </c>
      <c r="E179" s="66">
        <f t="shared" ref="E179:O179" si="122">SUM(E177,E175)</f>
        <v>0</v>
      </c>
      <c r="F179" s="66">
        <f t="shared" si="122"/>
        <v>0</v>
      </c>
      <c r="G179" s="66">
        <f t="shared" si="122"/>
        <v>0</v>
      </c>
      <c r="H179" s="66">
        <f t="shared" si="122"/>
        <v>0</v>
      </c>
      <c r="I179" s="66">
        <f t="shared" si="122"/>
        <v>0</v>
      </c>
      <c r="J179" s="66">
        <f t="shared" si="122"/>
        <v>0</v>
      </c>
      <c r="K179" s="66">
        <f t="shared" si="122"/>
        <v>0</v>
      </c>
      <c r="L179" s="66">
        <f t="shared" si="122"/>
        <v>0</v>
      </c>
      <c r="M179" s="66">
        <f t="shared" si="122"/>
        <v>0</v>
      </c>
      <c r="N179" s="66">
        <f t="shared" si="122"/>
        <v>0</v>
      </c>
      <c r="O179" s="66">
        <f t="shared" si="122"/>
        <v>0</v>
      </c>
      <c r="P179" s="66">
        <f t="shared" si="105"/>
        <v>0</v>
      </c>
    </row>
    <row r="180" spans="1:16" ht="16.05" customHeight="1" x14ac:dyDescent="0.2">
      <c r="A180" s="15"/>
      <c r="B180" s="13"/>
      <c r="C180" s="10" t="s">
        <v>22</v>
      </c>
      <c r="D180" s="7" t="str">
        <f t="shared" ref="D180:O180" si="123">IF(D179&lt;=0,"",D179/$P179%)</f>
        <v/>
      </c>
      <c r="E180" s="7" t="str">
        <f t="shared" si="123"/>
        <v/>
      </c>
      <c r="F180" s="7" t="str">
        <f t="shared" si="123"/>
        <v/>
      </c>
      <c r="G180" s="7" t="str">
        <f t="shared" si="123"/>
        <v/>
      </c>
      <c r="H180" s="7" t="str">
        <f t="shared" si="123"/>
        <v/>
      </c>
      <c r="I180" s="7" t="str">
        <f t="shared" si="123"/>
        <v/>
      </c>
      <c r="J180" s="7" t="str">
        <f t="shared" si="123"/>
        <v/>
      </c>
      <c r="K180" s="7" t="str">
        <f t="shared" si="123"/>
        <v/>
      </c>
      <c r="L180" s="7" t="str">
        <f t="shared" si="123"/>
        <v/>
      </c>
      <c r="M180" s="7" t="str">
        <f t="shared" si="123"/>
        <v/>
      </c>
      <c r="N180" s="7" t="str">
        <f t="shared" si="123"/>
        <v/>
      </c>
      <c r="O180" s="7" t="str">
        <f t="shared" si="123"/>
        <v/>
      </c>
      <c r="P180" s="66">
        <f t="shared" si="105"/>
        <v>0</v>
      </c>
    </row>
    <row r="181" spans="1:16" ht="16.05" customHeight="1" x14ac:dyDescent="0.2">
      <c r="A181" s="15"/>
      <c r="B181" s="9" t="s">
        <v>53</v>
      </c>
      <c r="C181" s="7" t="s">
        <v>21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105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 t="shared" ref="D182:O182" si="124">IF(D181&lt;=0,"",D181/$P181%)</f>
        <v/>
      </c>
      <c r="E182" s="7" t="str">
        <f t="shared" si="124"/>
        <v/>
      </c>
      <c r="F182" s="7" t="str">
        <f t="shared" si="124"/>
        <v/>
      </c>
      <c r="G182" s="7" t="str">
        <f t="shared" si="124"/>
        <v/>
      </c>
      <c r="H182" s="7" t="str">
        <f t="shared" si="124"/>
        <v/>
      </c>
      <c r="I182" s="7" t="str">
        <f t="shared" si="124"/>
        <v/>
      </c>
      <c r="J182" s="7" t="str">
        <f t="shared" si="124"/>
        <v/>
      </c>
      <c r="K182" s="7" t="str">
        <f t="shared" si="124"/>
        <v/>
      </c>
      <c r="L182" s="7" t="str">
        <f t="shared" si="124"/>
        <v/>
      </c>
      <c r="M182" s="7" t="str">
        <f t="shared" si="124"/>
        <v/>
      </c>
      <c r="N182" s="7" t="str">
        <f t="shared" si="124"/>
        <v/>
      </c>
      <c r="O182" s="7" t="str">
        <f t="shared" si="124"/>
        <v/>
      </c>
      <c r="P182" s="66">
        <f t="shared" si="105"/>
        <v>0</v>
      </c>
    </row>
    <row r="183" spans="1:16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5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 t="shared" ref="D184:O184" si="125">IF(D183&lt;=0,"",D183/$P183%)</f>
        <v/>
      </c>
      <c r="E184" s="7" t="str">
        <f t="shared" si="125"/>
        <v/>
      </c>
      <c r="F184" s="7" t="str">
        <f t="shared" si="125"/>
        <v/>
      </c>
      <c r="G184" s="7" t="str">
        <f t="shared" si="125"/>
        <v/>
      </c>
      <c r="H184" s="7" t="str">
        <f t="shared" si="125"/>
        <v/>
      </c>
      <c r="I184" s="7" t="str">
        <f t="shared" si="125"/>
        <v/>
      </c>
      <c r="J184" s="7" t="str">
        <f t="shared" si="125"/>
        <v/>
      </c>
      <c r="K184" s="7" t="str">
        <f t="shared" si="125"/>
        <v/>
      </c>
      <c r="L184" s="7" t="str">
        <f t="shared" si="125"/>
        <v/>
      </c>
      <c r="M184" s="7" t="str">
        <f t="shared" si="125"/>
        <v/>
      </c>
      <c r="N184" s="7" t="str">
        <f t="shared" si="125"/>
        <v/>
      </c>
      <c r="O184" s="7" t="str">
        <f t="shared" si="125"/>
        <v/>
      </c>
      <c r="P184" s="66">
        <f t="shared" si="105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6">SUM(E183,E181)</f>
        <v>0</v>
      </c>
      <c r="F185" s="66">
        <f t="shared" si="126"/>
        <v>0</v>
      </c>
      <c r="G185" s="66">
        <f t="shared" si="126"/>
        <v>0</v>
      </c>
      <c r="H185" s="66">
        <f t="shared" si="126"/>
        <v>0</v>
      </c>
      <c r="I185" s="66">
        <f t="shared" si="126"/>
        <v>0</v>
      </c>
      <c r="J185" s="66">
        <f t="shared" si="126"/>
        <v>0</v>
      </c>
      <c r="K185" s="66">
        <f t="shared" si="126"/>
        <v>0</v>
      </c>
      <c r="L185" s="66">
        <f t="shared" si="126"/>
        <v>0</v>
      </c>
      <c r="M185" s="66">
        <f t="shared" si="126"/>
        <v>0</v>
      </c>
      <c r="N185" s="66">
        <f t="shared" si="126"/>
        <v>0</v>
      </c>
      <c r="O185" s="66">
        <f t="shared" si="126"/>
        <v>0</v>
      </c>
      <c r="P185" s="66">
        <f t="shared" si="105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 t="shared" ref="D186:O186" si="127">IF(D185&lt;=0,"",D185/$P185%)</f>
        <v/>
      </c>
      <c r="E186" s="7" t="str">
        <f t="shared" si="127"/>
        <v/>
      </c>
      <c r="F186" s="7" t="str">
        <f t="shared" si="127"/>
        <v/>
      </c>
      <c r="G186" s="7" t="str">
        <f t="shared" si="127"/>
        <v/>
      </c>
      <c r="H186" s="7" t="str">
        <f t="shared" si="127"/>
        <v/>
      </c>
      <c r="I186" s="7" t="str">
        <f t="shared" si="127"/>
        <v/>
      </c>
      <c r="J186" s="7" t="str">
        <f t="shared" si="127"/>
        <v/>
      </c>
      <c r="K186" s="7" t="str">
        <f t="shared" si="127"/>
        <v/>
      </c>
      <c r="L186" s="7" t="str">
        <f t="shared" si="127"/>
        <v/>
      </c>
      <c r="M186" s="7" t="str">
        <f t="shared" si="127"/>
        <v/>
      </c>
      <c r="N186" s="7" t="str">
        <f t="shared" si="127"/>
        <v/>
      </c>
      <c r="O186" s="7" t="str">
        <f t="shared" si="127"/>
        <v/>
      </c>
      <c r="P186" s="66">
        <f t="shared" si="105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5"/>
        <v>0</v>
      </c>
    </row>
    <row r="188" spans="1:16" ht="16.05" customHeight="1" x14ac:dyDescent="0.2">
      <c r="A188" s="15"/>
      <c r="B188" s="9"/>
      <c r="C188" s="10" t="s">
        <v>22</v>
      </c>
      <c r="D188" s="7" t="str">
        <f t="shared" ref="D188:O188" si="128">IF(D187&lt;=0,"",D187/$P187%)</f>
        <v/>
      </c>
      <c r="E188" s="7" t="str">
        <f t="shared" si="128"/>
        <v/>
      </c>
      <c r="F188" s="7" t="str">
        <f t="shared" si="128"/>
        <v/>
      </c>
      <c r="G188" s="7" t="str">
        <f t="shared" si="128"/>
        <v/>
      </c>
      <c r="H188" s="7" t="str">
        <f t="shared" si="128"/>
        <v/>
      </c>
      <c r="I188" s="7" t="str">
        <f t="shared" si="128"/>
        <v/>
      </c>
      <c r="J188" s="7" t="str">
        <f t="shared" si="128"/>
        <v/>
      </c>
      <c r="K188" s="7" t="str">
        <f t="shared" si="128"/>
        <v/>
      </c>
      <c r="L188" s="7" t="str">
        <f t="shared" si="128"/>
        <v/>
      </c>
      <c r="M188" s="7" t="str">
        <f t="shared" si="128"/>
        <v/>
      </c>
      <c r="N188" s="7" t="str">
        <f t="shared" si="128"/>
        <v/>
      </c>
      <c r="O188" s="7" t="str">
        <f t="shared" si="128"/>
        <v/>
      </c>
      <c r="P188" s="66">
        <f t="shared" si="105"/>
        <v>0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5"/>
        <v>0</v>
      </c>
    </row>
    <row r="190" spans="1:16" ht="16.05" customHeight="1" x14ac:dyDescent="0.2">
      <c r="A190" s="15"/>
      <c r="B190" s="9"/>
      <c r="C190" s="10" t="s">
        <v>22</v>
      </c>
      <c r="D190" s="7" t="str">
        <f t="shared" ref="D190:O190" si="129">IF(D189&lt;=0,"",D189/$P189%)</f>
        <v/>
      </c>
      <c r="E190" s="7" t="str">
        <f t="shared" si="129"/>
        <v/>
      </c>
      <c r="F190" s="7" t="str">
        <f t="shared" si="129"/>
        <v/>
      </c>
      <c r="G190" s="7" t="str">
        <f t="shared" si="129"/>
        <v/>
      </c>
      <c r="H190" s="7" t="str">
        <f t="shared" si="129"/>
        <v/>
      </c>
      <c r="I190" s="7" t="str">
        <f t="shared" si="129"/>
        <v/>
      </c>
      <c r="J190" s="7" t="str">
        <f t="shared" si="129"/>
        <v/>
      </c>
      <c r="K190" s="7" t="str">
        <f t="shared" si="129"/>
        <v/>
      </c>
      <c r="L190" s="7" t="str">
        <f t="shared" si="129"/>
        <v/>
      </c>
      <c r="M190" s="7" t="str">
        <f t="shared" si="129"/>
        <v/>
      </c>
      <c r="N190" s="7" t="str">
        <f t="shared" si="129"/>
        <v/>
      </c>
      <c r="O190" s="7" t="str">
        <f t="shared" si="129"/>
        <v/>
      </c>
      <c r="P190" s="66">
        <f t="shared" si="105"/>
        <v>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30">SUM(E189,E187)</f>
        <v>0</v>
      </c>
      <c r="F191" s="66">
        <f t="shared" si="130"/>
        <v>0</v>
      </c>
      <c r="G191" s="66">
        <f t="shared" si="130"/>
        <v>0</v>
      </c>
      <c r="H191" s="66">
        <f t="shared" si="130"/>
        <v>0</v>
      </c>
      <c r="I191" s="66">
        <f t="shared" si="130"/>
        <v>0</v>
      </c>
      <c r="J191" s="66">
        <f t="shared" si="130"/>
        <v>0</v>
      </c>
      <c r="K191" s="66">
        <f t="shared" si="130"/>
        <v>0</v>
      </c>
      <c r="L191" s="66">
        <f t="shared" si="130"/>
        <v>0</v>
      </c>
      <c r="M191" s="66">
        <f t="shared" si="130"/>
        <v>0</v>
      </c>
      <c r="N191" s="66">
        <f t="shared" si="130"/>
        <v>0</v>
      </c>
      <c r="O191" s="66">
        <f t="shared" si="130"/>
        <v>0</v>
      </c>
      <c r="P191" s="66">
        <f t="shared" si="105"/>
        <v>0</v>
      </c>
    </row>
    <row r="192" spans="1:16" ht="16.05" customHeight="1" x14ac:dyDescent="0.2">
      <c r="A192" s="15"/>
      <c r="B192" s="13"/>
      <c r="C192" s="10" t="s">
        <v>22</v>
      </c>
      <c r="D192" s="7" t="str">
        <f t="shared" ref="D192:O192" si="131">IF(D191&lt;=0,"",D191/$P191%)</f>
        <v/>
      </c>
      <c r="E192" s="7" t="str">
        <f t="shared" si="131"/>
        <v/>
      </c>
      <c r="F192" s="7" t="str">
        <f t="shared" si="131"/>
        <v/>
      </c>
      <c r="G192" s="7" t="str">
        <f t="shared" si="131"/>
        <v/>
      </c>
      <c r="H192" s="7" t="str">
        <f t="shared" si="131"/>
        <v/>
      </c>
      <c r="I192" s="7" t="str">
        <f t="shared" si="131"/>
        <v/>
      </c>
      <c r="J192" s="7" t="str">
        <f t="shared" si="131"/>
        <v/>
      </c>
      <c r="K192" s="7" t="str">
        <f t="shared" si="131"/>
        <v/>
      </c>
      <c r="L192" s="7" t="str">
        <f t="shared" si="131"/>
        <v/>
      </c>
      <c r="M192" s="7" t="str">
        <f t="shared" si="131"/>
        <v/>
      </c>
      <c r="N192" s="7" t="str">
        <f t="shared" si="131"/>
        <v/>
      </c>
      <c r="O192" s="7" t="str">
        <f t="shared" si="131"/>
        <v/>
      </c>
      <c r="P192" s="66">
        <f t="shared" si="105"/>
        <v>0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5"/>
        <v>0</v>
      </c>
    </row>
    <row r="194" spans="1:16" ht="16.05" customHeight="1" x14ac:dyDescent="0.2">
      <c r="A194" s="15"/>
      <c r="B194" s="9"/>
      <c r="C194" s="10" t="s">
        <v>22</v>
      </c>
      <c r="D194" s="7" t="str">
        <f t="shared" ref="D194:O194" si="132">IF(D193&lt;=0,"",D193/$P193%)</f>
        <v/>
      </c>
      <c r="E194" s="7" t="str">
        <f t="shared" si="132"/>
        <v/>
      </c>
      <c r="F194" s="7" t="str">
        <f t="shared" si="132"/>
        <v/>
      </c>
      <c r="G194" s="7" t="str">
        <f t="shared" si="132"/>
        <v/>
      </c>
      <c r="H194" s="7" t="str">
        <f t="shared" si="132"/>
        <v/>
      </c>
      <c r="I194" s="7" t="str">
        <f t="shared" si="132"/>
        <v/>
      </c>
      <c r="J194" s="7" t="str">
        <f t="shared" si="132"/>
        <v/>
      </c>
      <c r="K194" s="7" t="str">
        <f t="shared" si="132"/>
        <v/>
      </c>
      <c r="L194" s="7" t="str">
        <f t="shared" si="132"/>
        <v/>
      </c>
      <c r="M194" s="7" t="str">
        <f t="shared" si="132"/>
        <v/>
      </c>
      <c r="N194" s="7" t="str">
        <f t="shared" si="132"/>
        <v/>
      </c>
      <c r="O194" s="7" t="str">
        <f t="shared" si="132"/>
        <v/>
      </c>
      <c r="P194" s="66">
        <f t="shared" si="105"/>
        <v>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5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 t="shared" ref="D196:O196" si="133">IF(D195&lt;=0,"",D195/$P195%)</f>
        <v/>
      </c>
      <c r="E196" s="7" t="str">
        <f t="shared" si="133"/>
        <v/>
      </c>
      <c r="F196" s="7" t="str">
        <f t="shared" si="133"/>
        <v/>
      </c>
      <c r="G196" s="7" t="str">
        <f t="shared" si="133"/>
        <v/>
      </c>
      <c r="H196" s="7" t="str">
        <f t="shared" si="133"/>
        <v/>
      </c>
      <c r="I196" s="7" t="str">
        <f t="shared" si="133"/>
        <v/>
      </c>
      <c r="J196" s="7" t="str">
        <f t="shared" si="133"/>
        <v/>
      </c>
      <c r="K196" s="7" t="str">
        <f t="shared" si="133"/>
        <v/>
      </c>
      <c r="L196" s="7" t="str">
        <f t="shared" si="133"/>
        <v/>
      </c>
      <c r="M196" s="7" t="str">
        <f t="shared" si="133"/>
        <v/>
      </c>
      <c r="N196" s="7" t="str">
        <f t="shared" si="133"/>
        <v/>
      </c>
      <c r="O196" s="7" t="str">
        <f t="shared" si="133"/>
        <v/>
      </c>
      <c r="P196" s="66">
        <f t="shared" si="105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4">SUM(E195,E193)</f>
        <v>0</v>
      </c>
      <c r="F197" s="66">
        <f t="shared" si="134"/>
        <v>0</v>
      </c>
      <c r="G197" s="66">
        <f t="shared" si="134"/>
        <v>0</v>
      </c>
      <c r="H197" s="66">
        <f t="shared" si="134"/>
        <v>0</v>
      </c>
      <c r="I197" s="66">
        <f t="shared" si="134"/>
        <v>0</v>
      </c>
      <c r="J197" s="66">
        <f t="shared" si="134"/>
        <v>0</v>
      </c>
      <c r="K197" s="66">
        <f t="shared" si="134"/>
        <v>0</v>
      </c>
      <c r="L197" s="66">
        <f t="shared" si="134"/>
        <v>0</v>
      </c>
      <c r="M197" s="66">
        <f t="shared" si="134"/>
        <v>0</v>
      </c>
      <c r="N197" s="66">
        <f t="shared" si="134"/>
        <v>0</v>
      </c>
      <c r="O197" s="66">
        <f t="shared" si="134"/>
        <v>0</v>
      </c>
      <c r="P197" s="66">
        <f t="shared" si="105"/>
        <v>0</v>
      </c>
    </row>
    <row r="198" spans="1:16" ht="16.05" customHeight="1" x14ac:dyDescent="0.2">
      <c r="A198" s="15"/>
      <c r="B198" s="13"/>
      <c r="C198" s="10" t="s">
        <v>22</v>
      </c>
      <c r="D198" s="7" t="str">
        <f t="shared" ref="D198:O198" si="135">IF(D197&lt;=0,"",D197/$P197%)</f>
        <v/>
      </c>
      <c r="E198" s="7" t="str">
        <f t="shared" si="135"/>
        <v/>
      </c>
      <c r="F198" s="7" t="str">
        <f t="shared" si="135"/>
        <v/>
      </c>
      <c r="G198" s="7" t="str">
        <f t="shared" si="135"/>
        <v/>
      </c>
      <c r="H198" s="7" t="str">
        <f t="shared" si="135"/>
        <v/>
      </c>
      <c r="I198" s="7" t="str">
        <f t="shared" si="135"/>
        <v/>
      </c>
      <c r="J198" s="7" t="str">
        <f t="shared" si="135"/>
        <v/>
      </c>
      <c r="K198" s="7" t="str">
        <f t="shared" si="135"/>
        <v/>
      </c>
      <c r="L198" s="7" t="str">
        <f t="shared" si="135"/>
        <v/>
      </c>
      <c r="M198" s="7" t="str">
        <f t="shared" si="135"/>
        <v/>
      </c>
      <c r="N198" s="7" t="str">
        <f t="shared" si="135"/>
        <v/>
      </c>
      <c r="O198" s="7" t="str">
        <f t="shared" si="135"/>
        <v/>
      </c>
      <c r="P198" s="66">
        <f t="shared" si="105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/>
      <c r="J199" s="67"/>
      <c r="K199" s="67"/>
      <c r="L199" s="67"/>
      <c r="M199" s="67"/>
      <c r="N199" s="67">
        <v>0</v>
      </c>
      <c r="O199" s="67">
        <v>0</v>
      </c>
      <c r="P199" s="66">
        <f t="shared" si="105"/>
        <v>0</v>
      </c>
    </row>
    <row r="200" spans="1:16" ht="16.05" customHeight="1" x14ac:dyDescent="0.2">
      <c r="A200" s="15"/>
      <c r="B200" s="9"/>
      <c r="C200" s="10" t="s">
        <v>22</v>
      </c>
      <c r="D200" s="7" t="str">
        <f t="shared" ref="D200:O200" si="136">IF(D199&lt;=0,"",D199/$P199%)</f>
        <v/>
      </c>
      <c r="E200" s="7" t="str">
        <f t="shared" si="136"/>
        <v/>
      </c>
      <c r="F200" s="7" t="str">
        <f t="shared" si="136"/>
        <v/>
      </c>
      <c r="G200" s="7" t="str">
        <f t="shared" si="136"/>
        <v/>
      </c>
      <c r="H200" s="7" t="str">
        <f t="shared" si="136"/>
        <v/>
      </c>
      <c r="I200" s="7" t="str">
        <f t="shared" si="136"/>
        <v/>
      </c>
      <c r="J200" s="7" t="str">
        <f t="shared" si="136"/>
        <v/>
      </c>
      <c r="K200" s="7" t="str">
        <f t="shared" si="136"/>
        <v/>
      </c>
      <c r="L200" s="7" t="str">
        <f t="shared" si="136"/>
        <v/>
      </c>
      <c r="M200" s="7" t="str">
        <f t="shared" si="136"/>
        <v/>
      </c>
      <c r="N200" s="7" t="str">
        <f t="shared" si="136"/>
        <v/>
      </c>
      <c r="O200" s="7" t="str">
        <f t="shared" si="136"/>
        <v/>
      </c>
      <c r="P200" s="66">
        <f t="shared" si="105"/>
        <v>0</v>
      </c>
    </row>
    <row r="201" spans="1:16" ht="16.05" customHeight="1" x14ac:dyDescent="0.2">
      <c r="A201" s="15"/>
      <c r="B201" s="9"/>
      <c r="C201" s="7" t="s">
        <v>23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/>
      <c r="M201" s="67"/>
      <c r="N201" s="67">
        <v>0</v>
      </c>
      <c r="O201" s="67">
        <v>0</v>
      </c>
      <c r="P201" s="66">
        <f t="shared" si="105"/>
        <v>0</v>
      </c>
    </row>
    <row r="202" spans="1:16" ht="16.05" customHeight="1" x14ac:dyDescent="0.2">
      <c r="A202" s="15"/>
      <c r="B202" s="9"/>
      <c r="C202" s="10" t="s">
        <v>22</v>
      </c>
      <c r="D202" s="7" t="str">
        <f t="shared" ref="D202:O202" si="137">IF(D201&lt;=0,"",D201/$P201%)</f>
        <v/>
      </c>
      <c r="E202" s="7" t="str">
        <f t="shared" si="137"/>
        <v/>
      </c>
      <c r="F202" s="7" t="str">
        <f t="shared" si="137"/>
        <v/>
      </c>
      <c r="G202" s="7" t="str">
        <f t="shared" si="137"/>
        <v/>
      </c>
      <c r="H202" s="7" t="str">
        <f t="shared" si="137"/>
        <v/>
      </c>
      <c r="I202" s="7" t="str">
        <f t="shared" si="137"/>
        <v/>
      </c>
      <c r="J202" s="7" t="str">
        <f t="shared" si="137"/>
        <v/>
      </c>
      <c r="K202" s="7" t="str">
        <f t="shared" si="137"/>
        <v/>
      </c>
      <c r="L202" s="7" t="str">
        <f t="shared" si="137"/>
        <v/>
      </c>
      <c r="M202" s="7" t="str">
        <f t="shared" si="137"/>
        <v/>
      </c>
      <c r="N202" s="7" t="str">
        <f t="shared" si="137"/>
        <v/>
      </c>
      <c r="O202" s="7" t="str">
        <f t="shared" si="137"/>
        <v/>
      </c>
      <c r="P202" s="66">
        <f t="shared" si="105"/>
        <v>0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8">SUM(E201,E199)</f>
        <v>0</v>
      </c>
      <c r="F203" s="66">
        <f t="shared" si="138"/>
        <v>0</v>
      </c>
      <c r="G203" s="66">
        <f t="shared" si="138"/>
        <v>0</v>
      </c>
      <c r="H203" s="66">
        <f t="shared" si="138"/>
        <v>0</v>
      </c>
      <c r="I203" s="66">
        <f t="shared" si="138"/>
        <v>0</v>
      </c>
      <c r="J203" s="66">
        <f t="shared" si="138"/>
        <v>0</v>
      </c>
      <c r="K203" s="66">
        <f t="shared" si="138"/>
        <v>0</v>
      </c>
      <c r="L203" s="66">
        <f t="shared" si="138"/>
        <v>0</v>
      </c>
      <c r="M203" s="66">
        <f t="shared" si="138"/>
        <v>0</v>
      </c>
      <c r="N203" s="66">
        <f t="shared" si="138"/>
        <v>0</v>
      </c>
      <c r="O203" s="66">
        <f t="shared" si="138"/>
        <v>0</v>
      </c>
      <c r="P203" s="66">
        <f t="shared" si="105"/>
        <v>0</v>
      </c>
    </row>
    <row r="204" spans="1:16" ht="16.05" customHeight="1" x14ac:dyDescent="0.2">
      <c r="A204" s="15"/>
      <c r="B204" s="13"/>
      <c r="C204" s="10" t="s">
        <v>22</v>
      </c>
      <c r="D204" s="7" t="str">
        <f t="shared" ref="D204:O204" si="139">IF(D203&lt;=0,"",D203/$P203%)</f>
        <v/>
      </c>
      <c r="E204" s="7" t="str">
        <f t="shared" si="139"/>
        <v/>
      </c>
      <c r="F204" s="7" t="str">
        <f t="shared" si="139"/>
        <v/>
      </c>
      <c r="G204" s="7" t="str">
        <f t="shared" si="139"/>
        <v/>
      </c>
      <c r="H204" s="7" t="str">
        <f t="shared" si="139"/>
        <v/>
      </c>
      <c r="I204" s="7" t="str">
        <f t="shared" si="139"/>
        <v/>
      </c>
      <c r="J204" s="7" t="str">
        <f t="shared" si="139"/>
        <v/>
      </c>
      <c r="K204" s="7" t="str">
        <f t="shared" si="139"/>
        <v/>
      </c>
      <c r="L204" s="7" t="str">
        <f t="shared" si="139"/>
        <v/>
      </c>
      <c r="M204" s="7" t="str">
        <f t="shared" si="139"/>
        <v/>
      </c>
      <c r="N204" s="7" t="str">
        <f t="shared" si="139"/>
        <v/>
      </c>
      <c r="O204" s="7" t="str">
        <f t="shared" si="139"/>
        <v/>
      </c>
      <c r="P204" s="66">
        <f t="shared" si="105"/>
        <v>0</v>
      </c>
    </row>
    <row r="205" spans="1:16" ht="16.05" customHeight="1" x14ac:dyDescent="0.2">
      <c r="A205" s="15"/>
      <c r="B205" s="9" t="s">
        <v>57</v>
      </c>
      <c r="C205" s="7" t="s">
        <v>21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>
        <f t="shared" si="105"/>
        <v>0</v>
      </c>
    </row>
    <row r="206" spans="1:16" ht="16.05" customHeight="1" x14ac:dyDescent="0.2">
      <c r="A206" s="15"/>
      <c r="B206" s="9"/>
      <c r="C206" s="10" t="s">
        <v>22</v>
      </c>
      <c r="D206" s="7" t="str">
        <f t="shared" ref="D206:O206" si="140">IF(D205&lt;=0,"",D205/$P205%)</f>
        <v/>
      </c>
      <c r="E206" s="7" t="str">
        <f t="shared" si="140"/>
        <v/>
      </c>
      <c r="F206" s="7" t="str">
        <f t="shared" si="140"/>
        <v/>
      </c>
      <c r="G206" s="7" t="str">
        <f t="shared" si="140"/>
        <v/>
      </c>
      <c r="H206" s="7" t="str">
        <f t="shared" si="140"/>
        <v/>
      </c>
      <c r="I206" s="7" t="str">
        <f t="shared" si="140"/>
        <v/>
      </c>
      <c r="J206" s="7" t="str">
        <f t="shared" si="140"/>
        <v/>
      </c>
      <c r="K206" s="7" t="str">
        <f t="shared" si="140"/>
        <v/>
      </c>
      <c r="L206" s="7" t="str">
        <f t="shared" si="140"/>
        <v/>
      </c>
      <c r="M206" s="7" t="str">
        <f t="shared" si="140"/>
        <v/>
      </c>
      <c r="N206" s="7" t="str">
        <f t="shared" si="140"/>
        <v/>
      </c>
      <c r="O206" s="7" t="str">
        <f t="shared" si="140"/>
        <v/>
      </c>
      <c r="P206" s="66">
        <f t="shared" si="105"/>
        <v>0</v>
      </c>
    </row>
    <row r="207" spans="1:16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5"/>
        <v>0</v>
      </c>
    </row>
    <row r="208" spans="1:16" ht="16.05" customHeight="1" x14ac:dyDescent="0.2">
      <c r="A208" s="15"/>
      <c r="B208" s="9"/>
      <c r="C208" s="10" t="s">
        <v>22</v>
      </c>
      <c r="D208" s="7" t="str">
        <f t="shared" ref="D208:O208" si="141">IF(D207&lt;=0,"",D207/$P207%)</f>
        <v/>
      </c>
      <c r="E208" s="7" t="str">
        <f t="shared" si="141"/>
        <v/>
      </c>
      <c r="F208" s="7" t="str">
        <f t="shared" si="141"/>
        <v/>
      </c>
      <c r="G208" s="7" t="str">
        <f t="shared" si="141"/>
        <v/>
      </c>
      <c r="H208" s="7" t="str">
        <f t="shared" si="141"/>
        <v/>
      </c>
      <c r="I208" s="7" t="str">
        <f t="shared" si="141"/>
        <v/>
      </c>
      <c r="J208" s="7" t="str">
        <f t="shared" si="141"/>
        <v/>
      </c>
      <c r="K208" s="7" t="str">
        <f t="shared" si="141"/>
        <v/>
      </c>
      <c r="L208" s="7" t="str">
        <f t="shared" si="141"/>
        <v/>
      </c>
      <c r="M208" s="7" t="str">
        <f t="shared" si="141"/>
        <v/>
      </c>
      <c r="N208" s="7" t="str">
        <f t="shared" si="141"/>
        <v/>
      </c>
      <c r="O208" s="7" t="str">
        <f t="shared" si="141"/>
        <v/>
      </c>
      <c r="P208" s="66">
        <f t="shared" si="105"/>
        <v>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2">SUM(E207,E205)</f>
        <v>0</v>
      </c>
      <c r="F209" s="66">
        <f t="shared" si="142"/>
        <v>0</v>
      </c>
      <c r="G209" s="66">
        <f t="shared" si="142"/>
        <v>0</v>
      </c>
      <c r="H209" s="66">
        <f t="shared" si="142"/>
        <v>0</v>
      </c>
      <c r="I209" s="66">
        <f t="shared" si="142"/>
        <v>0</v>
      </c>
      <c r="J209" s="66">
        <f t="shared" si="142"/>
        <v>0</v>
      </c>
      <c r="K209" s="66">
        <f t="shared" si="142"/>
        <v>0</v>
      </c>
      <c r="L209" s="66">
        <f t="shared" si="142"/>
        <v>0</v>
      </c>
      <c r="M209" s="66">
        <f t="shared" si="142"/>
        <v>0</v>
      </c>
      <c r="N209" s="66">
        <f t="shared" si="142"/>
        <v>0</v>
      </c>
      <c r="O209" s="66">
        <f t="shared" si="142"/>
        <v>0</v>
      </c>
      <c r="P209" s="66">
        <f t="shared" si="105"/>
        <v>0</v>
      </c>
    </row>
    <row r="210" spans="1:16" ht="16.05" customHeight="1" x14ac:dyDescent="0.2">
      <c r="A210" s="15"/>
      <c r="B210" s="13"/>
      <c r="C210" s="10" t="s">
        <v>22</v>
      </c>
      <c r="D210" s="7" t="str">
        <f t="shared" ref="D210:O210" si="143">IF(D209&lt;=0,"",D209/$P209%)</f>
        <v/>
      </c>
      <c r="E210" s="7" t="str">
        <f t="shared" si="143"/>
        <v/>
      </c>
      <c r="F210" s="7" t="str">
        <f t="shared" si="143"/>
        <v/>
      </c>
      <c r="G210" s="7" t="str">
        <f t="shared" si="143"/>
        <v/>
      </c>
      <c r="H210" s="7" t="str">
        <f t="shared" si="143"/>
        <v/>
      </c>
      <c r="I210" s="7" t="str">
        <f t="shared" si="143"/>
        <v/>
      </c>
      <c r="J210" s="7" t="str">
        <f t="shared" si="143"/>
        <v/>
      </c>
      <c r="K210" s="7" t="str">
        <f t="shared" si="143"/>
        <v/>
      </c>
      <c r="L210" s="7" t="str">
        <f t="shared" si="143"/>
        <v/>
      </c>
      <c r="M210" s="7" t="str">
        <f t="shared" si="143"/>
        <v/>
      </c>
      <c r="N210" s="7" t="str">
        <f t="shared" si="143"/>
        <v/>
      </c>
      <c r="O210" s="7" t="str">
        <f t="shared" si="143"/>
        <v/>
      </c>
      <c r="P210" s="66">
        <f t="shared" si="105"/>
        <v>0</v>
      </c>
    </row>
    <row r="211" spans="1:16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105"/>
        <v>0</v>
      </c>
    </row>
    <row r="212" spans="1:16" ht="16.05" customHeight="1" x14ac:dyDescent="0.2">
      <c r="A212" s="15"/>
      <c r="B212" s="9"/>
      <c r="C212" s="10" t="s">
        <v>22</v>
      </c>
      <c r="D212" s="7" t="str">
        <f t="shared" ref="D212:O212" si="144">IF(D211&lt;=0,"",D211/$P211%)</f>
        <v/>
      </c>
      <c r="E212" s="7" t="str">
        <f t="shared" si="144"/>
        <v/>
      </c>
      <c r="F212" s="7" t="str">
        <f t="shared" si="144"/>
        <v/>
      </c>
      <c r="G212" s="7" t="str">
        <f t="shared" si="144"/>
        <v/>
      </c>
      <c r="H212" s="7" t="str">
        <f t="shared" si="144"/>
        <v/>
      </c>
      <c r="I212" s="7" t="str">
        <f t="shared" si="144"/>
        <v/>
      </c>
      <c r="J212" s="7" t="str">
        <f t="shared" si="144"/>
        <v/>
      </c>
      <c r="K212" s="7" t="str">
        <f t="shared" si="144"/>
        <v/>
      </c>
      <c r="L212" s="7" t="str">
        <f t="shared" si="144"/>
        <v/>
      </c>
      <c r="M212" s="7" t="str">
        <f t="shared" si="144"/>
        <v/>
      </c>
      <c r="N212" s="7" t="str">
        <f t="shared" si="144"/>
        <v/>
      </c>
      <c r="O212" s="7" t="str">
        <f t="shared" si="144"/>
        <v/>
      </c>
      <c r="P212" s="66">
        <f t="shared" si="105"/>
        <v>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5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 t="shared" ref="D214:O214" si="145">IF(D213&lt;=0,"",D213/$P213%)</f>
        <v/>
      </c>
      <c r="E214" s="7" t="str">
        <f t="shared" si="145"/>
        <v/>
      </c>
      <c r="F214" s="7" t="str">
        <f t="shared" si="145"/>
        <v/>
      </c>
      <c r="G214" s="7" t="str">
        <f t="shared" si="145"/>
        <v/>
      </c>
      <c r="H214" s="7" t="str">
        <f t="shared" si="145"/>
        <v/>
      </c>
      <c r="I214" s="7" t="str">
        <f t="shared" si="145"/>
        <v/>
      </c>
      <c r="J214" s="7" t="str">
        <f t="shared" si="145"/>
        <v/>
      </c>
      <c r="K214" s="7" t="str">
        <f t="shared" si="145"/>
        <v/>
      </c>
      <c r="L214" s="7" t="str">
        <f t="shared" si="145"/>
        <v/>
      </c>
      <c r="M214" s="7" t="str">
        <f t="shared" si="145"/>
        <v/>
      </c>
      <c r="N214" s="7" t="str">
        <f t="shared" si="145"/>
        <v/>
      </c>
      <c r="O214" s="7" t="str">
        <f t="shared" si="145"/>
        <v/>
      </c>
      <c r="P214" s="66">
        <f t="shared" si="105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6">SUM(E213,E211)</f>
        <v>0</v>
      </c>
      <c r="F215" s="66">
        <f t="shared" si="146"/>
        <v>0</v>
      </c>
      <c r="G215" s="66">
        <f t="shared" si="146"/>
        <v>0</v>
      </c>
      <c r="H215" s="66">
        <f t="shared" si="146"/>
        <v>0</v>
      </c>
      <c r="I215" s="66">
        <f t="shared" si="146"/>
        <v>0</v>
      </c>
      <c r="J215" s="66">
        <f t="shared" si="146"/>
        <v>0</v>
      </c>
      <c r="K215" s="66">
        <f t="shared" si="146"/>
        <v>0</v>
      </c>
      <c r="L215" s="66">
        <f t="shared" si="146"/>
        <v>0</v>
      </c>
      <c r="M215" s="66">
        <f t="shared" si="146"/>
        <v>0</v>
      </c>
      <c r="N215" s="66">
        <f t="shared" si="146"/>
        <v>0</v>
      </c>
      <c r="O215" s="66">
        <f t="shared" si="146"/>
        <v>0</v>
      </c>
      <c r="P215" s="66">
        <f t="shared" si="105"/>
        <v>0</v>
      </c>
    </row>
    <row r="216" spans="1:16" ht="16.05" customHeight="1" x14ac:dyDescent="0.2">
      <c r="A216" s="15"/>
      <c r="B216" s="13"/>
      <c r="C216" s="10" t="s">
        <v>22</v>
      </c>
      <c r="D216" s="7" t="str">
        <f t="shared" ref="D216:O216" si="147">IF(D215&lt;=0,"",D215/$P215%)</f>
        <v/>
      </c>
      <c r="E216" s="7" t="str">
        <f t="shared" si="147"/>
        <v/>
      </c>
      <c r="F216" s="7" t="str">
        <f t="shared" si="147"/>
        <v/>
      </c>
      <c r="G216" s="7" t="str">
        <f t="shared" si="147"/>
        <v/>
      </c>
      <c r="H216" s="7" t="str">
        <f t="shared" si="147"/>
        <v/>
      </c>
      <c r="I216" s="7" t="str">
        <f t="shared" si="147"/>
        <v/>
      </c>
      <c r="J216" s="7" t="str">
        <f t="shared" si="147"/>
        <v/>
      </c>
      <c r="K216" s="7" t="str">
        <f t="shared" si="147"/>
        <v/>
      </c>
      <c r="L216" s="7" t="str">
        <f t="shared" si="147"/>
        <v/>
      </c>
      <c r="M216" s="7" t="str">
        <f t="shared" si="147"/>
        <v/>
      </c>
      <c r="N216" s="7" t="str">
        <f t="shared" si="147"/>
        <v/>
      </c>
      <c r="O216" s="7" t="str">
        <f t="shared" si="147"/>
        <v/>
      </c>
      <c r="P216" s="66">
        <f t="shared" si="105"/>
        <v>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>
        <f t="shared" si="105"/>
        <v>0</v>
      </c>
    </row>
    <row r="218" spans="1:16" ht="16.05" customHeight="1" x14ac:dyDescent="0.2">
      <c r="A218" s="15"/>
      <c r="B218" s="9"/>
      <c r="C218" s="10" t="s">
        <v>22</v>
      </c>
      <c r="D218" s="7" t="str">
        <f t="shared" ref="D218:O218" si="148">IF(D217&lt;=0,"",D217/$P217%)</f>
        <v/>
      </c>
      <c r="E218" s="7" t="str">
        <f t="shared" si="148"/>
        <v/>
      </c>
      <c r="F218" s="7" t="str">
        <f t="shared" si="148"/>
        <v/>
      </c>
      <c r="G218" s="7" t="str">
        <f t="shared" si="148"/>
        <v/>
      </c>
      <c r="H218" s="7" t="str">
        <f t="shared" si="148"/>
        <v/>
      </c>
      <c r="I218" s="7" t="str">
        <f t="shared" si="148"/>
        <v/>
      </c>
      <c r="J218" s="7" t="str">
        <f t="shared" si="148"/>
        <v/>
      </c>
      <c r="K218" s="7" t="str">
        <f t="shared" si="148"/>
        <v/>
      </c>
      <c r="L218" s="7" t="str">
        <f t="shared" si="148"/>
        <v/>
      </c>
      <c r="M218" s="7" t="str">
        <f t="shared" si="148"/>
        <v/>
      </c>
      <c r="N218" s="7" t="str">
        <f t="shared" si="148"/>
        <v/>
      </c>
      <c r="O218" s="7" t="str">
        <f t="shared" si="148"/>
        <v/>
      </c>
      <c r="P218" s="66">
        <f t="shared" ref="P218:P223" si="149">SUM(D218:O218)</f>
        <v>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9"/>
        <v>0</v>
      </c>
    </row>
    <row r="220" spans="1:16" ht="16.05" customHeight="1" x14ac:dyDescent="0.2">
      <c r="A220" s="15"/>
      <c r="B220" s="9"/>
      <c r="C220" s="10" t="s">
        <v>22</v>
      </c>
      <c r="D220" s="7" t="str">
        <f t="shared" ref="D220:O220" si="150">IF(D219&lt;=0,"",D219/$P219%)</f>
        <v/>
      </c>
      <c r="E220" s="7" t="str">
        <f t="shared" si="150"/>
        <v/>
      </c>
      <c r="F220" s="7" t="str">
        <f t="shared" si="150"/>
        <v/>
      </c>
      <c r="G220" s="7" t="str">
        <f t="shared" si="150"/>
        <v/>
      </c>
      <c r="H220" s="7" t="str">
        <f t="shared" si="150"/>
        <v/>
      </c>
      <c r="I220" s="7" t="str">
        <f t="shared" si="150"/>
        <v/>
      </c>
      <c r="J220" s="7" t="str">
        <f t="shared" si="150"/>
        <v/>
      </c>
      <c r="K220" s="7" t="str">
        <f t="shared" si="150"/>
        <v/>
      </c>
      <c r="L220" s="7" t="str">
        <f t="shared" si="150"/>
        <v/>
      </c>
      <c r="M220" s="7" t="str">
        <f t="shared" si="150"/>
        <v/>
      </c>
      <c r="N220" s="7" t="str">
        <f t="shared" si="150"/>
        <v/>
      </c>
      <c r="O220" s="7" t="str">
        <f t="shared" si="150"/>
        <v/>
      </c>
      <c r="P220" s="66">
        <f t="shared" si="149"/>
        <v>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51">SUM(E219,E217)</f>
        <v>0</v>
      </c>
      <c r="F221" s="66">
        <f t="shared" si="151"/>
        <v>0</v>
      </c>
      <c r="G221" s="66">
        <f t="shared" si="151"/>
        <v>0</v>
      </c>
      <c r="H221" s="66">
        <f t="shared" si="151"/>
        <v>0</v>
      </c>
      <c r="I221" s="66">
        <f t="shared" si="151"/>
        <v>0</v>
      </c>
      <c r="J221" s="66">
        <f t="shared" si="151"/>
        <v>0</v>
      </c>
      <c r="K221" s="66">
        <f t="shared" si="151"/>
        <v>0</v>
      </c>
      <c r="L221" s="66">
        <f t="shared" si="151"/>
        <v>0</v>
      </c>
      <c r="M221" s="66">
        <f t="shared" si="151"/>
        <v>0</v>
      </c>
      <c r="N221" s="66">
        <f t="shared" si="151"/>
        <v>0</v>
      </c>
      <c r="O221" s="66">
        <f t="shared" si="151"/>
        <v>0</v>
      </c>
      <c r="P221" s="66">
        <f t="shared" si="149"/>
        <v>0</v>
      </c>
    </row>
    <row r="222" spans="1:16" ht="16.05" customHeight="1" x14ac:dyDescent="0.2">
      <c r="A222" s="15"/>
      <c r="B222" s="13"/>
      <c r="C222" s="10" t="s">
        <v>22</v>
      </c>
      <c r="D222" s="7" t="str">
        <f t="shared" ref="D222:O222" si="152">IF(D221&lt;=0,"",D221/$P221%)</f>
        <v/>
      </c>
      <c r="E222" s="7" t="str">
        <f t="shared" si="152"/>
        <v/>
      </c>
      <c r="F222" s="7" t="str">
        <f t="shared" si="152"/>
        <v/>
      </c>
      <c r="G222" s="7" t="str">
        <f t="shared" si="152"/>
        <v/>
      </c>
      <c r="H222" s="7" t="str">
        <f t="shared" si="152"/>
        <v/>
      </c>
      <c r="I222" s="7" t="str">
        <f t="shared" si="152"/>
        <v/>
      </c>
      <c r="J222" s="7" t="str">
        <f t="shared" si="152"/>
        <v/>
      </c>
      <c r="K222" s="7" t="str">
        <f t="shared" si="152"/>
        <v/>
      </c>
      <c r="L222" s="7" t="str">
        <f t="shared" si="152"/>
        <v/>
      </c>
      <c r="M222" s="7" t="str">
        <f t="shared" si="152"/>
        <v/>
      </c>
      <c r="N222" s="7" t="str">
        <f t="shared" si="152"/>
        <v/>
      </c>
      <c r="O222" s="7" t="str">
        <f t="shared" si="152"/>
        <v/>
      </c>
      <c r="P222" s="66">
        <f t="shared" si="149"/>
        <v>0</v>
      </c>
    </row>
    <row r="223" spans="1:16" ht="16.05" customHeight="1" x14ac:dyDescent="0.2">
      <c r="A223" s="9"/>
      <c r="B223" s="9" t="s">
        <v>60</v>
      </c>
      <c r="C223" s="7" t="s">
        <v>21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>
        <f t="shared" si="149"/>
        <v>0</v>
      </c>
    </row>
    <row r="224" spans="1:16" ht="16.05" customHeight="1" x14ac:dyDescent="0.2">
      <c r="A224" s="9"/>
      <c r="B224" s="9"/>
      <c r="C224" s="10" t="s">
        <v>22</v>
      </c>
      <c r="D224" s="7" t="str">
        <f t="shared" ref="D224:O224" si="153">IF(D223&lt;=0,"",D223/$P223%)</f>
        <v/>
      </c>
      <c r="E224" s="7" t="str">
        <f t="shared" si="153"/>
        <v/>
      </c>
      <c r="F224" s="7" t="str">
        <f t="shared" si="153"/>
        <v/>
      </c>
      <c r="G224" s="7" t="str">
        <f t="shared" si="153"/>
        <v/>
      </c>
      <c r="H224" s="7" t="str">
        <f t="shared" si="153"/>
        <v/>
      </c>
      <c r="I224" s="7" t="str">
        <f t="shared" si="153"/>
        <v/>
      </c>
      <c r="J224" s="7" t="str">
        <f t="shared" si="153"/>
        <v/>
      </c>
      <c r="K224" s="7" t="str">
        <f t="shared" si="153"/>
        <v/>
      </c>
      <c r="L224" s="7" t="str">
        <f t="shared" si="153"/>
        <v/>
      </c>
      <c r="M224" s="7" t="str">
        <f t="shared" si="153"/>
        <v/>
      </c>
      <c r="N224" s="7" t="str">
        <f t="shared" si="153"/>
        <v/>
      </c>
      <c r="O224" s="7" t="str">
        <f t="shared" si="153"/>
        <v/>
      </c>
      <c r="P224" s="66">
        <f>SUM(D224:O224)</f>
        <v>0</v>
      </c>
    </row>
    <row r="225" spans="1:16" ht="16.05" customHeight="1" x14ac:dyDescent="0.2">
      <c r="A225" s="9"/>
      <c r="B225" s="9"/>
      <c r="C225" s="7" t="s">
        <v>23</v>
      </c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>
        <f>SUM(D225:O225)</f>
        <v>0</v>
      </c>
    </row>
    <row r="226" spans="1:16" ht="16.05" customHeight="1" x14ac:dyDescent="0.2">
      <c r="A226" s="9"/>
      <c r="B226" s="9"/>
      <c r="C226" s="10" t="s">
        <v>22</v>
      </c>
      <c r="D226" s="7" t="str">
        <f t="shared" ref="D226:O226" si="154">IF(D225&lt;=0,"",D225/$P225%)</f>
        <v/>
      </c>
      <c r="E226" s="7" t="str">
        <f t="shared" si="154"/>
        <v/>
      </c>
      <c r="F226" s="7" t="str">
        <f t="shared" si="154"/>
        <v/>
      </c>
      <c r="G226" s="7" t="str">
        <f t="shared" si="154"/>
        <v/>
      </c>
      <c r="H226" s="7" t="str">
        <f t="shared" si="154"/>
        <v/>
      </c>
      <c r="I226" s="7" t="str">
        <f t="shared" si="154"/>
        <v/>
      </c>
      <c r="J226" s="7" t="str">
        <f t="shared" si="154"/>
        <v/>
      </c>
      <c r="K226" s="7" t="str">
        <f t="shared" si="154"/>
        <v/>
      </c>
      <c r="L226" s="7" t="str">
        <f t="shared" si="154"/>
        <v/>
      </c>
      <c r="M226" s="7" t="str">
        <f t="shared" si="154"/>
        <v/>
      </c>
      <c r="N226" s="7" t="str">
        <f t="shared" si="154"/>
        <v/>
      </c>
      <c r="O226" s="7" t="str">
        <f t="shared" si="154"/>
        <v/>
      </c>
      <c r="P226" s="66">
        <f>SUM(D226:O226)</f>
        <v>0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5">SUM(E225,E223)</f>
        <v>0</v>
      </c>
      <c r="F227" s="66">
        <f t="shared" si="155"/>
        <v>0</v>
      </c>
      <c r="G227" s="66">
        <f t="shared" si="155"/>
        <v>0</v>
      </c>
      <c r="H227" s="66">
        <f t="shared" si="155"/>
        <v>0</v>
      </c>
      <c r="I227" s="66">
        <f t="shared" si="155"/>
        <v>0</v>
      </c>
      <c r="J227" s="66">
        <f t="shared" si="155"/>
        <v>0</v>
      </c>
      <c r="K227" s="66">
        <f t="shared" si="155"/>
        <v>0</v>
      </c>
      <c r="L227" s="66">
        <f t="shared" si="155"/>
        <v>0</v>
      </c>
      <c r="M227" s="66">
        <f t="shared" si="155"/>
        <v>0</v>
      </c>
      <c r="N227" s="66">
        <f t="shared" si="155"/>
        <v>0</v>
      </c>
      <c r="O227" s="66">
        <f t="shared" si="155"/>
        <v>0</v>
      </c>
      <c r="P227" s="66">
        <f>SUM(D227:O227)</f>
        <v>0</v>
      </c>
    </row>
    <row r="228" spans="1:16" ht="16.05" customHeight="1" x14ac:dyDescent="0.2">
      <c r="A228" s="14"/>
      <c r="B228" s="13"/>
      <c r="C228" s="10" t="s">
        <v>22</v>
      </c>
      <c r="D228" s="7" t="str">
        <f t="shared" ref="D228:O228" si="156">IF(D227&lt;=0,"",D227/$P227%)</f>
        <v/>
      </c>
      <c r="E228" s="7" t="str">
        <f t="shared" si="156"/>
        <v/>
      </c>
      <c r="F228" s="7" t="str">
        <f t="shared" si="156"/>
        <v/>
      </c>
      <c r="G228" s="7" t="str">
        <f t="shared" si="156"/>
        <v/>
      </c>
      <c r="H228" s="7" t="str">
        <f t="shared" si="156"/>
        <v/>
      </c>
      <c r="I228" s="7" t="str">
        <f t="shared" si="156"/>
        <v/>
      </c>
      <c r="J228" s="7" t="str">
        <f t="shared" si="156"/>
        <v/>
      </c>
      <c r="K228" s="7" t="str">
        <f t="shared" si="156"/>
        <v/>
      </c>
      <c r="L228" s="7" t="str">
        <f t="shared" si="156"/>
        <v/>
      </c>
      <c r="M228" s="7" t="str">
        <f t="shared" si="156"/>
        <v/>
      </c>
      <c r="N228" s="7" t="str">
        <f t="shared" si="156"/>
        <v/>
      </c>
      <c r="O228" s="7" t="str">
        <f t="shared" si="156"/>
        <v/>
      </c>
      <c r="P228" s="66">
        <f>SUM(D228:O228)</f>
        <v>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7">SUM(E235,E241,E247,E253,E259,E265,E271,E277,E283,E289)</f>
        <v>3.2</v>
      </c>
      <c r="F229" s="7">
        <f t="shared" si="157"/>
        <v>2</v>
      </c>
      <c r="G229" s="7">
        <f t="shared" si="157"/>
        <v>0</v>
      </c>
      <c r="H229" s="7">
        <f t="shared" si="157"/>
        <v>0</v>
      </c>
      <c r="I229" s="7">
        <f t="shared" si="157"/>
        <v>1.1000000000000001</v>
      </c>
      <c r="J229" s="7">
        <f t="shared" si="157"/>
        <v>18.900000000000002</v>
      </c>
      <c r="K229" s="7">
        <f t="shared" si="157"/>
        <v>2.8000000000000003</v>
      </c>
      <c r="L229" s="7">
        <f t="shared" si="157"/>
        <v>25.700000000000003</v>
      </c>
      <c r="M229" s="7">
        <f t="shared" si="157"/>
        <v>8.1</v>
      </c>
      <c r="N229" s="7">
        <f t="shared" si="157"/>
        <v>4.0999999999999996</v>
      </c>
      <c r="O229" s="7">
        <f t="shared" si="157"/>
        <v>6.5</v>
      </c>
      <c r="P229" s="66">
        <f t="shared" ref="P229:P234" si="158">SUM(D229:O229)</f>
        <v>72.400000000000006</v>
      </c>
    </row>
    <row r="230" spans="1:16" ht="16.05" customHeight="1" x14ac:dyDescent="0.2">
      <c r="A230" s="9"/>
      <c r="C230" s="10" t="s">
        <v>22</v>
      </c>
      <c r="D230" s="7" t="str">
        <f t="shared" ref="D230:O230" si="159">IF(D229&lt;=0,"",D229/$P229%)</f>
        <v/>
      </c>
      <c r="E230" s="7">
        <f t="shared" si="159"/>
        <v>4.4198895027624303</v>
      </c>
      <c r="F230" s="7">
        <f t="shared" si="159"/>
        <v>2.7624309392265189</v>
      </c>
      <c r="G230" s="7" t="str">
        <f t="shared" si="159"/>
        <v/>
      </c>
      <c r="H230" s="7" t="str">
        <f t="shared" si="159"/>
        <v/>
      </c>
      <c r="I230" s="7">
        <f t="shared" si="159"/>
        <v>1.5193370165745856</v>
      </c>
      <c r="J230" s="7">
        <f t="shared" si="159"/>
        <v>26.104972375690608</v>
      </c>
      <c r="K230" s="7">
        <f t="shared" si="159"/>
        <v>3.867403314917127</v>
      </c>
      <c r="L230" s="7">
        <f t="shared" si="159"/>
        <v>35.497237569060772</v>
      </c>
      <c r="M230" s="7">
        <f t="shared" si="159"/>
        <v>11.187845303867402</v>
      </c>
      <c r="N230" s="7">
        <f t="shared" si="159"/>
        <v>5.6629834254143638</v>
      </c>
      <c r="O230" s="7">
        <f t="shared" si="159"/>
        <v>8.9779005524861866</v>
      </c>
      <c r="P230" s="66">
        <f t="shared" si="158"/>
        <v>100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60">SUM(E237,E243,E249,E255,E261,E267,E273,E279,E285,E291)</f>
        <v>0</v>
      </c>
      <c r="F231" s="7">
        <f t="shared" si="160"/>
        <v>0</v>
      </c>
      <c r="G231" s="7">
        <f t="shared" si="160"/>
        <v>0</v>
      </c>
      <c r="H231" s="7">
        <f t="shared" si="160"/>
        <v>0</v>
      </c>
      <c r="I231" s="7">
        <f t="shared" si="160"/>
        <v>0</v>
      </c>
      <c r="J231" s="7">
        <f t="shared" si="160"/>
        <v>0.1</v>
      </c>
      <c r="K231" s="7">
        <f t="shared" si="160"/>
        <v>5.6</v>
      </c>
      <c r="L231" s="7">
        <f t="shared" si="160"/>
        <v>0</v>
      </c>
      <c r="M231" s="7">
        <f t="shared" si="160"/>
        <v>0</v>
      </c>
      <c r="N231" s="7">
        <f t="shared" si="160"/>
        <v>0</v>
      </c>
      <c r="O231" s="7">
        <f t="shared" si="160"/>
        <v>0</v>
      </c>
      <c r="P231" s="66">
        <f t="shared" si="158"/>
        <v>5.6999999999999993</v>
      </c>
    </row>
    <row r="232" spans="1:16" ht="16.05" customHeight="1" x14ac:dyDescent="0.2">
      <c r="A232" s="9"/>
      <c r="C232" s="10" t="s">
        <v>22</v>
      </c>
      <c r="D232" s="7" t="str">
        <f t="shared" ref="D232:O232" si="161">IF(D231&lt;=0,"",D231/$P231%)</f>
        <v/>
      </c>
      <c r="E232" s="7" t="str">
        <f t="shared" si="161"/>
        <v/>
      </c>
      <c r="F232" s="7" t="str">
        <f t="shared" si="161"/>
        <v/>
      </c>
      <c r="G232" s="7" t="str">
        <f t="shared" si="161"/>
        <v/>
      </c>
      <c r="H232" s="7" t="str">
        <f t="shared" si="161"/>
        <v/>
      </c>
      <c r="I232" s="7" t="str">
        <f t="shared" si="161"/>
        <v/>
      </c>
      <c r="J232" s="7">
        <f t="shared" si="161"/>
        <v>1.754385964912281</v>
      </c>
      <c r="K232" s="7">
        <f t="shared" si="161"/>
        <v>98.245614035087726</v>
      </c>
      <c r="L232" s="7" t="str">
        <f t="shared" si="161"/>
        <v/>
      </c>
      <c r="M232" s="7" t="str">
        <f t="shared" si="161"/>
        <v/>
      </c>
      <c r="N232" s="7" t="str">
        <f t="shared" si="161"/>
        <v/>
      </c>
      <c r="O232" s="7" t="str">
        <f t="shared" si="161"/>
        <v/>
      </c>
      <c r="P232" s="66">
        <f t="shared" si="158"/>
        <v>100.00000000000001</v>
      </c>
    </row>
    <row r="233" spans="1:16" ht="16.05" customHeight="1" x14ac:dyDescent="0.2">
      <c r="A233" s="9"/>
      <c r="C233" s="7" t="s">
        <v>24</v>
      </c>
      <c r="D233" s="7">
        <f t="shared" ref="D233:O233" si="162">SUM(D239,D245,D251,D257,D263,D269,D275,D281,D287,D293)</f>
        <v>0</v>
      </c>
      <c r="E233" s="7">
        <f t="shared" si="162"/>
        <v>3.2</v>
      </c>
      <c r="F233" s="7">
        <f t="shared" si="162"/>
        <v>2</v>
      </c>
      <c r="G233" s="7">
        <f t="shared" si="162"/>
        <v>0</v>
      </c>
      <c r="H233" s="7">
        <f t="shared" si="162"/>
        <v>0</v>
      </c>
      <c r="I233" s="7">
        <f t="shared" si="162"/>
        <v>1.1000000000000001</v>
      </c>
      <c r="J233" s="7">
        <f t="shared" si="162"/>
        <v>19.000000000000004</v>
      </c>
      <c r="K233" s="7">
        <f t="shared" si="162"/>
        <v>8.3999999999999986</v>
      </c>
      <c r="L233" s="7">
        <f t="shared" si="162"/>
        <v>25.700000000000003</v>
      </c>
      <c r="M233" s="7">
        <f t="shared" si="162"/>
        <v>8.1</v>
      </c>
      <c r="N233" s="7">
        <f t="shared" si="162"/>
        <v>4.0999999999999996</v>
      </c>
      <c r="O233" s="7">
        <f t="shared" si="162"/>
        <v>6.5</v>
      </c>
      <c r="P233" s="66">
        <f t="shared" si="158"/>
        <v>78.099999999999994</v>
      </c>
    </row>
    <row r="234" spans="1:16" ht="16.05" customHeight="1" x14ac:dyDescent="0.2">
      <c r="A234" s="9"/>
      <c r="B234" s="12"/>
      <c r="C234" s="10" t="s">
        <v>22</v>
      </c>
      <c r="D234" s="7" t="str">
        <f t="shared" ref="D234:O234" si="163">IF(D233&lt;=0,"",D233/$P233%)</f>
        <v/>
      </c>
      <c r="E234" s="7">
        <f t="shared" si="163"/>
        <v>4.0973111395646615</v>
      </c>
      <c r="F234" s="7">
        <f t="shared" si="163"/>
        <v>2.5608194622279132</v>
      </c>
      <c r="G234" s="7" t="str">
        <f t="shared" si="163"/>
        <v/>
      </c>
      <c r="H234" s="7" t="str">
        <f t="shared" si="163"/>
        <v/>
      </c>
      <c r="I234" s="7">
        <f t="shared" si="163"/>
        <v>1.4084507042253525</v>
      </c>
      <c r="J234" s="7">
        <f t="shared" si="163"/>
        <v>24.32778489116518</v>
      </c>
      <c r="K234" s="7">
        <f t="shared" si="163"/>
        <v>10.755441741357235</v>
      </c>
      <c r="L234" s="7">
        <f t="shared" si="163"/>
        <v>32.906530089628689</v>
      </c>
      <c r="M234" s="7">
        <f t="shared" si="163"/>
        <v>10.371318822023047</v>
      </c>
      <c r="N234" s="7">
        <f t="shared" si="163"/>
        <v>5.2496798975672219</v>
      </c>
      <c r="O234" s="7">
        <f t="shared" si="163"/>
        <v>8.3226632522407176</v>
      </c>
      <c r="P234" s="66">
        <f t="shared" si="158"/>
        <v>100</v>
      </c>
    </row>
    <row r="235" spans="1:16" ht="16.05" customHeight="1" x14ac:dyDescent="0.2">
      <c r="A235" s="9"/>
      <c r="B235" s="9" t="s">
        <v>62</v>
      </c>
      <c r="C235" s="7" t="s">
        <v>21</v>
      </c>
      <c r="D235" s="67">
        <v>0</v>
      </c>
      <c r="E235" s="67">
        <v>3.2</v>
      </c>
      <c r="F235" s="67">
        <v>2</v>
      </c>
      <c r="G235" s="67">
        <v>0</v>
      </c>
      <c r="H235" s="67">
        <v>0</v>
      </c>
      <c r="I235" s="67">
        <v>0</v>
      </c>
      <c r="J235" s="67">
        <v>0</v>
      </c>
      <c r="K235" s="67">
        <v>0</v>
      </c>
      <c r="L235" s="67">
        <v>0.5</v>
      </c>
      <c r="M235" s="67">
        <v>5.6</v>
      </c>
      <c r="N235" s="67">
        <v>4.0999999999999996</v>
      </c>
      <c r="O235" s="67">
        <v>6.5</v>
      </c>
      <c r="P235" s="66">
        <f t="shared" ref="P235:P292" si="164">SUM(D235:O235)</f>
        <v>21.9</v>
      </c>
    </row>
    <row r="236" spans="1:16" ht="16.05" customHeight="1" x14ac:dyDescent="0.2">
      <c r="A236" s="9"/>
      <c r="B236" s="9"/>
      <c r="C236" s="10" t="s">
        <v>22</v>
      </c>
      <c r="D236" s="7" t="str">
        <f t="shared" ref="D236:O236" si="165">IF(D235&lt;=0,"",D235/$P235%)</f>
        <v/>
      </c>
      <c r="E236" s="7">
        <f t="shared" si="165"/>
        <v>14.611872146118724</v>
      </c>
      <c r="F236" s="7">
        <f t="shared" si="165"/>
        <v>9.1324200913242013</v>
      </c>
      <c r="G236" s="7" t="str">
        <f t="shared" si="165"/>
        <v/>
      </c>
      <c r="H236" s="7" t="str">
        <f t="shared" si="165"/>
        <v/>
      </c>
      <c r="I236" s="7" t="str">
        <f t="shared" si="165"/>
        <v/>
      </c>
      <c r="J236" s="7" t="str">
        <f t="shared" si="165"/>
        <v/>
      </c>
      <c r="K236" s="7" t="str">
        <f t="shared" si="165"/>
        <v/>
      </c>
      <c r="L236" s="7">
        <f t="shared" si="165"/>
        <v>2.2831050228310503</v>
      </c>
      <c r="M236" s="7">
        <f t="shared" si="165"/>
        <v>25.570776255707763</v>
      </c>
      <c r="N236" s="7">
        <f t="shared" si="165"/>
        <v>18.721461187214611</v>
      </c>
      <c r="O236" s="7">
        <f t="shared" si="165"/>
        <v>29.680365296803657</v>
      </c>
      <c r="P236" s="66">
        <f t="shared" si="164"/>
        <v>100.00000000000001</v>
      </c>
    </row>
    <row r="237" spans="1:16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64"/>
        <v>0</v>
      </c>
    </row>
    <row r="238" spans="1:16" ht="16.05" customHeight="1" x14ac:dyDescent="0.2">
      <c r="A238" s="9"/>
      <c r="B238" s="9"/>
      <c r="C238" s="10" t="s">
        <v>22</v>
      </c>
      <c r="D238" s="7" t="str">
        <f t="shared" ref="D238:O238" si="166">IF(D237&lt;=0,"",D237/$P237%)</f>
        <v/>
      </c>
      <c r="E238" s="7" t="str">
        <f t="shared" si="166"/>
        <v/>
      </c>
      <c r="F238" s="7" t="str">
        <f t="shared" si="166"/>
        <v/>
      </c>
      <c r="G238" s="7" t="str">
        <f t="shared" si="166"/>
        <v/>
      </c>
      <c r="H238" s="7" t="str">
        <f t="shared" si="166"/>
        <v/>
      </c>
      <c r="I238" s="7" t="str">
        <f t="shared" si="166"/>
        <v/>
      </c>
      <c r="J238" s="7" t="str">
        <f t="shared" si="166"/>
        <v/>
      </c>
      <c r="K238" s="7" t="str">
        <f t="shared" si="166"/>
        <v/>
      </c>
      <c r="L238" s="7" t="str">
        <f t="shared" si="166"/>
        <v/>
      </c>
      <c r="M238" s="7" t="str">
        <f t="shared" si="166"/>
        <v/>
      </c>
      <c r="N238" s="7" t="str">
        <f t="shared" si="166"/>
        <v/>
      </c>
      <c r="O238" s="7" t="str">
        <f t="shared" si="166"/>
        <v/>
      </c>
      <c r="P238" s="66">
        <f t="shared" si="164"/>
        <v>0</v>
      </c>
    </row>
    <row r="239" spans="1:16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7">SUM(E237,E235)</f>
        <v>3.2</v>
      </c>
      <c r="F239" s="66">
        <f t="shared" si="167"/>
        <v>2</v>
      </c>
      <c r="G239" s="66">
        <f t="shared" si="167"/>
        <v>0</v>
      </c>
      <c r="H239" s="66">
        <f t="shared" si="167"/>
        <v>0</v>
      </c>
      <c r="I239" s="66">
        <f t="shared" si="167"/>
        <v>0</v>
      </c>
      <c r="J239" s="66">
        <f t="shared" si="167"/>
        <v>0</v>
      </c>
      <c r="K239" s="66">
        <f t="shared" si="167"/>
        <v>0</v>
      </c>
      <c r="L239" s="66">
        <f t="shared" si="167"/>
        <v>0.5</v>
      </c>
      <c r="M239" s="66">
        <f t="shared" si="167"/>
        <v>5.6</v>
      </c>
      <c r="N239" s="66">
        <f t="shared" si="167"/>
        <v>4.0999999999999996</v>
      </c>
      <c r="O239" s="66">
        <f t="shared" si="167"/>
        <v>6.5</v>
      </c>
      <c r="P239" s="66">
        <f t="shared" si="164"/>
        <v>21.9</v>
      </c>
    </row>
    <row r="240" spans="1:16" ht="16.05" customHeight="1" x14ac:dyDescent="0.2">
      <c r="A240" s="9"/>
      <c r="B240" s="13"/>
      <c r="C240" s="10" t="s">
        <v>22</v>
      </c>
      <c r="D240" s="7" t="str">
        <f t="shared" ref="D240:O240" si="168">IF(D239&lt;=0,"",D239/$P239%)</f>
        <v/>
      </c>
      <c r="E240" s="7">
        <f t="shared" si="168"/>
        <v>14.611872146118724</v>
      </c>
      <c r="F240" s="7">
        <f t="shared" si="168"/>
        <v>9.1324200913242013</v>
      </c>
      <c r="G240" s="7" t="str">
        <f t="shared" si="168"/>
        <v/>
      </c>
      <c r="H240" s="7" t="str">
        <f t="shared" si="168"/>
        <v/>
      </c>
      <c r="I240" s="7" t="str">
        <f t="shared" si="168"/>
        <v/>
      </c>
      <c r="J240" s="7" t="str">
        <f t="shared" si="168"/>
        <v/>
      </c>
      <c r="K240" s="7" t="str">
        <f t="shared" si="168"/>
        <v/>
      </c>
      <c r="L240" s="7">
        <f t="shared" si="168"/>
        <v>2.2831050228310503</v>
      </c>
      <c r="M240" s="7">
        <f t="shared" si="168"/>
        <v>25.570776255707763</v>
      </c>
      <c r="N240" s="7">
        <f t="shared" si="168"/>
        <v>18.721461187214611</v>
      </c>
      <c r="O240" s="7">
        <f t="shared" si="168"/>
        <v>29.680365296803657</v>
      </c>
      <c r="P240" s="66">
        <f t="shared" si="164"/>
        <v>100.00000000000001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64"/>
        <v>0</v>
      </c>
    </row>
    <row r="242" spans="1:16" ht="16.05" customHeight="1" x14ac:dyDescent="0.2">
      <c r="A242" s="9"/>
      <c r="B242" s="9"/>
      <c r="C242" s="10" t="s">
        <v>22</v>
      </c>
      <c r="D242" s="7" t="str">
        <f t="shared" ref="D242:O242" si="169">IF(D241&lt;=0,"",D241/$P241%)</f>
        <v/>
      </c>
      <c r="E242" s="7" t="str">
        <f t="shared" si="169"/>
        <v/>
      </c>
      <c r="F242" s="7" t="str">
        <f t="shared" si="169"/>
        <v/>
      </c>
      <c r="G242" s="7" t="str">
        <f t="shared" si="169"/>
        <v/>
      </c>
      <c r="H242" s="7" t="str">
        <f t="shared" si="169"/>
        <v/>
      </c>
      <c r="I242" s="7" t="str">
        <f t="shared" si="169"/>
        <v/>
      </c>
      <c r="J242" s="7" t="str">
        <f t="shared" si="169"/>
        <v/>
      </c>
      <c r="K242" s="7" t="str">
        <f t="shared" si="169"/>
        <v/>
      </c>
      <c r="L242" s="7" t="str">
        <f t="shared" si="169"/>
        <v/>
      </c>
      <c r="M242" s="7" t="str">
        <f t="shared" si="169"/>
        <v/>
      </c>
      <c r="N242" s="7" t="str">
        <f t="shared" si="169"/>
        <v/>
      </c>
      <c r="O242" s="7" t="str">
        <f t="shared" si="169"/>
        <v/>
      </c>
      <c r="P242" s="66">
        <f t="shared" si="164"/>
        <v>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64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 t="shared" ref="D244:O244" si="170">IF(D243&lt;=0,"",D243/$P243%)</f>
        <v/>
      </c>
      <c r="E244" s="7" t="str">
        <f t="shared" si="170"/>
        <v/>
      </c>
      <c r="F244" s="7" t="str">
        <f t="shared" si="170"/>
        <v/>
      </c>
      <c r="G244" s="7" t="str">
        <f t="shared" si="170"/>
        <v/>
      </c>
      <c r="H244" s="7" t="str">
        <f t="shared" si="170"/>
        <v/>
      </c>
      <c r="I244" s="7" t="str">
        <f t="shared" si="170"/>
        <v/>
      </c>
      <c r="J244" s="7" t="str">
        <f t="shared" si="170"/>
        <v/>
      </c>
      <c r="K244" s="7" t="str">
        <f t="shared" si="170"/>
        <v/>
      </c>
      <c r="L244" s="7" t="str">
        <f t="shared" si="170"/>
        <v/>
      </c>
      <c r="M244" s="7" t="str">
        <f t="shared" si="170"/>
        <v/>
      </c>
      <c r="N244" s="7" t="str">
        <f t="shared" si="170"/>
        <v/>
      </c>
      <c r="O244" s="7" t="str">
        <f t="shared" si="170"/>
        <v/>
      </c>
      <c r="P244" s="66">
        <f t="shared" si="164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71">SUM(E243,E241)</f>
        <v>0</v>
      </c>
      <c r="F245" s="66">
        <f t="shared" si="171"/>
        <v>0</v>
      </c>
      <c r="G245" s="66">
        <f t="shared" si="171"/>
        <v>0</v>
      </c>
      <c r="H245" s="66">
        <f t="shared" si="171"/>
        <v>0</v>
      </c>
      <c r="I245" s="66">
        <f t="shared" si="171"/>
        <v>0</v>
      </c>
      <c r="J245" s="66">
        <f t="shared" si="171"/>
        <v>0</v>
      </c>
      <c r="K245" s="66">
        <f t="shared" si="171"/>
        <v>0</v>
      </c>
      <c r="L245" s="66">
        <f t="shared" si="171"/>
        <v>0</v>
      </c>
      <c r="M245" s="66">
        <f t="shared" si="171"/>
        <v>0</v>
      </c>
      <c r="N245" s="66">
        <f t="shared" si="171"/>
        <v>0</v>
      </c>
      <c r="O245" s="66">
        <f t="shared" si="171"/>
        <v>0</v>
      </c>
      <c r="P245" s="66">
        <f t="shared" si="164"/>
        <v>0</v>
      </c>
    </row>
    <row r="246" spans="1:16" ht="16.05" customHeight="1" x14ac:dyDescent="0.2">
      <c r="A246" s="9"/>
      <c r="B246" s="13"/>
      <c r="C246" s="10" t="s">
        <v>22</v>
      </c>
      <c r="D246" s="7" t="str">
        <f t="shared" ref="D246:O246" si="172">IF(D245&lt;=0,"",D245/$P245%)</f>
        <v/>
      </c>
      <c r="E246" s="7" t="str">
        <f t="shared" si="172"/>
        <v/>
      </c>
      <c r="F246" s="7" t="str">
        <f t="shared" si="172"/>
        <v/>
      </c>
      <c r="G246" s="7" t="str">
        <f t="shared" si="172"/>
        <v/>
      </c>
      <c r="H246" s="7" t="str">
        <f t="shared" si="172"/>
        <v/>
      </c>
      <c r="I246" s="7" t="str">
        <f t="shared" si="172"/>
        <v/>
      </c>
      <c r="J246" s="7" t="str">
        <f t="shared" si="172"/>
        <v/>
      </c>
      <c r="K246" s="7" t="str">
        <f t="shared" si="172"/>
        <v/>
      </c>
      <c r="L246" s="7" t="str">
        <f t="shared" si="172"/>
        <v/>
      </c>
      <c r="M246" s="7" t="str">
        <f t="shared" si="172"/>
        <v/>
      </c>
      <c r="N246" s="7" t="str">
        <f t="shared" si="172"/>
        <v/>
      </c>
      <c r="O246" s="7" t="str">
        <f t="shared" si="172"/>
        <v/>
      </c>
      <c r="P246" s="66">
        <f t="shared" si="164"/>
        <v>0</v>
      </c>
    </row>
    <row r="247" spans="1:16" ht="16.05" customHeight="1" x14ac:dyDescent="0.2">
      <c r="A247" s="9"/>
      <c r="B247" s="9" t="s">
        <v>64</v>
      </c>
      <c r="C247" s="7" t="s">
        <v>21</v>
      </c>
      <c r="D247" s="67">
        <v>0</v>
      </c>
      <c r="E247" s="67">
        <v>0</v>
      </c>
      <c r="F247" s="67"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1</v>
      </c>
      <c r="L247" s="67">
        <v>25</v>
      </c>
      <c r="M247" s="67">
        <v>1.2</v>
      </c>
      <c r="N247" s="67">
        <v>0</v>
      </c>
      <c r="O247" s="67">
        <v>0</v>
      </c>
      <c r="P247" s="66">
        <f t="shared" si="164"/>
        <v>27.2</v>
      </c>
    </row>
    <row r="248" spans="1:16" ht="16.05" customHeight="1" x14ac:dyDescent="0.2">
      <c r="A248" s="9"/>
      <c r="B248" s="9"/>
      <c r="C248" s="10" t="s">
        <v>22</v>
      </c>
      <c r="D248" s="7" t="str">
        <f t="shared" ref="D248:O248" si="173">IF(D247&lt;=0,"",D247/$P247%)</f>
        <v/>
      </c>
      <c r="E248" s="7" t="str">
        <f t="shared" si="173"/>
        <v/>
      </c>
      <c r="F248" s="7" t="str">
        <f t="shared" si="173"/>
        <v/>
      </c>
      <c r="G248" s="7" t="str">
        <f t="shared" si="173"/>
        <v/>
      </c>
      <c r="H248" s="7" t="str">
        <f t="shared" si="173"/>
        <v/>
      </c>
      <c r="I248" s="7" t="str">
        <f t="shared" si="173"/>
        <v/>
      </c>
      <c r="J248" s="7" t="str">
        <f t="shared" si="173"/>
        <v/>
      </c>
      <c r="K248" s="7">
        <f t="shared" si="173"/>
        <v>3.6764705882352939</v>
      </c>
      <c r="L248" s="7">
        <f t="shared" si="173"/>
        <v>91.911764705882348</v>
      </c>
      <c r="M248" s="7">
        <f t="shared" si="173"/>
        <v>4.4117647058823524</v>
      </c>
      <c r="N248" s="7" t="str">
        <f t="shared" si="173"/>
        <v/>
      </c>
      <c r="O248" s="7" t="str">
        <f t="shared" si="173"/>
        <v/>
      </c>
      <c r="P248" s="66">
        <f t="shared" si="164"/>
        <v>99.999999999999986</v>
      </c>
    </row>
    <row r="249" spans="1:16" ht="16.05" customHeight="1" x14ac:dyDescent="0.2">
      <c r="A249" s="9"/>
      <c r="B249" s="9"/>
      <c r="C249" s="7" t="s">
        <v>23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67">
        <v>5.6</v>
      </c>
      <c r="L249" s="67">
        <v>0</v>
      </c>
      <c r="M249" s="67">
        <v>0</v>
      </c>
      <c r="N249" s="67">
        <v>0</v>
      </c>
      <c r="O249" s="67">
        <v>0</v>
      </c>
      <c r="P249" s="66">
        <f t="shared" si="164"/>
        <v>5.6</v>
      </c>
    </row>
    <row r="250" spans="1:16" ht="16.05" customHeight="1" x14ac:dyDescent="0.2">
      <c r="A250" s="9"/>
      <c r="B250" s="9"/>
      <c r="C250" s="10" t="s">
        <v>22</v>
      </c>
      <c r="D250" s="7" t="str">
        <f t="shared" ref="D250:O250" si="174">IF(D249&lt;=0,"",D249/$P249%)</f>
        <v/>
      </c>
      <c r="E250" s="7" t="str">
        <f t="shared" si="174"/>
        <v/>
      </c>
      <c r="F250" s="7" t="str">
        <f t="shared" si="174"/>
        <v/>
      </c>
      <c r="G250" s="7" t="str">
        <f t="shared" si="174"/>
        <v/>
      </c>
      <c r="H250" s="7" t="str">
        <f t="shared" si="174"/>
        <v/>
      </c>
      <c r="I250" s="7" t="str">
        <f t="shared" si="174"/>
        <v/>
      </c>
      <c r="J250" s="7" t="str">
        <f t="shared" si="174"/>
        <v/>
      </c>
      <c r="K250" s="7">
        <f t="shared" si="174"/>
        <v>100</v>
      </c>
      <c r="L250" s="7" t="str">
        <f t="shared" si="174"/>
        <v/>
      </c>
      <c r="M250" s="7" t="str">
        <f t="shared" si="174"/>
        <v/>
      </c>
      <c r="N250" s="7" t="str">
        <f t="shared" si="174"/>
        <v/>
      </c>
      <c r="O250" s="7" t="str">
        <f t="shared" si="174"/>
        <v/>
      </c>
      <c r="P250" s="66">
        <f t="shared" si="164"/>
        <v>100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5">SUM(E249,E247)</f>
        <v>0</v>
      </c>
      <c r="F251" s="66">
        <f t="shared" si="175"/>
        <v>0</v>
      </c>
      <c r="G251" s="66">
        <f t="shared" si="175"/>
        <v>0</v>
      </c>
      <c r="H251" s="66">
        <f t="shared" si="175"/>
        <v>0</v>
      </c>
      <c r="I251" s="66">
        <f t="shared" si="175"/>
        <v>0</v>
      </c>
      <c r="J251" s="66">
        <f t="shared" si="175"/>
        <v>0</v>
      </c>
      <c r="K251" s="66">
        <f t="shared" si="175"/>
        <v>6.6</v>
      </c>
      <c r="L251" s="66">
        <f t="shared" si="175"/>
        <v>25</v>
      </c>
      <c r="M251" s="66">
        <f t="shared" si="175"/>
        <v>1.2</v>
      </c>
      <c r="N251" s="66">
        <f t="shared" si="175"/>
        <v>0</v>
      </c>
      <c r="O251" s="66">
        <f t="shared" si="175"/>
        <v>0</v>
      </c>
      <c r="P251" s="66">
        <f t="shared" si="164"/>
        <v>32.800000000000004</v>
      </c>
    </row>
    <row r="252" spans="1:16" ht="16.05" customHeight="1" x14ac:dyDescent="0.2">
      <c r="A252" s="9"/>
      <c r="B252" s="13"/>
      <c r="C252" s="10" t="s">
        <v>22</v>
      </c>
      <c r="D252" s="7" t="str">
        <f t="shared" ref="D252:O252" si="176">IF(D251&lt;=0,"",D251/$P251%)</f>
        <v/>
      </c>
      <c r="E252" s="7" t="str">
        <f t="shared" si="176"/>
        <v/>
      </c>
      <c r="F252" s="7" t="str">
        <f t="shared" si="176"/>
        <v/>
      </c>
      <c r="G252" s="7" t="str">
        <f t="shared" si="176"/>
        <v/>
      </c>
      <c r="H252" s="7" t="str">
        <f t="shared" si="176"/>
        <v/>
      </c>
      <c r="I252" s="7" t="str">
        <f t="shared" si="176"/>
        <v/>
      </c>
      <c r="J252" s="7" t="str">
        <f t="shared" si="176"/>
        <v/>
      </c>
      <c r="K252" s="7">
        <f t="shared" si="176"/>
        <v>20.121951219512191</v>
      </c>
      <c r="L252" s="7">
        <f t="shared" si="176"/>
        <v>76.219512195121936</v>
      </c>
      <c r="M252" s="7">
        <f t="shared" si="176"/>
        <v>3.6585365853658529</v>
      </c>
      <c r="N252" s="7" t="str">
        <f t="shared" si="176"/>
        <v/>
      </c>
      <c r="O252" s="7" t="str">
        <f t="shared" si="176"/>
        <v/>
      </c>
      <c r="P252" s="66">
        <f t="shared" si="164"/>
        <v>99.999999999999972</v>
      </c>
    </row>
    <row r="253" spans="1:16" ht="16.05" customHeight="1" x14ac:dyDescent="0.2">
      <c r="A253" s="9"/>
      <c r="B253" s="9" t="s">
        <v>65</v>
      </c>
      <c r="C253" s="7" t="s">
        <v>21</v>
      </c>
      <c r="D253" s="67">
        <v>0</v>
      </c>
      <c r="E253" s="67">
        <v>0</v>
      </c>
      <c r="F253" s="67">
        <v>0</v>
      </c>
      <c r="G253" s="67">
        <v>0</v>
      </c>
      <c r="H253" s="67">
        <v>0</v>
      </c>
      <c r="I253" s="67">
        <v>1.1000000000000001</v>
      </c>
      <c r="J253" s="67">
        <v>18.100000000000001</v>
      </c>
      <c r="K253" s="67">
        <v>1.6</v>
      </c>
      <c r="L253" s="67">
        <v>0.1</v>
      </c>
      <c r="M253" s="67">
        <v>0</v>
      </c>
      <c r="N253" s="67">
        <v>0</v>
      </c>
      <c r="O253" s="67">
        <v>0</v>
      </c>
      <c r="P253" s="66">
        <f t="shared" si="164"/>
        <v>20.900000000000006</v>
      </c>
    </row>
    <row r="254" spans="1:16" ht="16.05" customHeight="1" x14ac:dyDescent="0.2">
      <c r="A254" s="9"/>
      <c r="B254" s="9"/>
      <c r="C254" s="10" t="s">
        <v>22</v>
      </c>
      <c r="D254" s="7" t="str">
        <f t="shared" ref="D254:O254" si="177">IF(D253&lt;=0,"",D253/$P253%)</f>
        <v/>
      </c>
      <c r="E254" s="7" t="str">
        <f t="shared" si="177"/>
        <v/>
      </c>
      <c r="F254" s="7" t="str">
        <f t="shared" si="177"/>
        <v/>
      </c>
      <c r="G254" s="7" t="str">
        <f t="shared" si="177"/>
        <v/>
      </c>
      <c r="H254" s="7" t="str">
        <f t="shared" si="177"/>
        <v/>
      </c>
      <c r="I254" s="7">
        <f t="shared" si="177"/>
        <v>5.2631578947368416</v>
      </c>
      <c r="J254" s="7">
        <f t="shared" si="177"/>
        <v>86.602870813397118</v>
      </c>
      <c r="K254" s="7">
        <f t="shared" si="177"/>
        <v>7.6555023923444967</v>
      </c>
      <c r="L254" s="7">
        <f t="shared" si="177"/>
        <v>0.47846889952153104</v>
      </c>
      <c r="M254" s="7" t="str">
        <f t="shared" si="177"/>
        <v/>
      </c>
      <c r="N254" s="7" t="str">
        <f t="shared" si="177"/>
        <v/>
      </c>
      <c r="O254" s="7" t="str">
        <f t="shared" si="177"/>
        <v/>
      </c>
      <c r="P254" s="66">
        <f t="shared" si="164"/>
        <v>99.999999999999986</v>
      </c>
    </row>
    <row r="255" spans="1:16" ht="16.05" customHeight="1" x14ac:dyDescent="0.2">
      <c r="A255" s="9"/>
      <c r="B255" s="9"/>
      <c r="C255" s="7" t="s">
        <v>23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0.1</v>
      </c>
      <c r="K255" s="67">
        <v>0</v>
      </c>
      <c r="L255" s="67">
        <v>0</v>
      </c>
      <c r="M255" s="67">
        <v>0</v>
      </c>
      <c r="N255" s="67">
        <v>0</v>
      </c>
      <c r="O255" s="67">
        <v>0</v>
      </c>
      <c r="P255" s="66">
        <f t="shared" si="164"/>
        <v>0.1</v>
      </c>
    </row>
    <row r="256" spans="1:16" ht="16.05" customHeight="1" x14ac:dyDescent="0.2">
      <c r="A256" s="9"/>
      <c r="B256" s="9"/>
      <c r="C256" s="10" t="s">
        <v>22</v>
      </c>
      <c r="D256" s="7" t="str">
        <f t="shared" ref="D256:O256" si="178">IF(D255&lt;=0,"",D255/$P255%)</f>
        <v/>
      </c>
      <c r="E256" s="7" t="str">
        <f t="shared" si="178"/>
        <v/>
      </c>
      <c r="F256" s="7" t="str">
        <f t="shared" si="178"/>
        <v/>
      </c>
      <c r="G256" s="7" t="str">
        <f t="shared" si="178"/>
        <v/>
      </c>
      <c r="H256" s="7" t="str">
        <f t="shared" si="178"/>
        <v/>
      </c>
      <c r="I256" s="7" t="str">
        <f t="shared" si="178"/>
        <v/>
      </c>
      <c r="J256" s="7">
        <f t="shared" si="178"/>
        <v>100</v>
      </c>
      <c r="K256" s="7" t="str">
        <f t="shared" si="178"/>
        <v/>
      </c>
      <c r="L256" s="7" t="str">
        <f t="shared" si="178"/>
        <v/>
      </c>
      <c r="M256" s="7" t="str">
        <f t="shared" si="178"/>
        <v/>
      </c>
      <c r="N256" s="7" t="str">
        <f t="shared" si="178"/>
        <v/>
      </c>
      <c r="O256" s="7" t="str">
        <f t="shared" si="178"/>
        <v/>
      </c>
      <c r="P256" s="66">
        <f t="shared" si="164"/>
        <v>100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9">SUM(E255,E253)</f>
        <v>0</v>
      </c>
      <c r="F257" s="66">
        <f t="shared" si="179"/>
        <v>0</v>
      </c>
      <c r="G257" s="66">
        <f t="shared" si="179"/>
        <v>0</v>
      </c>
      <c r="H257" s="66">
        <f t="shared" si="179"/>
        <v>0</v>
      </c>
      <c r="I257" s="66">
        <f t="shared" si="179"/>
        <v>1.1000000000000001</v>
      </c>
      <c r="J257" s="66">
        <f t="shared" si="179"/>
        <v>18.200000000000003</v>
      </c>
      <c r="K257" s="66">
        <f t="shared" si="179"/>
        <v>1.6</v>
      </c>
      <c r="L257" s="66">
        <f t="shared" si="179"/>
        <v>0.1</v>
      </c>
      <c r="M257" s="66">
        <f t="shared" si="179"/>
        <v>0</v>
      </c>
      <c r="N257" s="66">
        <f t="shared" si="179"/>
        <v>0</v>
      </c>
      <c r="O257" s="66">
        <f t="shared" si="179"/>
        <v>0</v>
      </c>
      <c r="P257" s="66">
        <f t="shared" si="164"/>
        <v>21.000000000000007</v>
      </c>
    </row>
    <row r="258" spans="1:16" ht="16.05" customHeight="1" x14ac:dyDescent="0.2">
      <c r="A258" s="9"/>
      <c r="B258" s="13"/>
      <c r="C258" s="10" t="s">
        <v>22</v>
      </c>
      <c r="D258" s="7" t="str">
        <f t="shared" ref="D258:O258" si="180">IF(D257&lt;=0,"",D257/$P257%)</f>
        <v/>
      </c>
      <c r="E258" s="7" t="str">
        <f t="shared" si="180"/>
        <v/>
      </c>
      <c r="F258" s="7" t="str">
        <f t="shared" si="180"/>
        <v/>
      </c>
      <c r="G258" s="7" t="str">
        <f t="shared" si="180"/>
        <v/>
      </c>
      <c r="H258" s="7" t="str">
        <f t="shared" si="180"/>
        <v/>
      </c>
      <c r="I258" s="7">
        <f t="shared" si="180"/>
        <v>5.2380952380952364</v>
      </c>
      <c r="J258" s="7">
        <f t="shared" si="180"/>
        <v>86.666666666666643</v>
      </c>
      <c r="K258" s="7">
        <f t="shared" si="180"/>
        <v>7.6190476190476168</v>
      </c>
      <c r="L258" s="7">
        <f t="shared" si="180"/>
        <v>0.47619047619047605</v>
      </c>
      <c r="M258" s="7" t="str">
        <f t="shared" si="180"/>
        <v/>
      </c>
      <c r="N258" s="7" t="str">
        <f t="shared" si="180"/>
        <v/>
      </c>
      <c r="O258" s="7" t="str">
        <f t="shared" si="180"/>
        <v/>
      </c>
      <c r="P258" s="66">
        <f t="shared" si="164"/>
        <v>99.999999999999986</v>
      </c>
    </row>
    <row r="259" spans="1:16" ht="16.05" customHeight="1" x14ac:dyDescent="0.2">
      <c r="A259" s="9"/>
      <c r="B259" s="9" t="s">
        <v>66</v>
      </c>
      <c r="C259" s="7" t="s">
        <v>21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0.2</v>
      </c>
      <c r="L259" s="67">
        <v>0.1</v>
      </c>
      <c r="M259" s="67">
        <v>1.3</v>
      </c>
      <c r="N259" s="67">
        <v>0</v>
      </c>
      <c r="O259" s="67">
        <v>0</v>
      </c>
      <c r="P259" s="66">
        <f t="shared" si="164"/>
        <v>1.6</v>
      </c>
    </row>
    <row r="260" spans="1:16" ht="16.05" customHeight="1" x14ac:dyDescent="0.2">
      <c r="A260" s="9"/>
      <c r="B260" s="9"/>
      <c r="C260" s="10" t="s">
        <v>22</v>
      </c>
      <c r="D260" s="7" t="str">
        <f t="shared" ref="D260:O260" si="181">IF(D259&lt;=0,"",D259/$P259%)</f>
        <v/>
      </c>
      <c r="E260" s="7" t="str">
        <f t="shared" si="181"/>
        <v/>
      </c>
      <c r="F260" s="7" t="str">
        <f t="shared" si="181"/>
        <v/>
      </c>
      <c r="G260" s="7" t="str">
        <f t="shared" si="181"/>
        <v/>
      </c>
      <c r="H260" s="7" t="str">
        <f t="shared" si="181"/>
        <v/>
      </c>
      <c r="I260" s="7" t="str">
        <f t="shared" si="181"/>
        <v/>
      </c>
      <c r="J260" s="7" t="str">
        <f t="shared" si="181"/>
        <v/>
      </c>
      <c r="K260" s="7">
        <f t="shared" si="181"/>
        <v>12.5</v>
      </c>
      <c r="L260" s="7">
        <f t="shared" si="181"/>
        <v>6.25</v>
      </c>
      <c r="M260" s="7">
        <f t="shared" si="181"/>
        <v>81.25</v>
      </c>
      <c r="N260" s="7" t="str">
        <f t="shared" si="181"/>
        <v/>
      </c>
      <c r="O260" s="7" t="str">
        <f t="shared" si="181"/>
        <v/>
      </c>
      <c r="P260" s="66">
        <f t="shared" si="164"/>
        <v>100</v>
      </c>
    </row>
    <row r="261" spans="1:16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64"/>
        <v>0</v>
      </c>
    </row>
    <row r="262" spans="1:16" ht="16.05" customHeight="1" x14ac:dyDescent="0.2">
      <c r="A262" s="9"/>
      <c r="B262" s="9"/>
      <c r="C262" s="10" t="s">
        <v>22</v>
      </c>
      <c r="D262" s="7" t="str">
        <f t="shared" ref="D262:O262" si="182">IF(D261&lt;=0,"",D261/$P261%)</f>
        <v/>
      </c>
      <c r="E262" s="7" t="str">
        <f t="shared" si="182"/>
        <v/>
      </c>
      <c r="F262" s="7" t="str">
        <f t="shared" si="182"/>
        <v/>
      </c>
      <c r="G262" s="7" t="str">
        <f t="shared" si="182"/>
        <v/>
      </c>
      <c r="H262" s="7" t="str">
        <f t="shared" si="182"/>
        <v/>
      </c>
      <c r="I262" s="7" t="str">
        <f t="shared" si="182"/>
        <v/>
      </c>
      <c r="J262" s="7" t="str">
        <f t="shared" si="182"/>
        <v/>
      </c>
      <c r="K262" s="7" t="str">
        <f t="shared" si="182"/>
        <v/>
      </c>
      <c r="L262" s="7" t="str">
        <f t="shared" si="182"/>
        <v/>
      </c>
      <c r="M262" s="7" t="str">
        <f t="shared" si="182"/>
        <v/>
      </c>
      <c r="N262" s="7" t="str">
        <f t="shared" si="182"/>
        <v/>
      </c>
      <c r="O262" s="7" t="str">
        <f t="shared" si="182"/>
        <v/>
      </c>
      <c r="P262" s="66">
        <f t="shared" si="164"/>
        <v>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3">SUM(E261,E259)</f>
        <v>0</v>
      </c>
      <c r="F263" s="66">
        <f t="shared" si="183"/>
        <v>0</v>
      </c>
      <c r="G263" s="66">
        <f t="shared" si="183"/>
        <v>0</v>
      </c>
      <c r="H263" s="66">
        <f t="shared" si="183"/>
        <v>0</v>
      </c>
      <c r="I263" s="66">
        <f t="shared" si="183"/>
        <v>0</v>
      </c>
      <c r="J263" s="66">
        <f t="shared" si="183"/>
        <v>0</v>
      </c>
      <c r="K263" s="66">
        <f t="shared" si="183"/>
        <v>0.2</v>
      </c>
      <c r="L263" s="66">
        <f t="shared" si="183"/>
        <v>0.1</v>
      </c>
      <c r="M263" s="66">
        <f t="shared" si="183"/>
        <v>1.3</v>
      </c>
      <c r="N263" s="66">
        <f t="shared" si="183"/>
        <v>0</v>
      </c>
      <c r="O263" s="66">
        <f t="shared" si="183"/>
        <v>0</v>
      </c>
      <c r="P263" s="66">
        <f t="shared" si="164"/>
        <v>1.6</v>
      </c>
    </row>
    <row r="264" spans="1:16" ht="16.05" customHeight="1" x14ac:dyDescent="0.2">
      <c r="A264" s="9"/>
      <c r="B264" s="13"/>
      <c r="C264" s="10" t="s">
        <v>22</v>
      </c>
      <c r="D264" s="7" t="str">
        <f t="shared" ref="D264:O264" si="184">IF(D263&lt;=0,"",D263/$P263%)</f>
        <v/>
      </c>
      <c r="E264" s="7" t="str">
        <f t="shared" si="184"/>
        <v/>
      </c>
      <c r="F264" s="7" t="str">
        <f t="shared" si="184"/>
        <v/>
      </c>
      <c r="G264" s="7" t="str">
        <f t="shared" si="184"/>
        <v/>
      </c>
      <c r="H264" s="7" t="str">
        <f t="shared" si="184"/>
        <v/>
      </c>
      <c r="I264" s="7" t="str">
        <f t="shared" si="184"/>
        <v/>
      </c>
      <c r="J264" s="7" t="str">
        <f t="shared" si="184"/>
        <v/>
      </c>
      <c r="K264" s="7">
        <f t="shared" si="184"/>
        <v>12.5</v>
      </c>
      <c r="L264" s="7">
        <f t="shared" si="184"/>
        <v>6.25</v>
      </c>
      <c r="M264" s="7">
        <f t="shared" si="184"/>
        <v>81.25</v>
      </c>
      <c r="N264" s="7" t="str">
        <f t="shared" si="184"/>
        <v/>
      </c>
      <c r="O264" s="7" t="str">
        <f t="shared" si="184"/>
        <v/>
      </c>
      <c r="P264" s="66">
        <f t="shared" si="164"/>
        <v>100</v>
      </c>
    </row>
    <row r="265" spans="1:16" ht="16.05" customHeight="1" x14ac:dyDescent="0.2">
      <c r="A265" s="9"/>
      <c r="B265" s="9" t="s">
        <v>67</v>
      </c>
      <c r="C265" s="7" t="s">
        <v>21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0</v>
      </c>
      <c r="J265" s="67">
        <v>0.8</v>
      </c>
      <c r="K265" s="67">
        <v>0</v>
      </c>
      <c r="L265" s="67">
        <v>0</v>
      </c>
      <c r="M265" s="67">
        <v>0</v>
      </c>
      <c r="N265" s="67">
        <v>0</v>
      </c>
      <c r="O265" s="67">
        <v>0</v>
      </c>
      <c r="P265" s="66">
        <f t="shared" si="164"/>
        <v>0.8</v>
      </c>
    </row>
    <row r="266" spans="1:16" ht="16.05" customHeight="1" x14ac:dyDescent="0.2">
      <c r="A266" s="9"/>
      <c r="B266" s="9"/>
      <c r="C266" s="10" t="s">
        <v>22</v>
      </c>
      <c r="D266" s="7" t="str">
        <f t="shared" ref="D266:O266" si="185">IF(D265&lt;=0,"",D265/$P265%)</f>
        <v/>
      </c>
      <c r="E266" s="7" t="str">
        <f t="shared" si="185"/>
        <v/>
      </c>
      <c r="F266" s="7" t="str">
        <f t="shared" si="185"/>
        <v/>
      </c>
      <c r="G266" s="7" t="str">
        <f t="shared" si="185"/>
        <v/>
      </c>
      <c r="H266" s="7" t="str">
        <f t="shared" si="185"/>
        <v/>
      </c>
      <c r="I266" s="7" t="str">
        <f t="shared" si="185"/>
        <v/>
      </c>
      <c r="J266" s="7">
        <f t="shared" si="185"/>
        <v>100</v>
      </c>
      <c r="K266" s="7" t="str">
        <f t="shared" si="185"/>
        <v/>
      </c>
      <c r="L266" s="7" t="str">
        <f t="shared" si="185"/>
        <v/>
      </c>
      <c r="M266" s="7" t="str">
        <f t="shared" si="185"/>
        <v/>
      </c>
      <c r="N266" s="7" t="str">
        <f t="shared" si="185"/>
        <v/>
      </c>
      <c r="O266" s="7" t="str">
        <f t="shared" si="185"/>
        <v/>
      </c>
      <c r="P266" s="66">
        <f t="shared" si="164"/>
        <v>100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64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 t="shared" ref="D268:O268" si="186">IF(D267&lt;=0,"",D267/$P267%)</f>
        <v/>
      </c>
      <c r="E268" s="7" t="str">
        <f t="shared" si="186"/>
        <v/>
      </c>
      <c r="F268" s="7" t="str">
        <f t="shared" si="186"/>
        <v/>
      </c>
      <c r="G268" s="7" t="str">
        <f t="shared" si="186"/>
        <v/>
      </c>
      <c r="H268" s="7" t="str">
        <f t="shared" si="186"/>
        <v/>
      </c>
      <c r="I268" s="7" t="str">
        <f t="shared" si="186"/>
        <v/>
      </c>
      <c r="J268" s="7" t="str">
        <f t="shared" si="186"/>
        <v/>
      </c>
      <c r="K268" s="7" t="str">
        <f t="shared" si="186"/>
        <v/>
      </c>
      <c r="L268" s="7" t="str">
        <f t="shared" si="186"/>
        <v/>
      </c>
      <c r="M268" s="7" t="str">
        <f t="shared" si="186"/>
        <v/>
      </c>
      <c r="N268" s="7" t="str">
        <f t="shared" si="186"/>
        <v/>
      </c>
      <c r="O268" s="7" t="str">
        <f t="shared" si="186"/>
        <v/>
      </c>
      <c r="P268" s="66">
        <f t="shared" si="164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7">SUM(E267,E265)</f>
        <v>0</v>
      </c>
      <c r="F269" s="66">
        <f t="shared" si="187"/>
        <v>0</v>
      </c>
      <c r="G269" s="66">
        <f t="shared" si="187"/>
        <v>0</v>
      </c>
      <c r="H269" s="66">
        <f t="shared" si="187"/>
        <v>0</v>
      </c>
      <c r="I269" s="66">
        <f t="shared" si="187"/>
        <v>0</v>
      </c>
      <c r="J269" s="66">
        <f t="shared" si="187"/>
        <v>0.8</v>
      </c>
      <c r="K269" s="66">
        <f t="shared" si="187"/>
        <v>0</v>
      </c>
      <c r="L269" s="66">
        <f t="shared" si="187"/>
        <v>0</v>
      </c>
      <c r="M269" s="66">
        <f t="shared" si="187"/>
        <v>0</v>
      </c>
      <c r="N269" s="66">
        <f t="shared" si="187"/>
        <v>0</v>
      </c>
      <c r="O269" s="66">
        <f t="shared" si="187"/>
        <v>0</v>
      </c>
      <c r="P269" s="66">
        <f t="shared" si="164"/>
        <v>0.8</v>
      </c>
    </row>
    <row r="270" spans="1:16" ht="16.05" customHeight="1" x14ac:dyDescent="0.2">
      <c r="A270" s="9"/>
      <c r="B270" s="13"/>
      <c r="C270" s="10" t="s">
        <v>22</v>
      </c>
      <c r="D270" s="7" t="str">
        <f t="shared" ref="D270:O270" si="188">IF(D269&lt;=0,"",D269/$P269%)</f>
        <v/>
      </c>
      <c r="E270" s="7" t="str">
        <f t="shared" si="188"/>
        <v/>
      </c>
      <c r="F270" s="7" t="str">
        <f t="shared" si="188"/>
        <v/>
      </c>
      <c r="G270" s="7" t="str">
        <f t="shared" si="188"/>
        <v/>
      </c>
      <c r="H270" s="7" t="str">
        <f t="shared" si="188"/>
        <v/>
      </c>
      <c r="I270" s="7" t="str">
        <f t="shared" si="188"/>
        <v/>
      </c>
      <c r="J270" s="7">
        <f t="shared" si="188"/>
        <v>100</v>
      </c>
      <c r="K270" s="7" t="str">
        <f t="shared" si="188"/>
        <v/>
      </c>
      <c r="L270" s="7" t="str">
        <f t="shared" si="188"/>
        <v/>
      </c>
      <c r="M270" s="7" t="str">
        <f t="shared" si="188"/>
        <v/>
      </c>
      <c r="N270" s="7" t="str">
        <f t="shared" si="188"/>
        <v/>
      </c>
      <c r="O270" s="7" t="str">
        <f t="shared" si="188"/>
        <v/>
      </c>
      <c r="P270" s="66">
        <f t="shared" si="164"/>
        <v>100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64"/>
        <v>0</v>
      </c>
    </row>
    <row r="272" spans="1:16" ht="16.05" customHeight="1" x14ac:dyDescent="0.2">
      <c r="A272" s="9"/>
      <c r="B272" s="9"/>
      <c r="C272" s="10" t="s">
        <v>22</v>
      </c>
      <c r="D272" s="7" t="str">
        <f t="shared" ref="D272:O272" si="189">IF(D271&lt;=0,"",D271/$P271%)</f>
        <v/>
      </c>
      <c r="E272" s="7" t="str">
        <f t="shared" si="189"/>
        <v/>
      </c>
      <c r="F272" s="7" t="str">
        <f t="shared" si="189"/>
        <v/>
      </c>
      <c r="G272" s="7" t="str">
        <f t="shared" si="189"/>
        <v/>
      </c>
      <c r="H272" s="7" t="str">
        <f t="shared" si="189"/>
        <v/>
      </c>
      <c r="I272" s="7" t="str">
        <f t="shared" si="189"/>
        <v/>
      </c>
      <c r="J272" s="7" t="str">
        <f t="shared" si="189"/>
        <v/>
      </c>
      <c r="K272" s="7" t="str">
        <f t="shared" si="189"/>
        <v/>
      </c>
      <c r="L272" s="7" t="str">
        <f t="shared" si="189"/>
        <v/>
      </c>
      <c r="M272" s="7" t="str">
        <f t="shared" si="189"/>
        <v/>
      </c>
      <c r="N272" s="7" t="str">
        <f t="shared" si="189"/>
        <v/>
      </c>
      <c r="O272" s="7" t="str">
        <f t="shared" si="189"/>
        <v/>
      </c>
      <c r="P272" s="66">
        <f t="shared" si="164"/>
        <v>0</v>
      </c>
    </row>
    <row r="273" spans="1:16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64"/>
        <v>0</v>
      </c>
    </row>
    <row r="274" spans="1:16" ht="16.05" customHeight="1" x14ac:dyDescent="0.2">
      <c r="A274" s="9"/>
      <c r="B274" s="9"/>
      <c r="C274" s="10" t="s">
        <v>22</v>
      </c>
      <c r="D274" s="7" t="str">
        <f t="shared" ref="D274:O274" si="190">IF(D273&lt;=0,"",D273/$P273%)</f>
        <v/>
      </c>
      <c r="E274" s="7" t="str">
        <f t="shared" si="190"/>
        <v/>
      </c>
      <c r="F274" s="7" t="str">
        <f t="shared" si="190"/>
        <v/>
      </c>
      <c r="G274" s="7" t="str">
        <f t="shared" si="190"/>
        <v/>
      </c>
      <c r="H274" s="7" t="str">
        <f t="shared" si="190"/>
        <v/>
      </c>
      <c r="I274" s="7" t="str">
        <f t="shared" si="190"/>
        <v/>
      </c>
      <c r="J274" s="7" t="str">
        <f t="shared" si="190"/>
        <v/>
      </c>
      <c r="K274" s="7" t="str">
        <f t="shared" si="190"/>
        <v/>
      </c>
      <c r="L274" s="7" t="str">
        <f t="shared" si="190"/>
        <v/>
      </c>
      <c r="M274" s="7" t="str">
        <f t="shared" si="190"/>
        <v/>
      </c>
      <c r="N274" s="7" t="str">
        <f t="shared" si="190"/>
        <v/>
      </c>
      <c r="O274" s="7" t="str">
        <f t="shared" si="190"/>
        <v/>
      </c>
      <c r="P274" s="66">
        <f t="shared" si="164"/>
        <v>0</v>
      </c>
    </row>
    <row r="275" spans="1:16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91">SUM(E273,E271)</f>
        <v>0</v>
      </c>
      <c r="F275" s="66">
        <f t="shared" si="191"/>
        <v>0</v>
      </c>
      <c r="G275" s="66">
        <f t="shared" si="191"/>
        <v>0</v>
      </c>
      <c r="H275" s="66">
        <f t="shared" si="191"/>
        <v>0</v>
      </c>
      <c r="I275" s="66">
        <f t="shared" si="191"/>
        <v>0</v>
      </c>
      <c r="J275" s="66">
        <f t="shared" si="191"/>
        <v>0</v>
      </c>
      <c r="K275" s="66">
        <f t="shared" si="191"/>
        <v>0</v>
      </c>
      <c r="L275" s="66">
        <f t="shared" si="191"/>
        <v>0</v>
      </c>
      <c r="M275" s="66">
        <f t="shared" si="191"/>
        <v>0</v>
      </c>
      <c r="N275" s="66">
        <f t="shared" si="191"/>
        <v>0</v>
      </c>
      <c r="O275" s="66">
        <f t="shared" si="191"/>
        <v>0</v>
      </c>
      <c r="P275" s="66">
        <f t="shared" si="164"/>
        <v>0</v>
      </c>
    </row>
    <row r="276" spans="1:16" ht="16.05" customHeight="1" x14ac:dyDescent="0.2">
      <c r="A276" s="9"/>
      <c r="B276" s="13"/>
      <c r="C276" s="10" t="s">
        <v>22</v>
      </c>
      <c r="D276" s="7" t="str">
        <f t="shared" ref="D276:O276" si="192">IF(D275&lt;=0,"",D275/$P275%)</f>
        <v/>
      </c>
      <c r="E276" s="7" t="str">
        <f t="shared" si="192"/>
        <v/>
      </c>
      <c r="F276" s="7" t="str">
        <f t="shared" si="192"/>
        <v/>
      </c>
      <c r="G276" s="7" t="str">
        <f t="shared" si="192"/>
        <v/>
      </c>
      <c r="H276" s="7" t="str">
        <f t="shared" si="192"/>
        <v/>
      </c>
      <c r="I276" s="7" t="str">
        <f t="shared" si="192"/>
        <v/>
      </c>
      <c r="J276" s="7" t="str">
        <f t="shared" si="192"/>
        <v/>
      </c>
      <c r="K276" s="7" t="str">
        <f t="shared" si="192"/>
        <v/>
      </c>
      <c r="L276" s="7" t="str">
        <f t="shared" si="192"/>
        <v/>
      </c>
      <c r="M276" s="7" t="str">
        <f t="shared" si="192"/>
        <v/>
      </c>
      <c r="N276" s="7" t="str">
        <f t="shared" si="192"/>
        <v/>
      </c>
      <c r="O276" s="7" t="str">
        <f t="shared" si="192"/>
        <v/>
      </c>
      <c r="P276" s="66">
        <f t="shared" si="164"/>
        <v>0</v>
      </c>
    </row>
    <row r="277" spans="1:16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64"/>
        <v>0</v>
      </c>
    </row>
    <row r="278" spans="1:16" ht="16.05" customHeight="1" x14ac:dyDescent="0.2">
      <c r="A278" s="9"/>
      <c r="B278" s="9"/>
      <c r="C278" s="10" t="s">
        <v>22</v>
      </c>
      <c r="D278" s="7" t="str">
        <f t="shared" ref="D278:O278" si="193">IF(D277&lt;=0,"",D277/$P277%)</f>
        <v/>
      </c>
      <c r="E278" s="7" t="str">
        <f t="shared" si="193"/>
        <v/>
      </c>
      <c r="F278" s="7" t="str">
        <f t="shared" si="193"/>
        <v/>
      </c>
      <c r="G278" s="7" t="str">
        <f t="shared" si="193"/>
        <v/>
      </c>
      <c r="H278" s="7" t="str">
        <f t="shared" si="193"/>
        <v/>
      </c>
      <c r="I278" s="7" t="str">
        <f t="shared" si="193"/>
        <v/>
      </c>
      <c r="J278" s="7" t="str">
        <f t="shared" si="193"/>
        <v/>
      </c>
      <c r="K278" s="7" t="str">
        <f t="shared" si="193"/>
        <v/>
      </c>
      <c r="L278" s="7" t="str">
        <f t="shared" si="193"/>
        <v/>
      </c>
      <c r="M278" s="7" t="str">
        <f t="shared" si="193"/>
        <v/>
      </c>
      <c r="N278" s="7" t="str">
        <f t="shared" si="193"/>
        <v/>
      </c>
      <c r="O278" s="7" t="str">
        <f t="shared" si="193"/>
        <v/>
      </c>
      <c r="P278" s="66">
        <f t="shared" si="164"/>
        <v>0</v>
      </c>
    </row>
    <row r="279" spans="1:16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64"/>
        <v>0</v>
      </c>
    </row>
    <row r="280" spans="1:16" ht="16.05" customHeight="1" x14ac:dyDescent="0.2">
      <c r="A280" s="9"/>
      <c r="B280" s="9"/>
      <c r="C280" s="10" t="s">
        <v>22</v>
      </c>
      <c r="D280" s="7" t="str">
        <f t="shared" ref="D280:O280" si="194">IF(D279&lt;=0,"",D279/$P279%)</f>
        <v/>
      </c>
      <c r="E280" s="7" t="str">
        <f t="shared" si="194"/>
        <v/>
      </c>
      <c r="F280" s="7" t="str">
        <f t="shared" si="194"/>
        <v/>
      </c>
      <c r="G280" s="7" t="str">
        <f t="shared" si="194"/>
        <v/>
      </c>
      <c r="H280" s="7" t="str">
        <f t="shared" si="194"/>
        <v/>
      </c>
      <c r="I280" s="7" t="str">
        <f t="shared" si="194"/>
        <v/>
      </c>
      <c r="J280" s="7" t="str">
        <f t="shared" si="194"/>
        <v/>
      </c>
      <c r="K280" s="7" t="str">
        <f t="shared" si="194"/>
        <v/>
      </c>
      <c r="L280" s="7" t="str">
        <f t="shared" si="194"/>
        <v/>
      </c>
      <c r="M280" s="7" t="str">
        <f t="shared" si="194"/>
        <v/>
      </c>
      <c r="N280" s="7" t="str">
        <f t="shared" si="194"/>
        <v/>
      </c>
      <c r="O280" s="7" t="str">
        <f t="shared" si="194"/>
        <v/>
      </c>
      <c r="P280" s="66">
        <f t="shared" si="164"/>
        <v>0</v>
      </c>
    </row>
    <row r="281" spans="1:16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5">SUM(E279,E277)</f>
        <v>0</v>
      </c>
      <c r="F281" s="66">
        <f t="shared" si="195"/>
        <v>0</v>
      </c>
      <c r="G281" s="66">
        <f t="shared" si="195"/>
        <v>0</v>
      </c>
      <c r="H281" s="66">
        <f t="shared" si="195"/>
        <v>0</v>
      </c>
      <c r="I281" s="66">
        <f t="shared" si="195"/>
        <v>0</v>
      </c>
      <c r="J281" s="66">
        <f t="shared" si="195"/>
        <v>0</v>
      </c>
      <c r="K281" s="66">
        <f t="shared" si="195"/>
        <v>0</v>
      </c>
      <c r="L281" s="66">
        <f t="shared" si="195"/>
        <v>0</v>
      </c>
      <c r="M281" s="66">
        <f t="shared" si="195"/>
        <v>0</v>
      </c>
      <c r="N281" s="66">
        <f t="shared" si="195"/>
        <v>0</v>
      </c>
      <c r="O281" s="66">
        <f t="shared" si="195"/>
        <v>0</v>
      </c>
      <c r="P281" s="66">
        <f t="shared" si="164"/>
        <v>0</v>
      </c>
    </row>
    <row r="282" spans="1:16" ht="16.05" customHeight="1" x14ac:dyDescent="0.2">
      <c r="A282" s="9"/>
      <c r="B282" s="13"/>
      <c r="C282" s="10" t="s">
        <v>22</v>
      </c>
      <c r="D282" s="7" t="str">
        <f t="shared" ref="D282:O282" si="196">IF(D281&lt;=0,"",D281/$P281%)</f>
        <v/>
      </c>
      <c r="E282" s="7" t="str">
        <f t="shared" si="196"/>
        <v/>
      </c>
      <c r="F282" s="7" t="str">
        <f t="shared" si="196"/>
        <v/>
      </c>
      <c r="G282" s="7" t="str">
        <f t="shared" si="196"/>
        <v/>
      </c>
      <c r="H282" s="7" t="str">
        <f t="shared" si="196"/>
        <v/>
      </c>
      <c r="I282" s="7" t="str">
        <f t="shared" si="196"/>
        <v/>
      </c>
      <c r="J282" s="7" t="str">
        <f t="shared" si="196"/>
        <v/>
      </c>
      <c r="K282" s="7" t="str">
        <f t="shared" si="196"/>
        <v/>
      </c>
      <c r="L282" s="7" t="str">
        <f t="shared" si="196"/>
        <v/>
      </c>
      <c r="M282" s="7" t="str">
        <f t="shared" si="196"/>
        <v/>
      </c>
      <c r="N282" s="7" t="str">
        <f t="shared" si="196"/>
        <v/>
      </c>
      <c r="O282" s="7" t="str">
        <f t="shared" si="196"/>
        <v/>
      </c>
      <c r="P282" s="66">
        <f t="shared" si="164"/>
        <v>0</v>
      </c>
    </row>
    <row r="283" spans="1:16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64"/>
        <v>0</v>
      </c>
    </row>
    <row r="284" spans="1:16" ht="16.05" customHeight="1" x14ac:dyDescent="0.2">
      <c r="A284" s="9"/>
      <c r="B284" s="9"/>
      <c r="C284" s="10" t="s">
        <v>22</v>
      </c>
      <c r="D284" s="7" t="str">
        <f t="shared" ref="D284:O284" si="197">IF(D283&lt;=0,"",D283/$P283%)</f>
        <v/>
      </c>
      <c r="E284" s="7" t="str">
        <f t="shared" si="197"/>
        <v/>
      </c>
      <c r="F284" s="7" t="str">
        <f t="shared" si="197"/>
        <v/>
      </c>
      <c r="G284" s="7" t="str">
        <f t="shared" si="197"/>
        <v/>
      </c>
      <c r="H284" s="7" t="str">
        <f t="shared" si="197"/>
        <v/>
      </c>
      <c r="I284" s="7" t="str">
        <f t="shared" si="197"/>
        <v/>
      </c>
      <c r="J284" s="7" t="str">
        <f t="shared" si="197"/>
        <v/>
      </c>
      <c r="K284" s="7" t="str">
        <f t="shared" si="197"/>
        <v/>
      </c>
      <c r="L284" s="7" t="str">
        <f t="shared" si="197"/>
        <v/>
      </c>
      <c r="M284" s="7" t="str">
        <f t="shared" si="197"/>
        <v/>
      </c>
      <c r="N284" s="7" t="str">
        <f t="shared" si="197"/>
        <v/>
      </c>
      <c r="O284" s="7" t="str">
        <f t="shared" si="197"/>
        <v/>
      </c>
      <c r="P284" s="66">
        <f t="shared" si="164"/>
        <v>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64"/>
        <v>0</v>
      </c>
    </row>
    <row r="286" spans="1:16" ht="16.05" customHeight="1" x14ac:dyDescent="0.2">
      <c r="A286" s="9"/>
      <c r="B286" s="9"/>
      <c r="C286" s="10" t="s">
        <v>22</v>
      </c>
      <c r="D286" s="7" t="str">
        <f t="shared" ref="D286:O286" si="198">IF(D285&lt;=0,"",D285/$P285%)</f>
        <v/>
      </c>
      <c r="E286" s="7" t="str">
        <f t="shared" si="198"/>
        <v/>
      </c>
      <c r="F286" s="7" t="str">
        <f t="shared" si="198"/>
        <v/>
      </c>
      <c r="G286" s="7" t="str">
        <f t="shared" si="198"/>
        <v/>
      </c>
      <c r="H286" s="7" t="str">
        <f t="shared" si="198"/>
        <v/>
      </c>
      <c r="I286" s="7" t="str">
        <f t="shared" si="198"/>
        <v/>
      </c>
      <c r="J286" s="7" t="str">
        <f t="shared" si="198"/>
        <v/>
      </c>
      <c r="K286" s="7" t="str">
        <f t="shared" si="198"/>
        <v/>
      </c>
      <c r="L286" s="7" t="str">
        <f t="shared" si="198"/>
        <v/>
      </c>
      <c r="M286" s="7" t="str">
        <f t="shared" si="198"/>
        <v/>
      </c>
      <c r="N286" s="7" t="str">
        <f t="shared" si="198"/>
        <v/>
      </c>
      <c r="O286" s="7" t="str">
        <f t="shared" si="198"/>
        <v/>
      </c>
      <c r="P286" s="66">
        <f t="shared" si="164"/>
        <v>0</v>
      </c>
    </row>
    <row r="287" spans="1:16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9">SUM(E285,E283)</f>
        <v>0</v>
      </c>
      <c r="F287" s="66">
        <f t="shared" si="199"/>
        <v>0</v>
      </c>
      <c r="G287" s="66">
        <f t="shared" si="199"/>
        <v>0</v>
      </c>
      <c r="H287" s="66">
        <f t="shared" si="199"/>
        <v>0</v>
      </c>
      <c r="I287" s="66">
        <f t="shared" si="199"/>
        <v>0</v>
      </c>
      <c r="J287" s="66">
        <f t="shared" si="199"/>
        <v>0</v>
      </c>
      <c r="K287" s="66">
        <f t="shared" si="199"/>
        <v>0</v>
      </c>
      <c r="L287" s="66">
        <f t="shared" si="199"/>
        <v>0</v>
      </c>
      <c r="M287" s="66">
        <f t="shared" si="199"/>
        <v>0</v>
      </c>
      <c r="N287" s="66">
        <f t="shared" si="199"/>
        <v>0</v>
      </c>
      <c r="O287" s="66">
        <f t="shared" si="199"/>
        <v>0</v>
      </c>
      <c r="P287" s="66">
        <f t="shared" si="164"/>
        <v>0</v>
      </c>
    </row>
    <row r="288" spans="1:16" ht="16.05" customHeight="1" x14ac:dyDescent="0.2">
      <c r="A288" s="9"/>
      <c r="B288" s="13"/>
      <c r="C288" s="10" t="s">
        <v>22</v>
      </c>
      <c r="D288" s="7" t="str">
        <f t="shared" ref="D288:O288" si="200">IF(D287&lt;=0,"",D287/$P287%)</f>
        <v/>
      </c>
      <c r="E288" s="7" t="str">
        <f t="shared" si="200"/>
        <v/>
      </c>
      <c r="F288" s="7" t="str">
        <f t="shared" si="200"/>
        <v/>
      </c>
      <c r="G288" s="7" t="str">
        <f t="shared" si="200"/>
        <v/>
      </c>
      <c r="H288" s="7" t="str">
        <f t="shared" si="200"/>
        <v/>
      </c>
      <c r="I288" s="7" t="str">
        <f t="shared" si="200"/>
        <v/>
      </c>
      <c r="J288" s="7" t="str">
        <f t="shared" si="200"/>
        <v/>
      </c>
      <c r="K288" s="7" t="str">
        <f t="shared" si="200"/>
        <v/>
      </c>
      <c r="L288" s="7" t="str">
        <f t="shared" si="200"/>
        <v/>
      </c>
      <c r="M288" s="7" t="str">
        <f t="shared" si="200"/>
        <v/>
      </c>
      <c r="N288" s="7" t="str">
        <f t="shared" si="200"/>
        <v/>
      </c>
      <c r="O288" s="7" t="str">
        <f t="shared" si="200"/>
        <v/>
      </c>
      <c r="P288" s="66">
        <f t="shared" si="164"/>
        <v>0</v>
      </c>
    </row>
    <row r="289" spans="1:18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64"/>
        <v>0</v>
      </c>
    </row>
    <row r="290" spans="1:18" ht="16.05" customHeight="1" x14ac:dyDescent="0.2">
      <c r="A290" s="9"/>
      <c r="B290" s="9"/>
      <c r="C290" s="10" t="s">
        <v>22</v>
      </c>
      <c r="D290" s="7" t="str">
        <f t="shared" ref="D290:O290" si="201">IF(D289&lt;=0,"",D289/$P289%)</f>
        <v/>
      </c>
      <c r="E290" s="7" t="str">
        <f t="shared" si="201"/>
        <v/>
      </c>
      <c r="F290" s="7" t="str">
        <f t="shared" si="201"/>
        <v/>
      </c>
      <c r="G290" s="7" t="str">
        <f t="shared" si="201"/>
        <v/>
      </c>
      <c r="H290" s="7" t="str">
        <f t="shared" si="201"/>
        <v/>
      </c>
      <c r="I290" s="7" t="str">
        <f t="shared" si="201"/>
        <v/>
      </c>
      <c r="J290" s="7" t="str">
        <f t="shared" si="201"/>
        <v/>
      </c>
      <c r="K290" s="7" t="str">
        <f t="shared" si="201"/>
        <v/>
      </c>
      <c r="L290" s="7" t="str">
        <f t="shared" si="201"/>
        <v/>
      </c>
      <c r="M290" s="7" t="str">
        <f t="shared" si="201"/>
        <v/>
      </c>
      <c r="N290" s="7" t="str">
        <f t="shared" si="201"/>
        <v/>
      </c>
      <c r="O290" s="7" t="str">
        <f t="shared" si="201"/>
        <v/>
      </c>
      <c r="P290" s="66">
        <f t="shared" si="164"/>
        <v>0</v>
      </c>
    </row>
    <row r="291" spans="1:18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64"/>
        <v>0</v>
      </c>
    </row>
    <row r="292" spans="1:18" ht="16.05" customHeight="1" x14ac:dyDescent="0.2">
      <c r="A292" s="9"/>
      <c r="B292" s="9"/>
      <c r="C292" s="10" t="s">
        <v>22</v>
      </c>
      <c r="D292" s="7" t="str">
        <f t="shared" ref="D292:O292" si="202">IF(D291&lt;=0,"",D291/$P291%)</f>
        <v/>
      </c>
      <c r="E292" s="7" t="str">
        <f t="shared" si="202"/>
        <v/>
      </c>
      <c r="F292" s="7" t="str">
        <f t="shared" si="202"/>
        <v/>
      </c>
      <c r="G292" s="7" t="str">
        <f t="shared" si="202"/>
        <v/>
      </c>
      <c r="H292" s="7" t="str">
        <f t="shared" si="202"/>
        <v/>
      </c>
      <c r="I292" s="7" t="str">
        <f t="shared" si="202"/>
        <v/>
      </c>
      <c r="J292" s="7" t="str">
        <f t="shared" si="202"/>
        <v/>
      </c>
      <c r="K292" s="7" t="str">
        <f t="shared" si="202"/>
        <v/>
      </c>
      <c r="L292" s="7" t="str">
        <f t="shared" si="202"/>
        <v/>
      </c>
      <c r="M292" s="7" t="str">
        <f t="shared" si="202"/>
        <v/>
      </c>
      <c r="N292" s="7" t="str">
        <f t="shared" si="202"/>
        <v/>
      </c>
      <c r="O292" s="7" t="str">
        <f t="shared" si="202"/>
        <v/>
      </c>
      <c r="P292" s="66">
        <f t="shared" si="164"/>
        <v>0</v>
      </c>
    </row>
    <row r="293" spans="1:18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3">SUM(E291,E289)</f>
        <v>0</v>
      </c>
      <c r="F293" s="66">
        <f t="shared" si="203"/>
        <v>0</v>
      </c>
      <c r="G293" s="66">
        <f t="shared" si="203"/>
        <v>0</v>
      </c>
      <c r="H293" s="66">
        <f t="shared" si="203"/>
        <v>0</v>
      </c>
      <c r="I293" s="66">
        <f t="shared" si="203"/>
        <v>0</v>
      </c>
      <c r="J293" s="66">
        <f t="shared" si="203"/>
        <v>0</v>
      </c>
      <c r="K293" s="66">
        <f t="shared" si="203"/>
        <v>0</v>
      </c>
      <c r="L293" s="66">
        <f t="shared" si="203"/>
        <v>0</v>
      </c>
      <c r="M293" s="66">
        <f t="shared" si="203"/>
        <v>0</v>
      </c>
      <c r="N293" s="66">
        <f t="shared" si="203"/>
        <v>0</v>
      </c>
      <c r="O293" s="66">
        <f t="shared" si="203"/>
        <v>0</v>
      </c>
      <c r="P293" s="66">
        <f t="shared" ref="P293:P356" si="204">SUM(D293:O293)</f>
        <v>0</v>
      </c>
    </row>
    <row r="294" spans="1:18" ht="16.05" customHeight="1" x14ac:dyDescent="0.2">
      <c r="A294" s="9"/>
      <c r="B294" s="13"/>
      <c r="C294" s="10" t="s">
        <v>22</v>
      </c>
      <c r="D294" s="7" t="str">
        <f t="shared" ref="D294:O294" si="205">IF(D293&lt;=0,"",D293/$P293%)</f>
        <v/>
      </c>
      <c r="E294" s="7" t="str">
        <f t="shared" si="205"/>
        <v/>
      </c>
      <c r="F294" s="7" t="str">
        <f t="shared" si="205"/>
        <v/>
      </c>
      <c r="G294" s="7" t="str">
        <f t="shared" si="205"/>
        <v/>
      </c>
      <c r="H294" s="7" t="str">
        <f t="shared" si="205"/>
        <v/>
      </c>
      <c r="I294" s="7" t="str">
        <f t="shared" si="205"/>
        <v/>
      </c>
      <c r="J294" s="7" t="str">
        <f t="shared" si="205"/>
        <v/>
      </c>
      <c r="K294" s="7" t="str">
        <f t="shared" si="205"/>
        <v/>
      </c>
      <c r="L294" s="7" t="str">
        <f t="shared" si="205"/>
        <v/>
      </c>
      <c r="M294" s="7" t="str">
        <f t="shared" si="205"/>
        <v/>
      </c>
      <c r="N294" s="7" t="str">
        <f t="shared" si="205"/>
        <v/>
      </c>
      <c r="O294" s="7" t="str">
        <f t="shared" si="205"/>
        <v/>
      </c>
      <c r="P294" s="66">
        <f t="shared" si="204"/>
        <v>0</v>
      </c>
    </row>
    <row r="295" spans="1:18" ht="16.05" customHeight="1" x14ac:dyDescent="0.2">
      <c r="A295" s="103" t="s">
        <v>72</v>
      </c>
      <c r="B295" s="104"/>
      <c r="C295" s="7" t="s">
        <v>21</v>
      </c>
      <c r="D295" s="67">
        <v>5638.7</v>
      </c>
      <c r="E295" s="67">
        <v>5102.8</v>
      </c>
      <c r="F295" s="67">
        <v>5715.5</v>
      </c>
      <c r="G295" s="67">
        <v>5557.7</v>
      </c>
      <c r="H295" s="67">
        <v>5811.6</v>
      </c>
      <c r="I295" s="67">
        <v>5584.5</v>
      </c>
      <c r="J295" s="67">
        <v>5687.5</v>
      </c>
      <c r="K295" s="67">
        <v>5445.5</v>
      </c>
      <c r="L295" s="67">
        <v>5259.5</v>
      </c>
      <c r="M295" s="67">
        <v>5360.5</v>
      </c>
      <c r="N295" s="67">
        <v>5109.2</v>
      </c>
      <c r="O295" s="67">
        <v>5291.5</v>
      </c>
      <c r="P295" s="66">
        <f t="shared" si="204"/>
        <v>65564.5</v>
      </c>
    </row>
    <row r="296" spans="1:18" ht="16.05" customHeight="1" x14ac:dyDescent="0.2">
      <c r="A296" s="9"/>
      <c r="C296" s="10" t="s">
        <v>22</v>
      </c>
      <c r="D296" s="7">
        <f t="shared" ref="D296:O296" si="206">IF(D295&lt;=0,"",D295/$P295%)</f>
        <v>8.6002333579909855</v>
      </c>
      <c r="E296" s="7">
        <f t="shared" si="206"/>
        <v>7.782870303289128</v>
      </c>
      <c r="F296" s="7">
        <f t="shared" si="206"/>
        <v>8.7173699181721815</v>
      </c>
      <c r="G296" s="7">
        <f t="shared" si="206"/>
        <v>8.4766908921748811</v>
      </c>
      <c r="H296" s="7">
        <f t="shared" si="206"/>
        <v>8.8639431399614121</v>
      </c>
      <c r="I296" s="7">
        <f t="shared" si="206"/>
        <v>8.5175666709881117</v>
      </c>
      <c r="J296" s="7">
        <f t="shared" si="206"/>
        <v>8.6746638806061203</v>
      </c>
      <c r="K296" s="7">
        <f t="shared" si="206"/>
        <v>8.3055616987851657</v>
      </c>
      <c r="L296" s="7">
        <f t="shared" si="206"/>
        <v>8.0218715920963337</v>
      </c>
      <c r="M296" s="7">
        <f t="shared" si="206"/>
        <v>8.1759183704596232</v>
      </c>
      <c r="N296" s="7">
        <f t="shared" si="206"/>
        <v>7.7926316833042275</v>
      </c>
      <c r="O296" s="7">
        <f t="shared" si="206"/>
        <v>8.0706784921718313</v>
      </c>
      <c r="P296" s="66">
        <f t="shared" si="204"/>
        <v>100</v>
      </c>
    </row>
    <row r="297" spans="1:18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4"/>
        <v>0</v>
      </c>
    </row>
    <row r="298" spans="1:18" ht="16.05" customHeight="1" x14ac:dyDescent="0.2">
      <c r="A298" s="9"/>
      <c r="C298" s="10" t="s">
        <v>22</v>
      </c>
      <c r="D298" s="7" t="str">
        <f t="shared" ref="D298:O298" si="207">IF(D297&lt;=0,"",D297/$P297%)</f>
        <v/>
      </c>
      <c r="E298" s="7" t="str">
        <f t="shared" si="207"/>
        <v/>
      </c>
      <c r="F298" s="7" t="str">
        <f t="shared" si="207"/>
        <v/>
      </c>
      <c r="G298" s="7" t="str">
        <f t="shared" si="207"/>
        <v/>
      </c>
      <c r="H298" s="7" t="str">
        <f t="shared" si="207"/>
        <v/>
      </c>
      <c r="I298" s="7" t="str">
        <f t="shared" si="207"/>
        <v/>
      </c>
      <c r="J298" s="7" t="str">
        <f t="shared" si="207"/>
        <v/>
      </c>
      <c r="K298" s="7" t="str">
        <f t="shared" si="207"/>
        <v/>
      </c>
      <c r="L298" s="7" t="str">
        <f t="shared" si="207"/>
        <v/>
      </c>
      <c r="M298" s="7" t="str">
        <f t="shared" si="207"/>
        <v/>
      </c>
      <c r="N298" s="7" t="str">
        <f t="shared" si="207"/>
        <v/>
      </c>
      <c r="O298" s="7" t="str">
        <f t="shared" si="207"/>
        <v/>
      </c>
      <c r="P298" s="66">
        <f t="shared" si="204"/>
        <v>0</v>
      </c>
    </row>
    <row r="299" spans="1:18" ht="16.05" customHeight="1" x14ac:dyDescent="0.2">
      <c r="A299" s="9"/>
      <c r="B299" s="11"/>
      <c r="C299" s="7" t="s">
        <v>24</v>
      </c>
      <c r="D299" s="66">
        <f>SUM(D297,D295)</f>
        <v>5638.7</v>
      </c>
      <c r="E299" s="66">
        <f t="shared" ref="E299:O299" si="208">SUM(E297,E295)</f>
        <v>5102.8</v>
      </c>
      <c r="F299" s="66">
        <f t="shared" si="208"/>
        <v>5715.5</v>
      </c>
      <c r="G299" s="66">
        <f t="shared" si="208"/>
        <v>5557.7</v>
      </c>
      <c r="H299" s="66">
        <f t="shared" si="208"/>
        <v>5811.6</v>
      </c>
      <c r="I299" s="66">
        <f t="shared" si="208"/>
        <v>5584.5</v>
      </c>
      <c r="J299" s="66">
        <f t="shared" si="208"/>
        <v>5687.5</v>
      </c>
      <c r="K299" s="66">
        <f t="shared" si="208"/>
        <v>5445.5</v>
      </c>
      <c r="L299" s="66">
        <f t="shared" si="208"/>
        <v>5259.5</v>
      </c>
      <c r="M299" s="66">
        <f t="shared" si="208"/>
        <v>5360.5</v>
      </c>
      <c r="N299" s="66">
        <f t="shared" si="208"/>
        <v>5109.2</v>
      </c>
      <c r="O299" s="66">
        <f t="shared" si="208"/>
        <v>5291.5</v>
      </c>
      <c r="P299" s="66">
        <f t="shared" si="204"/>
        <v>65564.5</v>
      </c>
    </row>
    <row r="300" spans="1:18" ht="16.05" customHeight="1" x14ac:dyDescent="0.2">
      <c r="A300" s="13"/>
      <c r="B300" s="12"/>
      <c r="C300" s="10" t="s">
        <v>22</v>
      </c>
      <c r="D300" s="7">
        <f t="shared" ref="D300:O300" si="209">IF(D299&lt;=0,"",D299/$P299%)</f>
        <v>8.6002333579909855</v>
      </c>
      <c r="E300" s="7">
        <f t="shared" si="209"/>
        <v>7.782870303289128</v>
      </c>
      <c r="F300" s="7">
        <f t="shared" si="209"/>
        <v>8.7173699181721815</v>
      </c>
      <c r="G300" s="7">
        <f t="shared" si="209"/>
        <v>8.4766908921748811</v>
      </c>
      <c r="H300" s="7">
        <f t="shared" si="209"/>
        <v>8.8639431399614121</v>
      </c>
      <c r="I300" s="7">
        <f t="shared" si="209"/>
        <v>8.5175666709881117</v>
      </c>
      <c r="J300" s="7">
        <f t="shared" si="209"/>
        <v>8.6746638806061203</v>
      </c>
      <c r="K300" s="7">
        <f t="shared" si="209"/>
        <v>8.3055616987851657</v>
      </c>
      <c r="L300" s="7">
        <f t="shared" si="209"/>
        <v>8.0218715920963337</v>
      </c>
      <c r="M300" s="7">
        <f t="shared" si="209"/>
        <v>8.1759183704596232</v>
      </c>
      <c r="N300" s="7">
        <f t="shared" si="209"/>
        <v>7.7926316833042275</v>
      </c>
      <c r="O300" s="7">
        <f t="shared" si="209"/>
        <v>8.0706784921718313</v>
      </c>
      <c r="P300" s="66">
        <f t="shared" si="204"/>
        <v>100</v>
      </c>
    </row>
    <row r="301" spans="1:18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0</v>
      </c>
      <c r="E301" s="7">
        <f t="shared" ref="E301:O301" si="210">SUM(E307,E313,E319,E325,E331,E337,E343,E349,E355)</f>
        <v>0</v>
      </c>
      <c r="F301" s="7">
        <f t="shared" si="210"/>
        <v>0</v>
      </c>
      <c r="G301" s="7">
        <f t="shared" si="210"/>
        <v>0</v>
      </c>
      <c r="H301" s="7">
        <f t="shared" si="210"/>
        <v>0</v>
      </c>
      <c r="I301" s="7">
        <f t="shared" si="210"/>
        <v>0</v>
      </c>
      <c r="J301" s="7">
        <f t="shared" si="210"/>
        <v>0</v>
      </c>
      <c r="K301" s="7">
        <f t="shared" si="210"/>
        <v>0</v>
      </c>
      <c r="L301" s="7">
        <f t="shared" si="210"/>
        <v>0</v>
      </c>
      <c r="M301" s="7">
        <f t="shared" si="210"/>
        <v>0</v>
      </c>
      <c r="N301" s="7">
        <f t="shared" si="210"/>
        <v>0</v>
      </c>
      <c r="O301" s="7">
        <f t="shared" si="210"/>
        <v>0</v>
      </c>
      <c r="P301" s="66">
        <f t="shared" si="204"/>
        <v>0</v>
      </c>
      <c r="R301" s="2"/>
    </row>
    <row r="302" spans="1:18" s="17" customFormat="1" ht="16.05" customHeight="1" x14ac:dyDescent="0.2">
      <c r="A302" s="9"/>
      <c r="B302" s="11"/>
      <c r="C302" s="10" t="s">
        <v>22</v>
      </c>
      <c r="D302" s="7" t="str">
        <f t="shared" ref="D302:O302" si="211">IF(D301&lt;=0,"",D301/$P301%)</f>
        <v/>
      </c>
      <c r="E302" s="7" t="str">
        <f t="shared" si="211"/>
        <v/>
      </c>
      <c r="F302" s="7" t="str">
        <f t="shared" si="211"/>
        <v/>
      </c>
      <c r="G302" s="7" t="str">
        <f t="shared" si="211"/>
        <v/>
      </c>
      <c r="H302" s="7" t="str">
        <f t="shared" si="211"/>
        <v/>
      </c>
      <c r="I302" s="7" t="str">
        <f t="shared" si="211"/>
        <v/>
      </c>
      <c r="J302" s="7" t="str">
        <f t="shared" si="211"/>
        <v/>
      </c>
      <c r="K302" s="7" t="str">
        <f t="shared" si="211"/>
        <v/>
      </c>
      <c r="L302" s="7" t="str">
        <f t="shared" si="211"/>
        <v/>
      </c>
      <c r="M302" s="7" t="str">
        <f t="shared" si="211"/>
        <v/>
      </c>
      <c r="N302" s="7" t="str">
        <f t="shared" si="211"/>
        <v/>
      </c>
      <c r="O302" s="7" t="str">
        <f t="shared" si="211"/>
        <v/>
      </c>
      <c r="P302" s="66">
        <f t="shared" si="204"/>
        <v>0</v>
      </c>
      <c r="R302" s="2"/>
    </row>
    <row r="303" spans="1:18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0</v>
      </c>
      <c r="E303" s="7">
        <f t="shared" ref="E303:O303" si="212">SUM(E309,E315,E321,E327,E333,E339,E345,E351,E357)</f>
        <v>0</v>
      </c>
      <c r="F303" s="7">
        <f t="shared" si="212"/>
        <v>0</v>
      </c>
      <c r="G303" s="7">
        <f t="shared" si="212"/>
        <v>0</v>
      </c>
      <c r="H303" s="7">
        <f t="shared" si="212"/>
        <v>0</v>
      </c>
      <c r="I303" s="7">
        <f t="shared" si="212"/>
        <v>0</v>
      </c>
      <c r="J303" s="7">
        <f t="shared" si="212"/>
        <v>0</v>
      </c>
      <c r="K303" s="7">
        <f t="shared" si="212"/>
        <v>0</v>
      </c>
      <c r="L303" s="7">
        <f t="shared" si="212"/>
        <v>0</v>
      </c>
      <c r="M303" s="7">
        <f t="shared" si="212"/>
        <v>0</v>
      </c>
      <c r="N303" s="7">
        <f t="shared" si="212"/>
        <v>0</v>
      </c>
      <c r="O303" s="7">
        <f t="shared" si="212"/>
        <v>0</v>
      </c>
      <c r="P303" s="66">
        <f t="shared" si="204"/>
        <v>0</v>
      </c>
      <c r="R303" s="2"/>
    </row>
    <row r="304" spans="1:18" s="17" customFormat="1" ht="16.05" customHeight="1" x14ac:dyDescent="0.2">
      <c r="A304" s="9"/>
      <c r="B304" s="11"/>
      <c r="C304" s="10" t="s">
        <v>22</v>
      </c>
      <c r="D304" s="7" t="str">
        <f t="shared" ref="D304:O304" si="213">IF(D303&lt;=0,"",D303/$P303%)</f>
        <v/>
      </c>
      <c r="E304" s="7" t="str">
        <f t="shared" si="213"/>
        <v/>
      </c>
      <c r="F304" s="7" t="str">
        <f t="shared" si="213"/>
        <v/>
      </c>
      <c r="G304" s="7" t="str">
        <f t="shared" si="213"/>
        <v/>
      </c>
      <c r="H304" s="7" t="str">
        <f t="shared" si="213"/>
        <v/>
      </c>
      <c r="I304" s="7" t="str">
        <f t="shared" si="213"/>
        <v/>
      </c>
      <c r="J304" s="7" t="str">
        <f t="shared" si="213"/>
        <v/>
      </c>
      <c r="K304" s="7" t="str">
        <f t="shared" si="213"/>
        <v/>
      </c>
      <c r="L304" s="7" t="str">
        <f t="shared" si="213"/>
        <v/>
      </c>
      <c r="M304" s="7" t="str">
        <f t="shared" si="213"/>
        <v/>
      </c>
      <c r="N304" s="7" t="str">
        <f t="shared" si="213"/>
        <v/>
      </c>
      <c r="O304" s="7" t="str">
        <f t="shared" si="213"/>
        <v/>
      </c>
      <c r="P304" s="66">
        <f t="shared" si="204"/>
        <v>0</v>
      </c>
      <c r="R304" s="2"/>
    </row>
    <row r="305" spans="1:18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0</v>
      </c>
      <c r="E305" s="7">
        <f t="shared" ref="E305:O305" si="214">SUM(E311,E317,E323,E329,E335,E341,E347,E353,E359)</f>
        <v>0</v>
      </c>
      <c r="F305" s="7">
        <f t="shared" si="214"/>
        <v>0</v>
      </c>
      <c r="G305" s="7">
        <f t="shared" si="214"/>
        <v>0</v>
      </c>
      <c r="H305" s="7">
        <f t="shared" si="214"/>
        <v>0</v>
      </c>
      <c r="I305" s="7">
        <f t="shared" si="214"/>
        <v>0</v>
      </c>
      <c r="J305" s="7">
        <f t="shared" si="214"/>
        <v>0</v>
      </c>
      <c r="K305" s="7">
        <f t="shared" si="214"/>
        <v>0</v>
      </c>
      <c r="L305" s="7">
        <f t="shared" si="214"/>
        <v>0</v>
      </c>
      <c r="M305" s="7">
        <f t="shared" si="214"/>
        <v>0</v>
      </c>
      <c r="N305" s="7">
        <f t="shared" si="214"/>
        <v>0</v>
      </c>
      <c r="O305" s="7">
        <f t="shared" si="214"/>
        <v>0</v>
      </c>
      <c r="P305" s="66">
        <f t="shared" si="204"/>
        <v>0</v>
      </c>
      <c r="R305" s="2"/>
    </row>
    <row r="306" spans="1:18" s="17" customFormat="1" ht="16.05" customHeight="1" x14ac:dyDescent="0.2">
      <c r="A306" s="9"/>
      <c r="B306" s="12"/>
      <c r="C306" s="10" t="s">
        <v>22</v>
      </c>
      <c r="D306" s="7" t="str">
        <f t="shared" ref="D306:O306" si="215">IF(D305&lt;=0,"",D305/$P305%)</f>
        <v/>
      </c>
      <c r="E306" s="7" t="str">
        <f t="shared" si="215"/>
        <v/>
      </c>
      <c r="F306" s="7" t="str">
        <f t="shared" si="215"/>
        <v/>
      </c>
      <c r="G306" s="7" t="str">
        <f t="shared" si="215"/>
        <v/>
      </c>
      <c r="H306" s="7" t="str">
        <f t="shared" si="215"/>
        <v/>
      </c>
      <c r="I306" s="7" t="str">
        <f t="shared" si="215"/>
        <v/>
      </c>
      <c r="J306" s="7" t="str">
        <f t="shared" si="215"/>
        <v/>
      </c>
      <c r="K306" s="7" t="str">
        <f t="shared" si="215"/>
        <v/>
      </c>
      <c r="L306" s="7" t="str">
        <f t="shared" si="215"/>
        <v/>
      </c>
      <c r="M306" s="7" t="str">
        <f t="shared" si="215"/>
        <v/>
      </c>
      <c r="N306" s="7" t="str">
        <f t="shared" si="215"/>
        <v/>
      </c>
      <c r="O306" s="7" t="str">
        <f t="shared" si="215"/>
        <v/>
      </c>
      <c r="P306" s="66">
        <f t="shared" si="204"/>
        <v>0</v>
      </c>
      <c r="R306" s="2"/>
    </row>
    <row r="307" spans="1:18" s="17" customFormat="1" ht="16.05" customHeight="1" x14ac:dyDescent="0.2">
      <c r="A307" s="9"/>
      <c r="B307" s="9" t="s">
        <v>74</v>
      </c>
      <c r="C307" s="7" t="s">
        <v>21</v>
      </c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>
        <f t="shared" si="204"/>
        <v>0</v>
      </c>
      <c r="R307" s="2"/>
    </row>
    <row r="308" spans="1:18" s="17" customFormat="1" ht="16.05" customHeight="1" x14ac:dyDescent="0.2">
      <c r="A308" s="9"/>
      <c r="B308" s="9"/>
      <c r="C308" s="10" t="s">
        <v>22</v>
      </c>
      <c r="D308" s="7" t="str">
        <f t="shared" ref="D308:O308" si="216">IF(D307&lt;=0,"",D307/$P307%)</f>
        <v/>
      </c>
      <c r="E308" s="7" t="str">
        <f t="shared" si="216"/>
        <v/>
      </c>
      <c r="F308" s="7" t="str">
        <f t="shared" si="216"/>
        <v/>
      </c>
      <c r="G308" s="7" t="str">
        <f t="shared" si="216"/>
        <v/>
      </c>
      <c r="H308" s="7" t="str">
        <f t="shared" si="216"/>
        <v/>
      </c>
      <c r="I308" s="7" t="str">
        <f t="shared" si="216"/>
        <v/>
      </c>
      <c r="J308" s="7" t="str">
        <f t="shared" si="216"/>
        <v/>
      </c>
      <c r="K308" s="7" t="str">
        <f t="shared" si="216"/>
        <v/>
      </c>
      <c r="L308" s="7" t="str">
        <f t="shared" si="216"/>
        <v/>
      </c>
      <c r="M308" s="7" t="str">
        <f t="shared" si="216"/>
        <v/>
      </c>
      <c r="N308" s="7" t="str">
        <f t="shared" si="216"/>
        <v/>
      </c>
      <c r="O308" s="7" t="str">
        <f t="shared" si="216"/>
        <v/>
      </c>
      <c r="P308" s="66">
        <f t="shared" si="204"/>
        <v>0</v>
      </c>
      <c r="R308" s="2"/>
    </row>
    <row r="309" spans="1:18" s="17" customFormat="1" ht="16.05" customHeight="1" x14ac:dyDescent="0.2">
      <c r="A309" s="9"/>
      <c r="B309" s="9"/>
      <c r="C309" s="7" t="s">
        <v>23</v>
      </c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>
        <f t="shared" si="204"/>
        <v>0</v>
      </c>
      <c r="R309" s="2"/>
    </row>
    <row r="310" spans="1:18" s="17" customFormat="1" ht="16.05" customHeight="1" x14ac:dyDescent="0.2">
      <c r="A310" s="9"/>
      <c r="B310" s="9"/>
      <c r="C310" s="10" t="s">
        <v>22</v>
      </c>
      <c r="D310" s="7" t="str">
        <f t="shared" ref="D310:O310" si="217">IF(D309&lt;=0,"",D309/$P309%)</f>
        <v/>
      </c>
      <c r="E310" s="7" t="str">
        <f t="shared" si="217"/>
        <v/>
      </c>
      <c r="F310" s="7" t="str">
        <f t="shared" si="217"/>
        <v/>
      </c>
      <c r="G310" s="7" t="str">
        <f t="shared" si="217"/>
        <v/>
      </c>
      <c r="H310" s="7" t="str">
        <f t="shared" si="217"/>
        <v/>
      </c>
      <c r="I310" s="7" t="str">
        <f t="shared" si="217"/>
        <v/>
      </c>
      <c r="J310" s="7" t="str">
        <f t="shared" si="217"/>
        <v/>
      </c>
      <c r="K310" s="7" t="str">
        <f t="shared" si="217"/>
        <v/>
      </c>
      <c r="L310" s="7" t="str">
        <f t="shared" si="217"/>
        <v/>
      </c>
      <c r="M310" s="7" t="str">
        <f t="shared" si="217"/>
        <v/>
      </c>
      <c r="N310" s="7" t="str">
        <f t="shared" si="217"/>
        <v/>
      </c>
      <c r="O310" s="7" t="str">
        <f t="shared" si="217"/>
        <v/>
      </c>
      <c r="P310" s="66">
        <f t="shared" si="204"/>
        <v>0</v>
      </c>
      <c r="R310" s="2"/>
    </row>
    <row r="311" spans="1:18" s="17" customFormat="1" ht="16.05" customHeight="1" x14ac:dyDescent="0.2">
      <c r="A311" s="9"/>
      <c r="B311" s="9"/>
      <c r="C311" s="7" t="s">
        <v>24</v>
      </c>
      <c r="D311" s="66">
        <f>SUM(D309,D307)</f>
        <v>0</v>
      </c>
      <c r="E311" s="66">
        <f t="shared" ref="E311:O311" si="218">SUM(E309,E307)</f>
        <v>0</v>
      </c>
      <c r="F311" s="66">
        <f t="shared" si="218"/>
        <v>0</v>
      </c>
      <c r="G311" s="66">
        <f t="shared" si="218"/>
        <v>0</v>
      </c>
      <c r="H311" s="66">
        <f t="shared" si="218"/>
        <v>0</v>
      </c>
      <c r="I311" s="66">
        <f t="shared" si="218"/>
        <v>0</v>
      </c>
      <c r="J311" s="66">
        <f t="shared" si="218"/>
        <v>0</v>
      </c>
      <c r="K311" s="66">
        <f t="shared" si="218"/>
        <v>0</v>
      </c>
      <c r="L311" s="66">
        <f t="shared" si="218"/>
        <v>0</v>
      </c>
      <c r="M311" s="66">
        <f t="shared" si="218"/>
        <v>0</v>
      </c>
      <c r="N311" s="66">
        <f t="shared" si="218"/>
        <v>0</v>
      </c>
      <c r="O311" s="66">
        <f t="shared" si="218"/>
        <v>0</v>
      </c>
      <c r="P311" s="66">
        <f t="shared" si="204"/>
        <v>0</v>
      </c>
      <c r="R311" s="2"/>
    </row>
    <row r="312" spans="1:18" s="17" customFormat="1" ht="16.05" customHeight="1" x14ac:dyDescent="0.2">
      <c r="A312" s="9"/>
      <c r="B312" s="13"/>
      <c r="C312" s="10" t="s">
        <v>22</v>
      </c>
      <c r="D312" s="7" t="str">
        <f t="shared" ref="D312:O312" si="219">IF(D311&lt;=0,"",D311/$P311%)</f>
        <v/>
      </c>
      <c r="E312" s="7" t="str">
        <f t="shared" si="219"/>
        <v/>
      </c>
      <c r="F312" s="7" t="str">
        <f t="shared" si="219"/>
        <v/>
      </c>
      <c r="G312" s="7" t="str">
        <f t="shared" si="219"/>
        <v/>
      </c>
      <c r="H312" s="7" t="str">
        <f t="shared" si="219"/>
        <v/>
      </c>
      <c r="I312" s="7" t="str">
        <f t="shared" si="219"/>
        <v/>
      </c>
      <c r="J312" s="7" t="str">
        <f t="shared" si="219"/>
        <v/>
      </c>
      <c r="K312" s="7" t="str">
        <f t="shared" si="219"/>
        <v/>
      </c>
      <c r="L312" s="7" t="str">
        <f t="shared" si="219"/>
        <v/>
      </c>
      <c r="M312" s="7" t="str">
        <f t="shared" si="219"/>
        <v/>
      </c>
      <c r="N312" s="7" t="str">
        <f t="shared" si="219"/>
        <v/>
      </c>
      <c r="O312" s="7" t="str">
        <f t="shared" si="219"/>
        <v/>
      </c>
      <c r="P312" s="66">
        <f t="shared" si="204"/>
        <v>0</v>
      </c>
      <c r="R312" s="2"/>
    </row>
    <row r="313" spans="1:18" s="17" customFormat="1" ht="16.05" customHeight="1" x14ac:dyDescent="0.2">
      <c r="A313" s="9"/>
      <c r="B313" s="9" t="s">
        <v>75</v>
      </c>
      <c r="C313" s="7" t="s">
        <v>21</v>
      </c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>
        <f t="shared" si="204"/>
        <v>0</v>
      </c>
      <c r="R313" s="2"/>
    </row>
    <row r="314" spans="1:18" s="17" customFormat="1" ht="16.05" customHeight="1" x14ac:dyDescent="0.2">
      <c r="A314" s="9"/>
      <c r="B314" s="9"/>
      <c r="C314" s="10" t="s">
        <v>22</v>
      </c>
      <c r="D314" s="7" t="str">
        <f t="shared" ref="D314:O314" si="220">IF(D313&lt;=0,"",D313/$P313%)</f>
        <v/>
      </c>
      <c r="E314" s="7" t="str">
        <f t="shared" si="220"/>
        <v/>
      </c>
      <c r="F314" s="7" t="str">
        <f t="shared" si="220"/>
        <v/>
      </c>
      <c r="G314" s="7" t="str">
        <f t="shared" si="220"/>
        <v/>
      </c>
      <c r="H314" s="7" t="str">
        <f t="shared" si="220"/>
        <v/>
      </c>
      <c r="I314" s="7" t="str">
        <f t="shared" si="220"/>
        <v/>
      </c>
      <c r="J314" s="7" t="str">
        <f t="shared" si="220"/>
        <v/>
      </c>
      <c r="K314" s="7" t="str">
        <f t="shared" si="220"/>
        <v/>
      </c>
      <c r="L314" s="7" t="str">
        <f t="shared" si="220"/>
        <v/>
      </c>
      <c r="M314" s="7" t="str">
        <f t="shared" si="220"/>
        <v/>
      </c>
      <c r="N314" s="7" t="str">
        <f t="shared" si="220"/>
        <v/>
      </c>
      <c r="O314" s="7" t="str">
        <f t="shared" si="220"/>
        <v/>
      </c>
      <c r="P314" s="66">
        <f t="shared" si="204"/>
        <v>0</v>
      </c>
      <c r="R314" s="2"/>
    </row>
    <row r="315" spans="1:18" s="17" customFormat="1" ht="16.05" customHeight="1" x14ac:dyDescent="0.2">
      <c r="A315" s="9"/>
      <c r="B315" s="9"/>
      <c r="C315" s="7" t="s">
        <v>23</v>
      </c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>
        <f t="shared" si="204"/>
        <v>0</v>
      </c>
      <c r="R315" s="2"/>
    </row>
    <row r="316" spans="1:18" s="17" customFormat="1" ht="16.05" customHeight="1" x14ac:dyDescent="0.2">
      <c r="A316" s="9"/>
      <c r="B316" s="9"/>
      <c r="C316" s="10" t="s">
        <v>22</v>
      </c>
      <c r="D316" s="7" t="str">
        <f t="shared" ref="D316:O316" si="221">IF(D315&lt;=0,"",D315/$P315%)</f>
        <v/>
      </c>
      <c r="E316" s="7" t="str">
        <f t="shared" si="221"/>
        <v/>
      </c>
      <c r="F316" s="7" t="str">
        <f t="shared" si="221"/>
        <v/>
      </c>
      <c r="G316" s="7" t="str">
        <f t="shared" si="221"/>
        <v/>
      </c>
      <c r="H316" s="7" t="str">
        <f t="shared" si="221"/>
        <v/>
      </c>
      <c r="I316" s="7" t="str">
        <f t="shared" si="221"/>
        <v/>
      </c>
      <c r="J316" s="7" t="str">
        <f t="shared" si="221"/>
        <v/>
      </c>
      <c r="K316" s="7" t="str">
        <f t="shared" si="221"/>
        <v/>
      </c>
      <c r="L316" s="7" t="str">
        <f t="shared" si="221"/>
        <v/>
      </c>
      <c r="M316" s="7" t="str">
        <f t="shared" si="221"/>
        <v/>
      </c>
      <c r="N316" s="7" t="str">
        <f t="shared" si="221"/>
        <v/>
      </c>
      <c r="O316" s="7" t="str">
        <f t="shared" si="221"/>
        <v/>
      </c>
      <c r="P316" s="66">
        <f t="shared" si="204"/>
        <v>0</v>
      </c>
      <c r="R316" s="2"/>
    </row>
    <row r="317" spans="1:18" s="17" customFormat="1" ht="16.05" customHeight="1" x14ac:dyDescent="0.2">
      <c r="A317" s="9"/>
      <c r="B317" s="9"/>
      <c r="C317" s="7" t="s">
        <v>24</v>
      </c>
      <c r="D317" s="66">
        <f>SUM(D315,D313)</f>
        <v>0</v>
      </c>
      <c r="E317" s="66">
        <f t="shared" ref="E317:O317" si="222">SUM(E315,E313)</f>
        <v>0</v>
      </c>
      <c r="F317" s="66">
        <f t="shared" si="222"/>
        <v>0</v>
      </c>
      <c r="G317" s="66">
        <f t="shared" si="222"/>
        <v>0</v>
      </c>
      <c r="H317" s="66">
        <f t="shared" si="222"/>
        <v>0</v>
      </c>
      <c r="I317" s="66">
        <f t="shared" si="222"/>
        <v>0</v>
      </c>
      <c r="J317" s="66">
        <f t="shared" si="222"/>
        <v>0</v>
      </c>
      <c r="K317" s="66">
        <f t="shared" si="222"/>
        <v>0</v>
      </c>
      <c r="L317" s="66">
        <f t="shared" si="222"/>
        <v>0</v>
      </c>
      <c r="M317" s="66">
        <f t="shared" si="222"/>
        <v>0</v>
      </c>
      <c r="N317" s="66">
        <f t="shared" si="222"/>
        <v>0</v>
      </c>
      <c r="O317" s="66">
        <f t="shared" si="222"/>
        <v>0</v>
      </c>
      <c r="P317" s="66">
        <f t="shared" si="204"/>
        <v>0</v>
      </c>
      <c r="R317" s="2"/>
    </row>
    <row r="318" spans="1:18" s="17" customFormat="1" ht="16.05" customHeight="1" x14ac:dyDescent="0.2">
      <c r="A318" s="9"/>
      <c r="B318" s="13"/>
      <c r="C318" s="10" t="s">
        <v>22</v>
      </c>
      <c r="D318" s="7" t="str">
        <f t="shared" ref="D318:O318" si="223">IF(D317&lt;=0,"",D317/$P317%)</f>
        <v/>
      </c>
      <c r="E318" s="7" t="str">
        <f t="shared" si="223"/>
        <v/>
      </c>
      <c r="F318" s="7" t="str">
        <f t="shared" si="223"/>
        <v/>
      </c>
      <c r="G318" s="7" t="str">
        <f t="shared" si="223"/>
        <v/>
      </c>
      <c r="H318" s="7" t="str">
        <f t="shared" si="223"/>
        <v/>
      </c>
      <c r="I318" s="7" t="str">
        <f t="shared" si="223"/>
        <v/>
      </c>
      <c r="J318" s="7" t="str">
        <f t="shared" si="223"/>
        <v/>
      </c>
      <c r="K318" s="7" t="str">
        <f t="shared" si="223"/>
        <v/>
      </c>
      <c r="L318" s="7" t="str">
        <f t="shared" si="223"/>
        <v/>
      </c>
      <c r="M318" s="7" t="str">
        <f t="shared" si="223"/>
        <v/>
      </c>
      <c r="N318" s="7" t="str">
        <f t="shared" si="223"/>
        <v/>
      </c>
      <c r="O318" s="7" t="str">
        <f t="shared" si="223"/>
        <v/>
      </c>
      <c r="P318" s="66">
        <f t="shared" si="204"/>
        <v>0</v>
      </c>
      <c r="R318" s="2"/>
    </row>
    <row r="319" spans="1:18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04"/>
        <v>0</v>
      </c>
      <c r="R319" s="2"/>
    </row>
    <row r="320" spans="1:18" s="17" customFormat="1" ht="16.05" customHeight="1" x14ac:dyDescent="0.2">
      <c r="A320" s="9"/>
      <c r="B320" s="9"/>
      <c r="C320" s="10" t="s">
        <v>22</v>
      </c>
      <c r="D320" s="7" t="str">
        <f t="shared" ref="D320:O320" si="224">IF(D319&lt;=0,"",D319/$P319%)</f>
        <v/>
      </c>
      <c r="E320" s="7" t="str">
        <f t="shared" si="224"/>
        <v/>
      </c>
      <c r="F320" s="7" t="str">
        <f t="shared" si="224"/>
        <v/>
      </c>
      <c r="G320" s="7" t="str">
        <f t="shared" si="224"/>
        <v/>
      </c>
      <c r="H320" s="7" t="str">
        <f t="shared" si="224"/>
        <v/>
      </c>
      <c r="I320" s="7" t="str">
        <f t="shared" si="224"/>
        <v/>
      </c>
      <c r="J320" s="7" t="str">
        <f t="shared" si="224"/>
        <v/>
      </c>
      <c r="K320" s="7" t="str">
        <f t="shared" si="224"/>
        <v/>
      </c>
      <c r="L320" s="7" t="str">
        <f t="shared" si="224"/>
        <v/>
      </c>
      <c r="M320" s="7" t="str">
        <f t="shared" si="224"/>
        <v/>
      </c>
      <c r="N320" s="7" t="str">
        <f t="shared" si="224"/>
        <v/>
      </c>
      <c r="O320" s="7" t="str">
        <f t="shared" si="224"/>
        <v/>
      </c>
      <c r="P320" s="66">
        <f t="shared" si="204"/>
        <v>0</v>
      </c>
      <c r="R320" s="2"/>
    </row>
    <row r="321" spans="1:18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04"/>
        <v>0</v>
      </c>
      <c r="R321" s="2"/>
    </row>
    <row r="322" spans="1:18" s="17" customFormat="1" ht="16.05" customHeight="1" x14ac:dyDescent="0.2">
      <c r="A322" s="9"/>
      <c r="B322" s="9"/>
      <c r="C322" s="10" t="s">
        <v>22</v>
      </c>
      <c r="D322" s="7" t="str">
        <f t="shared" ref="D322:O322" si="225">IF(D321&lt;=0,"",D321/$P321%)</f>
        <v/>
      </c>
      <c r="E322" s="7" t="str">
        <f t="shared" si="225"/>
        <v/>
      </c>
      <c r="F322" s="7" t="str">
        <f t="shared" si="225"/>
        <v/>
      </c>
      <c r="G322" s="7" t="str">
        <f t="shared" si="225"/>
        <v/>
      </c>
      <c r="H322" s="7" t="str">
        <f t="shared" si="225"/>
        <v/>
      </c>
      <c r="I322" s="7" t="str">
        <f t="shared" si="225"/>
        <v/>
      </c>
      <c r="J322" s="7" t="str">
        <f t="shared" si="225"/>
        <v/>
      </c>
      <c r="K322" s="7" t="str">
        <f t="shared" si="225"/>
        <v/>
      </c>
      <c r="L322" s="7" t="str">
        <f t="shared" si="225"/>
        <v/>
      </c>
      <c r="M322" s="7" t="str">
        <f t="shared" si="225"/>
        <v/>
      </c>
      <c r="N322" s="7" t="str">
        <f t="shared" si="225"/>
        <v/>
      </c>
      <c r="O322" s="7" t="str">
        <f t="shared" si="225"/>
        <v/>
      </c>
      <c r="P322" s="66">
        <f t="shared" si="204"/>
        <v>0</v>
      </c>
      <c r="R322" s="2"/>
    </row>
    <row r="323" spans="1:18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26">SUM(E321,E319)</f>
        <v>0</v>
      </c>
      <c r="F323" s="66">
        <f t="shared" si="226"/>
        <v>0</v>
      </c>
      <c r="G323" s="66">
        <f t="shared" si="226"/>
        <v>0</v>
      </c>
      <c r="H323" s="66">
        <f t="shared" si="226"/>
        <v>0</v>
      </c>
      <c r="I323" s="66">
        <f t="shared" si="226"/>
        <v>0</v>
      </c>
      <c r="J323" s="66">
        <f t="shared" si="226"/>
        <v>0</v>
      </c>
      <c r="K323" s="66">
        <f t="shared" si="226"/>
        <v>0</v>
      </c>
      <c r="L323" s="66">
        <f t="shared" si="226"/>
        <v>0</v>
      </c>
      <c r="M323" s="66">
        <f t="shared" si="226"/>
        <v>0</v>
      </c>
      <c r="N323" s="66">
        <f t="shared" si="226"/>
        <v>0</v>
      </c>
      <c r="O323" s="66">
        <f t="shared" si="226"/>
        <v>0</v>
      </c>
      <c r="P323" s="66">
        <f t="shared" si="204"/>
        <v>0</v>
      </c>
      <c r="R323" s="2"/>
    </row>
    <row r="324" spans="1:18" s="17" customFormat="1" ht="16.05" customHeight="1" x14ac:dyDescent="0.2">
      <c r="A324" s="9"/>
      <c r="B324" s="13"/>
      <c r="C324" s="10" t="s">
        <v>22</v>
      </c>
      <c r="D324" s="7" t="str">
        <f t="shared" ref="D324:O324" si="227">IF(D323&lt;=0,"",D323/$P323%)</f>
        <v/>
      </c>
      <c r="E324" s="7" t="str">
        <f t="shared" si="227"/>
        <v/>
      </c>
      <c r="F324" s="7" t="str">
        <f t="shared" si="227"/>
        <v/>
      </c>
      <c r="G324" s="7" t="str">
        <f t="shared" si="227"/>
        <v/>
      </c>
      <c r="H324" s="7" t="str">
        <f t="shared" si="227"/>
        <v/>
      </c>
      <c r="I324" s="7" t="str">
        <f t="shared" si="227"/>
        <v/>
      </c>
      <c r="J324" s="7" t="str">
        <f t="shared" si="227"/>
        <v/>
      </c>
      <c r="K324" s="7" t="str">
        <f t="shared" si="227"/>
        <v/>
      </c>
      <c r="L324" s="7" t="str">
        <f t="shared" si="227"/>
        <v/>
      </c>
      <c r="M324" s="7" t="str">
        <f t="shared" si="227"/>
        <v/>
      </c>
      <c r="N324" s="7" t="str">
        <f t="shared" si="227"/>
        <v/>
      </c>
      <c r="O324" s="7" t="str">
        <f t="shared" si="227"/>
        <v/>
      </c>
      <c r="P324" s="66">
        <f t="shared" si="204"/>
        <v>0</v>
      </c>
      <c r="R324" s="2"/>
    </row>
    <row r="325" spans="1:18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204"/>
        <v>0</v>
      </c>
      <c r="R325" s="2"/>
    </row>
    <row r="326" spans="1:18" s="17" customFormat="1" ht="16.05" customHeight="1" x14ac:dyDescent="0.2">
      <c r="A326" s="9"/>
      <c r="B326" s="9"/>
      <c r="C326" s="10" t="s">
        <v>22</v>
      </c>
      <c r="D326" s="7" t="str">
        <f t="shared" ref="D326:O326" si="228">IF(D325&lt;=0,"",D325/$P325%)</f>
        <v/>
      </c>
      <c r="E326" s="7" t="str">
        <f t="shared" si="228"/>
        <v/>
      </c>
      <c r="F326" s="7" t="str">
        <f t="shared" si="228"/>
        <v/>
      </c>
      <c r="G326" s="7" t="str">
        <f t="shared" si="228"/>
        <v/>
      </c>
      <c r="H326" s="7" t="str">
        <f t="shared" si="228"/>
        <v/>
      </c>
      <c r="I326" s="7" t="str">
        <f t="shared" si="228"/>
        <v/>
      </c>
      <c r="J326" s="7" t="str">
        <f t="shared" si="228"/>
        <v/>
      </c>
      <c r="K326" s="7" t="str">
        <f t="shared" si="228"/>
        <v/>
      </c>
      <c r="L326" s="7" t="str">
        <f t="shared" si="228"/>
        <v/>
      </c>
      <c r="M326" s="7" t="str">
        <f t="shared" si="228"/>
        <v/>
      </c>
      <c r="N326" s="7" t="str">
        <f t="shared" si="228"/>
        <v/>
      </c>
      <c r="O326" s="7" t="str">
        <f t="shared" si="228"/>
        <v/>
      </c>
      <c r="P326" s="66">
        <f t="shared" si="204"/>
        <v>0</v>
      </c>
      <c r="R326" s="2"/>
    </row>
    <row r="327" spans="1:18" s="17" customFormat="1" ht="16.05" customHeight="1" x14ac:dyDescent="0.2">
      <c r="A327" s="9"/>
      <c r="B327" s="9"/>
      <c r="C327" s="7" t="s">
        <v>23</v>
      </c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>
        <f t="shared" si="204"/>
        <v>0</v>
      </c>
      <c r="R327" s="2"/>
    </row>
    <row r="328" spans="1:18" s="17" customFormat="1" ht="16.05" customHeight="1" x14ac:dyDescent="0.2">
      <c r="A328" s="9"/>
      <c r="B328" s="9"/>
      <c r="C328" s="10" t="s">
        <v>22</v>
      </c>
      <c r="D328" s="7" t="str">
        <f t="shared" ref="D328:O328" si="229">IF(D327&lt;=0,"",D327/$P327%)</f>
        <v/>
      </c>
      <c r="E328" s="7" t="str">
        <f t="shared" si="229"/>
        <v/>
      </c>
      <c r="F328" s="7" t="str">
        <f t="shared" si="229"/>
        <v/>
      </c>
      <c r="G328" s="7" t="str">
        <f t="shared" si="229"/>
        <v/>
      </c>
      <c r="H328" s="7" t="str">
        <f t="shared" si="229"/>
        <v/>
      </c>
      <c r="I328" s="7" t="str">
        <f t="shared" si="229"/>
        <v/>
      </c>
      <c r="J328" s="7" t="str">
        <f t="shared" si="229"/>
        <v/>
      </c>
      <c r="K328" s="7" t="str">
        <f t="shared" si="229"/>
        <v/>
      </c>
      <c r="L328" s="7" t="str">
        <f t="shared" si="229"/>
        <v/>
      </c>
      <c r="M328" s="7" t="str">
        <f t="shared" si="229"/>
        <v/>
      </c>
      <c r="N328" s="7" t="str">
        <f t="shared" si="229"/>
        <v/>
      </c>
      <c r="O328" s="7" t="str">
        <f t="shared" si="229"/>
        <v/>
      </c>
      <c r="P328" s="66">
        <f t="shared" si="204"/>
        <v>0</v>
      </c>
      <c r="R328" s="2"/>
    </row>
    <row r="329" spans="1:18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30">SUM(E327,E325)</f>
        <v>0</v>
      </c>
      <c r="F329" s="66">
        <f t="shared" si="230"/>
        <v>0</v>
      </c>
      <c r="G329" s="66">
        <f t="shared" si="230"/>
        <v>0</v>
      </c>
      <c r="H329" s="66">
        <f t="shared" si="230"/>
        <v>0</v>
      </c>
      <c r="I329" s="66">
        <f t="shared" si="230"/>
        <v>0</v>
      </c>
      <c r="J329" s="66">
        <f t="shared" si="230"/>
        <v>0</v>
      </c>
      <c r="K329" s="66">
        <f t="shared" si="230"/>
        <v>0</v>
      </c>
      <c r="L329" s="66">
        <f t="shared" si="230"/>
        <v>0</v>
      </c>
      <c r="M329" s="66">
        <f t="shared" si="230"/>
        <v>0</v>
      </c>
      <c r="N329" s="66">
        <f t="shared" si="230"/>
        <v>0</v>
      </c>
      <c r="O329" s="66">
        <f t="shared" si="230"/>
        <v>0</v>
      </c>
      <c r="P329" s="66">
        <f t="shared" si="204"/>
        <v>0</v>
      </c>
      <c r="R329" s="2"/>
    </row>
    <row r="330" spans="1:18" s="17" customFormat="1" ht="16.05" customHeight="1" x14ac:dyDescent="0.2">
      <c r="A330" s="9"/>
      <c r="B330" s="13"/>
      <c r="C330" s="10" t="s">
        <v>22</v>
      </c>
      <c r="D330" s="7" t="str">
        <f t="shared" ref="D330:O330" si="231">IF(D329&lt;=0,"",D329/$P329%)</f>
        <v/>
      </c>
      <c r="E330" s="7" t="str">
        <f t="shared" si="231"/>
        <v/>
      </c>
      <c r="F330" s="7" t="str">
        <f t="shared" si="231"/>
        <v/>
      </c>
      <c r="G330" s="7" t="str">
        <f t="shared" si="231"/>
        <v/>
      </c>
      <c r="H330" s="7" t="str">
        <f t="shared" si="231"/>
        <v/>
      </c>
      <c r="I330" s="7" t="str">
        <f t="shared" si="231"/>
        <v/>
      </c>
      <c r="J330" s="7" t="str">
        <f t="shared" si="231"/>
        <v/>
      </c>
      <c r="K330" s="7" t="str">
        <f t="shared" si="231"/>
        <v/>
      </c>
      <c r="L330" s="7" t="str">
        <f t="shared" si="231"/>
        <v/>
      </c>
      <c r="M330" s="7" t="str">
        <f t="shared" si="231"/>
        <v/>
      </c>
      <c r="N330" s="7" t="str">
        <f t="shared" si="231"/>
        <v/>
      </c>
      <c r="O330" s="7" t="str">
        <f t="shared" si="231"/>
        <v/>
      </c>
      <c r="P330" s="66">
        <f t="shared" si="204"/>
        <v>0</v>
      </c>
      <c r="R330" s="2"/>
    </row>
    <row r="331" spans="1:18" s="17" customFormat="1" ht="16.05" customHeight="1" x14ac:dyDescent="0.2">
      <c r="A331" s="9"/>
      <c r="B331" s="9" t="s">
        <v>78</v>
      </c>
      <c r="C331" s="7" t="s">
        <v>21</v>
      </c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>
        <f t="shared" si="204"/>
        <v>0</v>
      </c>
      <c r="R331" s="2"/>
    </row>
    <row r="332" spans="1:18" s="17" customFormat="1" ht="16.05" customHeight="1" x14ac:dyDescent="0.2">
      <c r="A332" s="9"/>
      <c r="B332" s="9"/>
      <c r="C332" s="10" t="s">
        <v>22</v>
      </c>
      <c r="D332" s="7" t="str">
        <f t="shared" ref="D332:O332" si="232">IF(D331&lt;=0,"",D331/$P331%)</f>
        <v/>
      </c>
      <c r="E332" s="7" t="str">
        <f t="shared" si="232"/>
        <v/>
      </c>
      <c r="F332" s="7" t="str">
        <f t="shared" si="232"/>
        <v/>
      </c>
      <c r="G332" s="7" t="str">
        <f t="shared" si="232"/>
        <v/>
      </c>
      <c r="H332" s="7" t="str">
        <f t="shared" si="232"/>
        <v/>
      </c>
      <c r="I332" s="7" t="str">
        <f t="shared" si="232"/>
        <v/>
      </c>
      <c r="J332" s="7" t="str">
        <f t="shared" si="232"/>
        <v/>
      </c>
      <c r="K332" s="7" t="str">
        <f t="shared" si="232"/>
        <v/>
      </c>
      <c r="L332" s="7" t="str">
        <f t="shared" si="232"/>
        <v/>
      </c>
      <c r="M332" s="7" t="str">
        <f t="shared" si="232"/>
        <v/>
      </c>
      <c r="N332" s="7" t="str">
        <f t="shared" si="232"/>
        <v/>
      </c>
      <c r="O332" s="7" t="str">
        <f t="shared" si="232"/>
        <v/>
      </c>
      <c r="P332" s="66">
        <f t="shared" si="204"/>
        <v>0</v>
      </c>
      <c r="R332" s="2"/>
    </row>
    <row r="333" spans="1:18" s="17" customFormat="1" ht="16.05" customHeight="1" x14ac:dyDescent="0.2">
      <c r="A333" s="9"/>
      <c r="B333" s="9"/>
      <c r="C333" s="7" t="s">
        <v>23</v>
      </c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>
        <f t="shared" si="204"/>
        <v>0</v>
      </c>
      <c r="R333" s="2"/>
    </row>
    <row r="334" spans="1:18" s="17" customFormat="1" ht="16.05" customHeight="1" x14ac:dyDescent="0.2">
      <c r="A334" s="9"/>
      <c r="B334" s="9"/>
      <c r="C334" s="10" t="s">
        <v>22</v>
      </c>
      <c r="D334" s="7" t="str">
        <f>IF(D333&lt;=0,"",D333/$P333%)</f>
        <v/>
      </c>
      <c r="E334" s="7" t="str">
        <f t="shared" ref="E334:O334" si="233">IF(E333&lt;=0,"",E333/$P333%)</f>
        <v/>
      </c>
      <c r="F334" s="7" t="str">
        <f t="shared" si="233"/>
        <v/>
      </c>
      <c r="G334" s="7" t="str">
        <f t="shared" si="233"/>
        <v/>
      </c>
      <c r="H334" s="7" t="str">
        <f t="shared" si="233"/>
        <v/>
      </c>
      <c r="I334" s="7" t="str">
        <f t="shared" si="233"/>
        <v/>
      </c>
      <c r="J334" s="7" t="str">
        <f t="shared" si="233"/>
        <v/>
      </c>
      <c r="K334" s="7" t="str">
        <f t="shared" si="233"/>
        <v/>
      </c>
      <c r="L334" s="7" t="str">
        <f t="shared" si="233"/>
        <v/>
      </c>
      <c r="M334" s="7" t="str">
        <f t="shared" si="233"/>
        <v/>
      </c>
      <c r="N334" s="7" t="str">
        <f t="shared" si="233"/>
        <v/>
      </c>
      <c r="O334" s="7" t="str">
        <f t="shared" si="233"/>
        <v/>
      </c>
      <c r="P334" s="66">
        <f t="shared" si="204"/>
        <v>0</v>
      </c>
      <c r="R334" s="2"/>
    </row>
    <row r="335" spans="1:18" s="17" customFormat="1" ht="16.05" customHeight="1" x14ac:dyDescent="0.2">
      <c r="A335" s="9"/>
      <c r="B335" s="9"/>
      <c r="C335" s="7" t="s">
        <v>24</v>
      </c>
      <c r="D335" s="66">
        <f>SUM(D333,D331)</f>
        <v>0</v>
      </c>
      <c r="E335" s="66">
        <f t="shared" ref="E335:O335" si="234">SUM(E333,E331)</f>
        <v>0</v>
      </c>
      <c r="F335" s="66">
        <f t="shared" si="234"/>
        <v>0</v>
      </c>
      <c r="G335" s="66">
        <f t="shared" si="234"/>
        <v>0</v>
      </c>
      <c r="H335" s="66">
        <f t="shared" si="234"/>
        <v>0</v>
      </c>
      <c r="I335" s="66">
        <f t="shared" si="234"/>
        <v>0</v>
      </c>
      <c r="J335" s="66">
        <f t="shared" si="234"/>
        <v>0</v>
      </c>
      <c r="K335" s="66">
        <f t="shared" si="234"/>
        <v>0</v>
      </c>
      <c r="L335" s="66">
        <f t="shared" si="234"/>
        <v>0</v>
      </c>
      <c r="M335" s="66">
        <f t="shared" si="234"/>
        <v>0</v>
      </c>
      <c r="N335" s="66">
        <f t="shared" si="234"/>
        <v>0</v>
      </c>
      <c r="O335" s="66">
        <f t="shared" si="234"/>
        <v>0</v>
      </c>
      <c r="P335" s="66">
        <f t="shared" si="204"/>
        <v>0</v>
      </c>
      <c r="R335" s="2"/>
    </row>
    <row r="336" spans="1:18" s="17" customFormat="1" ht="16.05" customHeight="1" x14ac:dyDescent="0.2">
      <c r="A336" s="9"/>
      <c r="B336" s="13"/>
      <c r="C336" s="10" t="s">
        <v>22</v>
      </c>
      <c r="D336" s="7" t="str">
        <f t="shared" ref="D336:O336" si="235">IF(D335&lt;=0,"",D335/$P335%)</f>
        <v/>
      </c>
      <c r="E336" s="7" t="str">
        <f t="shared" si="235"/>
        <v/>
      </c>
      <c r="F336" s="7" t="str">
        <f t="shared" si="235"/>
        <v/>
      </c>
      <c r="G336" s="7" t="str">
        <f t="shared" si="235"/>
        <v/>
      </c>
      <c r="H336" s="7" t="str">
        <f t="shared" si="235"/>
        <v/>
      </c>
      <c r="I336" s="7" t="str">
        <f t="shared" si="235"/>
        <v/>
      </c>
      <c r="J336" s="7" t="str">
        <f t="shared" si="235"/>
        <v/>
      </c>
      <c r="K336" s="7" t="str">
        <f t="shared" si="235"/>
        <v/>
      </c>
      <c r="L336" s="7" t="str">
        <f t="shared" si="235"/>
        <v/>
      </c>
      <c r="M336" s="7" t="str">
        <f t="shared" si="235"/>
        <v/>
      </c>
      <c r="N336" s="7" t="str">
        <f t="shared" si="235"/>
        <v/>
      </c>
      <c r="O336" s="7" t="str">
        <f t="shared" si="235"/>
        <v/>
      </c>
      <c r="P336" s="66">
        <f t="shared" si="204"/>
        <v>0</v>
      </c>
      <c r="R336" s="2"/>
    </row>
    <row r="337" spans="1:18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204"/>
        <v>0</v>
      </c>
      <c r="R337" s="2"/>
    </row>
    <row r="338" spans="1:18" s="17" customFormat="1" ht="16.05" customHeight="1" x14ac:dyDescent="0.2">
      <c r="A338" s="9"/>
      <c r="B338" s="9"/>
      <c r="C338" s="10" t="s">
        <v>22</v>
      </c>
      <c r="D338" s="7" t="str">
        <f t="shared" ref="D338:O338" si="236">IF(D337&lt;=0,"",D337/$P337%)</f>
        <v/>
      </c>
      <c r="E338" s="7" t="str">
        <f t="shared" si="236"/>
        <v/>
      </c>
      <c r="F338" s="7" t="str">
        <f t="shared" si="236"/>
        <v/>
      </c>
      <c r="G338" s="7" t="str">
        <f t="shared" si="236"/>
        <v/>
      </c>
      <c r="H338" s="7" t="str">
        <f t="shared" si="236"/>
        <v/>
      </c>
      <c r="I338" s="7" t="str">
        <f t="shared" si="236"/>
        <v/>
      </c>
      <c r="J338" s="7" t="str">
        <f t="shared" si="236"/>
        <v/>
      </c>
      <c r="K338" s="7" t="str">
        <f t="shared" si="236"/>
        <v/>
      </c>
      <c r="L338" s="7" t="str">
        <f t="shared" si="236"/>
        <v/>
      </c>
      <c r="M338" s="7" t="str">
        <f t="shared" si="236"/>
        <v/>
      </c>
      <c r="N338" s="7" t="str">
        <f t="shared" si="236"/>
        <v/>
      </c>
      <c r="O338" s="7" t="str">
        <f t="shared" si="236"/>
        <v/>
      </c>
      <c r="P338" s="66">
        <f t="shared" si="204"/>
        <v>0</v>
      </c>
      <c r="R338" s="2"/>
    </row>
    <row r="339" spans="1:18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04"/>
        <v>0</v>
      </c>
      <c r="R339" s="2"/>
    </row>
    <row r="340" spans="1:18" s="17" customFormat="1" ht="16.05" customHeight="1" x14ac:dyDescent="0.2">
      <c r="A340" s="9"/>
      <c r="B340" s="9"/>
      <c r="C340" s="10" t="s">
        <v>22</v>
      </c>
      <c r="D340" s="7" t="str">
        <f t="shared" ref="D340:O340" si="237">IF(D339&lt;=0,"",D339/$P339%)</f>
        <v/>
      </c>
      <c r="E340" s="7" t="str">
        <f t="shared" si="237"/>
        <v/>
      </c>
      <c r="F340" s="7" t="str">
        <f t="shared" si="237"/>
        <v/>
      </c>
      <c r="G340" s="7" t="str">
        <f t="shared" si="237"/>
        <v/>
      </c>
      <c r="H340" s="7" t="str">
        <f t="shared" si="237"/>
        <v/>
      </c>
      <c r="I340" s="7" t="str">
        <f t="shared" si="237"/>
        <v/>
      </c>
      <c r="J340" s="7" t="str">
        <f t="shared" si="237"/>
        <v/>
      </c>
      <c r="K340" s="7" t="str">
        <f t="shared" si="237"/>
        <v/>
      </c>
      <c r="L340" s="7" t="str">
        <f t="shared" si="237"/>
        <v/>
      </c>
      <c r="M340" s="7" t="str">
        <f t="shared" si="237"/>
        <v/>
      </c>
      <c r="N340" s="7" t="str">
        <f t="shared" si="237"/>
        <v/>
      </c>
      <c r="O340" s="7" t="str">
        <f t="shared" si="237"/>
        <v/>
      </c>
      <c r="P340" s="66">
        <f t="shared" si="204"/>
        <v>0</v>
      </c>
      <c r="R340" s="2"/>
    </row>
    <row r="341" spans="1:18" s="17" customFormat="1" ht="16.05" customHeight="1" x14ac:dyDescent="0.2">
      <c r="A341" s="9"/>
      <c r="B341" s="9"/>
      <c r="C341" s="7" t="s">
        <v>24</v>
      </c>
      <c r="D341" s="66">
        <f>SUM(D339,D337)</f>
        <v>0</v>
      </c>
      <c r="E341" s="66">
        <f t="shared" ref="E341:O341" si="238">SUM(E339,E337)</f>
        <v>0</v>
      </c>
      <c r="F341" s="66">
        <f t="shared" si="238"/>
        <v>0</v>
      </c>
      <c r="G341" s="66">
        <f t="shared" si="238"/>
        <v>0</v>
      </c>
      <c r="H341" s="66">
        <f t="shared" si="238"/>
        <v>0</v>
      </c>
      <c r="I341" s="66">
        <f t="shared" si="238"/>
        <v>0</v>
      </c>
      <c r="J341" s="66">
        <f t="shared" si="238"/>
        <v>0</v>
      </c>
      <c r="K341" s="66">
        <f t="shared" si="238"/>
        <v>0</v>
      </c>
      <c r="L341" s="66">
        <f t="shared" si="238"/>
        <v>0</v>
      </c>
      <c r="M341" s="66">
        <f t="shared" si="238"/>
        <v>0</v>
      </c>
      <c r="N341" s="66">
        <f t="shared" si="238"/>
        <v>0</v>
      </c>
      <c r="O341" s="66">
        <f t="shared" si="238"/>
        <v>0</v>
      </c>
      <c r="P341" s="66">
        <f t="shared" si="204"/>
        <v>0</v>
      </c>
      <c r="R341" s="2"/>
    </row>
    <row r="342" spans="1:18" s="17" customFormat="1" ht="16.05" customHeight="1" x14ac:dyDescent="0.2">
      <c r="A342" s="9"/>
      <c r="B342" s="13"/>
      <c r="C342" s="10" t="s">
        <v>22</v>
      </c>
      <c r="D342" s="7" t="str">
        <f t="shared" ref="D342:O342" si="239">IF(D341&lt;=0,"",D341/$P341%)</f>
        <v/>
      </c>
      <c r="E342" s="7" t="str">
        <f t="shared" si="239"/>
        <v/>
      </c>
      <c r="F342" s="7" t="str">
        <f t="shared" si="239"/>
        <v/>
      </c>
      <c r="G342" s="7" t="str">
        <f t="shared" si="239"/>
        <v/>
      </c>
      <c r="H342" s="7" t="str">
        <f t="shared" si="239"/>
        <v/>
      </c>
      <c r="I342" s="7" t="str">
        <f t="shared" si="239"/>
        <v/>
      </c>
      <c r="J342" s="7" t="str">
        <f t="shared" si="239"/>
        <v/>
      </c>
      <c r="K342" s="7" t="str">
        <f t="shared" si="239"/>
        <v/>
      </c>
      <c r="L342" s="7" t="str">
        <f t="shared" si="239"/>
        <v/>
      </c>
      <c r="M342" s="7" t="str">
        <f t="shared" si="239"/>
        <v/>
      </c>
      <c r="N342" s="7" t="str">
        <f t="shared" si="239"/>
        <v/>
      </c>
      <c r="O342" s="7" t="str">
        <f t="shared" si="239"/>
        <v/>
      </c>
      <c r="P342" s="66">
        <f t="shared" si="204"/>
        <v>0</v>
      </c>
      <c r="R342" s="2"/>
    </row>
    <row r="343" spans="1:18" s="17" customFormat="1" ht="16.05" customHeight="1" x14ac:dyDescent="0.2">
      <c r="A343" s="9"/>
      <c r="B343" s="9" t="s">
        <v>80</v>
      </c>
      <c r="C343" s="7" t="s">
        <v>21</v>
      </c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>
        <f t="shared" si="204"/>
        <v>0</v>
      </c>
      <c r="R343" s="2"/>
    </row>
    <row r="344" spans="1:18" s="17" customFormat="1" ht="16.05" customHeight="1" x14ac:dyDescent="0.2">
      <c r="A344" s="9"/>
      <c r="B344" s="9"/>
      <c r="C344" s="10" t="s">
        <v>22</v>
      </c>
      <c r="D344" s="7" t="str">
        <f t="shared" ref="D344:O344" si="240">IF(D343&lt;=0,"",D343/$P343%)</f>
        <v/>
      </c>
      <c r="E344" s="7" t="str">
        <f t="shared" si="240"/>
        <v/>
      </c>
      <c r="F344" s="7" t="str">
        <f t="shared" si="240"/>
        <v/>
      </c>
      <c r="G344" s="7" t="str">
        <f t="shared" si="240"/>
        <v/>
      </c>
      <c r="H344" s="7" t="str">
        <f t="shared" si="240"/>
        <v/>
      </c>
      <c r="I344" s="7" t="str">
        <f t="shared" si="240"/>
        <v/>
      </c>
      <c r="J344" s="7" t="str">
        <f t="shared" si="240"/>
        <v/>
      </c>
      <c r="K344" s="7" t="str">
        <f t="shared" si="240"/>
        <v/>
      </c>
      <c r="L344" s="7" t="str">
        <f t="shared" si="240"/>
        <v/>
      </c>
      <c r="M344" s="7" t="str">
        <f t="shared" si="240"/>
        <v/>
      </c>
      <c r="N344" s="7" t="str">
        <f t="shared" si="240"/>
        <v/>
      </c>
      <c r="O344" s="7" t="str">
        <f t="shared" si="240"/>
        <v/>
      </c>
      <c r="P344" s="66">
        <f t="shared" si="204"/>
        <v>0</v>
      </c>
      <c r="R344" s="2"/>
    </row>
    <row r="345" spans="1:18" s="17" customFormat="1" ht="16.05" customHeight="1" x14ac:dyDescent="0.2">
      <c r="A345" s="9"/>
      <c r="B345" s="9"/>
      <c r="C345" s="7" t="s">
        <v>23</v>
      </c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>
        <f t="shared" si="204"/>
        <v>0</v>
      </c>
      <c r="R345" s="2"/>
    </row>
    <row r="346" spans="1:18" s="17" customFormat="1" ht="16.05" customHeight="1" x14ac:dyDescent="0.2">
      <c r="A346" s="9"/>
      <c r="B346" s="9"/>
      <c r="C346" s="10" t="s">
        <v>22</v>
      </c>
      <c r="D346" s="7" t="str">
        <f t="shared" ref="D346:O346" si="241">IF(D345&lt;=0,"",D345/$P345%)</f>
        <v/>
      </c>
      <c r="E346" s="7" t="str">
        <f t="shared" si="241"/>
        <v/>
      </c>
      <c r="F346" s="7" t="str">
        <f t="shared" si="241"/>
        <v/>
      </c>
      <c r="G346" s="7" t="str">
        <f t="shared" si="241"/>
        <v/>
      </c>
      <c r="H346" s="7" t="str">
        <f t="shared" si="241"/>
        <v/>
      </c>
      <c r="I346" s="7" t="str">
        <f t="shared" si="241"/>
        <v/>
      </c>
      <c r="J346" s="7" t="str">
        <f t="shared" si="241"/>
        <v/>
      </c>
      <c r="K346" s="7" t="str">
        <f t="shared" si="241"/>
        <v/>
      </c>
      <c r="L346" s="7" t="str">
        <f t="shared" si="241"/>
        <v/>
      </c>
      <c r="M346" s="7" t="str">
        <f t="shared" si="241"/>
        <v/>
      </c>
      <c r="N346" s="7" t="str">
        <f t="shared" si="241"/>
        <v/>
      </c>
      <c r="O346" s="7" t="str">
        <f t="shared" si="241"/>
        <v/>
      </c>
      <c r="P346" s="66">
        <f t="shared" si="204"/>
        <v>0</v>
      </c>
      <c r="R346" s="2"/>
    </row>
    <row r="347" spans="1:18" s="17" customFormat="1" ht="16.05" customHeight="1" x14ac:dyDescent="0.2">
      <c r="A347" s="9"/>
      <c r="B347" s="9"/>
      <c r="C347" s="7" t="s">
        <v>24</v>
      </c>
      <c r="D347" s="66">
        <f>SUM(D345,D343)</f>
        <v>0</v>
      </c>
      <c r="E347" s="66">
        <f t="shared" ref="E347:O347" si="242">SUM(E345,E343)</f>
        <v>0</v>
      </c>
      <c r="F347" s="66">
        <f t="shared" si="242"/>
        <v>0</v>
      </c>
      <c r="G347" s="66">
        <f t="shared" si="242"/>
        <v>0</v>
      </c>
      <c r="H347" s="66">
        <f t="shared" si="242"/>
        <v>0</v>
      </c>
      <c r="I347" s="66">
        <f t="shared" si="242"/>
        <v>0</v>
      </c>
      <c r="J347" s="66">
        <f t="shared" si="242"/>
        <v>0</v>
      </c>
      <c r="K347" s="66">
        <f t="shared" si="242"/>
        <v>0</v>
      </c>
      <c r="L347" s="66">
        <f t="shared" si="242"/>
        <v>0</v>
      </c>
      <c r="M347" s="66">
        <f t="shared" si="242"/>
        <v>0</v>
      </c>
      <c r="N347" s="66">
        <f t="shared" si="242"/>
        <v>0</v>
      </c>
      <c r="O347" s="66">
        <f t="shared" si="242"/>
        <v>0</v>
      </c>
      <c r="P347" s="66">
        <f t="shared" si="204"/>
        <v>0</v>
      </c>
      <c r="R347" s="2"/>
    </row>
    <row r="348" spans="1:18" s="17" customFormat="1" ht="16.05" customHeight="1" x14ac:dyDescent="0.2">
      <c r="A348" s="9"/>
      <c r="B348" s="13"/>
      <c r="C348" s="10" t="s">
        <v>22</v>
      </c>
      <c r="D348" s="7" t="str">
        <f t="shared" ref="D348:O348" si="243">IF(D347&lt;=0,"",D347/$P347%)</f>
        <v/>
      </c>
      <c r="E348" s="7" t="str">
        <f t="shared" si="243"/>
        <v/>
      </c>
      <c r="F348" s="7" t="str">
        <f t="shared" si="243"/>
        <v/>
      </c>
      <c r="G348" s="7" t="str">
        <f t="shared" si="243"/>
        <v/>
      </c>
      <c r="H348" s="7" t="str">
        <f t="shared" si="243"/>
        <v/>
      </c>
      <c r="I348" s="7" t="str">
        <f t="shared" si="243"/>
        <v/>
      </c>
      <c r="J348" s="7" t="str">
        <f t="shared" si="243"/>
        <v/>
      </c>
      <c r="K348" s="7" t="str">
        <f t="shared" si="243"/>
        <v/>
      </c>
      <c r="L348" s="7" t="str">
        <f t="shared" si="243"/>
        <v/>
      </c>
      <c r="M348" s="7" t="str">
        <f t="shared" si="243"/>
        <v/>
      </c>
      <c r="N348" s="7" t="str">
        <f t="shared" si="243"/>
        <v/>
      </c>
      <c r="O348" s="7" t="str">
        <f t="shared" si="243"/>
        <v/>
      </c>
      <c r="P348" s="66">
        <f t="shared" si="204"/>
        <v>0</v>
      </c>
      <c r="R348" s="2"/>
    </row>
    <row r="349" spans="1:18" s="17" customFormat="1" ht="16.05" customHeight="1" x14ac:dyDescent="0.2">
      <c r="A349" s="9"/>
      <c r="B349" s="9" t="s">
        <v>81</v>
      </c>
      <c r="C349" s="7" t="s">
        <v>21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>
        <f t="shared" si="204"/>
        <v>0</v>
      </c>
      <c r="R349" s="2"/>
    </row>
    <row r="350" spans="1:18" s="17" customFormat="1" ht="16.05" customHeight="1" x14ac:dyDescent="0.2">
      <c r="A350" s="9"/>
      <c r="B350" s="9"/>
      <c r="C350" s="10" t="s">
        <v>22</v>
      </c>
      <c r="D350" s="7" t="str">
        <f t="shared" ref="D350:O350" si="244">IF(D349&lt;=0,"",D349/$P349%)</f>
        <v/>
      </c>
      <c r="E350" s="7" t="str">
        <f t="shared" si="244"/>
        <v/>
      </c>
      <c r="F350" s="7" t="str">
        <f t="shared" si="244"/>
        <v/>
      </c>
      <c r="G350" s="7" t="str">
        <f t="shared" si="244"/>
        <v/>
      </c>
      <c r="H350" s="7" t="str">
        <f t="shared" si="244"/>
        <v/>
      </c>
      <c r="I350" s="7" t="str">
        <f t="shared" si="244"/>
        <v/>
      </c>
      <c r="J350" s="7" t="str">
        <f t="shared" si="244"/>
        <v/>
      </c>
      <c r="K350" s="7" t="str">
        <f t="shared" si="244"/>
        <v/>
      </c>
      <c r="L350" s="7" t="str">
        <f t="shared" si="244"/>
        <v/>
      </c>
      <c r="M350" s="7" t="str">
        <f t="shared" si="244"/>
        <v/>
      </c>
      <c r="N350" s="7" t="str">
        <f t="shared" si="244"/>
        <v/>
      </c>
      <c r="O350" s="7" t="str">
        <f t="shared" si="244"/>
        <v/>
      </c>
      <c r="P350" s="66">
        <f t="shared" si="204"/>
        <v>0</v>
      </c>
      <c r="R350" s="2"/>
    </row>
    <row r="351" spans="1:18" s="17" customFormat="1" ht="16.05" customHeight="1" x14ac:dyDescent="0.2">
      <c r="A351" s="9"/>
      <c r="B351" s="9"/>
      <c r="C351" s="7" t="s">
        <v>23</v>
      </c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>
        <f t="shared" si="204"/>
        <v>0</v>
      </c>
      <c r="R351" s="2"/>
    </row>
    <row r="352" spans="1:18" s="17" customFormat="1" ht="16.05" customHeight="1" x14ac:dyDescent="0.2">
      <c r="A352" s="9"/>
      <c r="B352" s="9"/>
      <c r="C352" s="10" t="s">
        <v>22</v>
      </c>
      <c r="D352" s="7" t="str">
        <f t="shared" ref="D352:O352" si="245">IF(D351&lt;=0,"",D351/$P351%)</f>
        <v/>
      </c>
      <c r="E352" s="7" t="str">
        <f t="shared" si="245"/>
        <v/>
      </c>
      <c r="F352" s="7" t="str">
        <f t="shared" si="245"/>
        <v/>
      </c>
      <c r="G352" s="7" t="str">
        <f t="shared" si="245"/>
        <v/>
      </c>
      <c r="H352" s="7" t="str">
        <f t="shared" si="245"/>
        <v/>
      </c>
      <c r="I352" s="7" t="str">
        <f t="shared" si="245"/>
        <v/>
      </c>
      <c r="J352" s="7" t="str">
        <f t="shared" si="245"/>
        <v/>
      </c>
      <c r="K352" s="7" t="str">
        <f t="shared" si="245"/>
        <v/>
      </c>
      <c r="L352" s="7" t="str">
        <f t="shared" si="245"/>
        <v/>
      </c>
      <c r="M352" s="7" t="str">
        <f t="shared" si="245"/>
        <v/>
      </c>
      <c r="N352" s="7" t="str">
        <f t="shared" si="245"/>
        <v/>
      </c>
      <c r="O352" s="7" t="str">
        <f t="shared" si="245"/>
        <v/>
      </c>
      <c r="P352" s="66">
        <f t="shared" si="204"/>
        <v>0</v>
      </c>
      <c r="R352" s="2"/>
    </row>
    <row r="353" spans="1:18" s="17" customFormat="1" ht="16.05" customHeight="1" x14ac:dyDescent="0.2">
      <c r="A353" s="9"/>
      <c r="B353" s="9"/>
      <c r="C353" s="7" t="s">
        <v>24</v>
      </c>
      <c r="D353" s="66">
        <f>SUM(D351,D349)</f>
        <v>0</v>
      </c>
      <c r="E353" s="66">
        <f t="shared" ref="E353:O353" si="246">SUM(E351,E349)</f>
        <v>0</v>
      </c>
      <c r="F353" s="66">
        <f t="shared" si="246"/>
        <v>0</v>
      </c>
      <c r="G353" s="66">
        <f t="shared" si="246"/>
        <v>0</v>
      </c>
      <c r="H353" s="66">
        <f t="shared" si="246"/>
        <v>0</v>
      </c>
      <c r="I353" s="66">
        <f t="shared" si="246"/>
        <v>0</v>
      </c>
      <c r="J353" s="66">
        <f t="shared" si="246"/>
        <v>0</v>
      </c>
      <c r="K353" s="66">
        <f t="shared" si="246"/>
        <v>0</v>
      </c>
      <c r="L353" s="66">
        <f t="shared" si="246"/>
        <v>0</v>
      </c>
      <c r="M353" s="66">
        <f t="shared" si="246"/>
        <v>0</v>
      </c>
      <c r="N353" s="66">
        <f t="shared" si="246"/>
        <v>0</v>
      </c>
      <c r="O353" s="66">
        <f t="shared" si="246"/>
        <v>0</v>
      </c>
      <c r="P353" s="66">
        <f t="shared" si="204"/>
        <v>0</v>
      </c>
      <c r="R353" s="2"/>
    </row>
    <row r="354" spans="1:18" s="17" customFormat="1" ht="16.05" customHeight="1" x14ac:dyDescent="0.2">
      <c r="A354" s="9"/>
      <c r="B354" s="13"/>
      <c r="C354" s="10" t="s">
        <v>22</v>
      </c>
      <c r="D354" s="7" t="str">
        <f t="shared" ref="D354:O354" si="247">IF(D353&lt;=0,"",D353/$P353%)</f>
        <v/>
      </c>
      <c r="E354" s="7" t="str">
        <f t="shared" si="247"/>
        <v/>
      </c>
      <c r="F354" s="7" t="str">
        <f t="shared" si="247"/>
        <v/>
      </c>
      <c r="G354" s="7" t="str">
        <f t="shared" si="247"/>
        <v/>
      </c>
      <c r="H354" s="7" t="str">
        <f t="shared" si="247"/>
        <v/>
      </c>
      <c r="I354" s="7" t="str">
        <f t="shared" si="247"/>
        <v/>
      </c>
      <c r="J354" s="7" t="str">
        <f t="shared" si="247"/>
        <v/>
      </c>
      <c r="K354" s="7" t="str">
        <f t="shared" si="247"/>
        <v/>
      </c>
      <c r="L354" s="7" t="str">
        <f t="shared" si="247"/>
        <v/>
      </c>
      <c r="M354" s="7" t="str">
        <f t="shared" si="247"/>
        <v/>
      </c>
      <c r="N354" s="7" t="str">
        <f t="shared" si="247"/>
        <v/>
      </c>
      <c r="O354" s="7" t="str">
        <f t="shared" si="247"/>
        <v/>
      </c>
      <c r="P354" s="66">
        <f t="shared" si="204"/>
        <v>0</v>
      </c>
      <c r="R354" s="2"/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>
        <f t="shared" si="204"/>
        <v>0</v>
      </c>
      <c r="R355" s="2"/>
    </row>
    <row r="356" spans="1:18" s="17" customFormat="1" ht="16.05" customHeight="1" x14ac:dyDescent="0.2">
      <c r="A356" s="9"/>
      <c r="B356" s="9"/>
      <c r="C356" s="10" t="s">
        <v>22</v>
      </c>
      <c r="D356" s="7" t="str">
        <f t="shared" ref="D356:O356" si="248">IF(D355&lt;=0,"",D355/$P355%)</f>
        <v/>
      </c>
      <c r="E356" s="7" t="str">
        <f t="shared" si="248"/>
        <v/>
      </c>
      <c r="F356" s="7" t="str">
        <f t="shared" si="248"/>
        <v/>
      </c>
      <c r="G356" s="7" t="str">
        <f t="shared" si="248"/>
        <v/>
      </c>
      <c r="H356" s="7" t="str">
        <f t="shared" si="248"/>
        <v/>
      </c>
      <c r="I356" s="7" t="str">
        <f t="shared" si="248"/>
        <v/>
      </c>
      <c r="J356" s="7" t="str">
        <f t="shared" si="248"/>
        <v/>
      </c>
      <c r="K356" s="7" t="str">
        <f t="shared" si="248"/>
        <v/>
      </c>
      <c r="L356" s="7" t="str">
        <f t="shared" si="248"/>
        <v/>
      </c>
      <c r="M356" s="7" t="str">
        <f t="shared" si="248"/>
        <v/>
      </c>
      <c r="N356" s="7" t="str">
        <f t="shared" si="248"/>
        <v/>
      </c>
      <c r="O356" s="7" t="str">
        <f t="shared" si="248"/>
        <v/>
      </c>
      <c r="P356" s="66">
        <f t="shared" si="204"/>
        <v>0</v>
      </c>
      <c r="R356" s="2"/>
    </row>
    <row r="357" spans="1:18" s="17" customFormat="1" ht="16.05" customHeight="1" x14ac:dyDescent="0.2">
      <c r="A357" s="9"/>
      <c r="B357" s="9"/>
      <c r="C357" s="7" t="s">
        <v>23</v>
      </c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>
        <f t="shared" ref="P357:P366" si="249">SUM(D357:O357)</f>
        <v>0</v>
      </c>
      <c r="R357" s="2"/>
    </row>
    <row r="358" spans="1:18" s="17" customFormat="1" ht="16.05" customHeight="1" x14ac:dyDescent="0.2">
      <c r="A358" s="9"/>
      <c r="B358" s="9"/>
      <c r="C358" s="10" t="s">
        <v>22</v>
      </c>
      <c r="D358" s="7" t="str">
        <f t="shared" ref="D358:O358" si="250">IF(D357&lt;=0,"",D357/$P357%)</f>
        <v/>
      </c>
      <c r="E358" s="7" t="str">
        <f t="shared" si="250"/>
        <v/>
      </c>
      <c r="F358" s="7" t="str">
        <f t="shared" si="250"/>
        <v/>
      </c>
      <c r="G358" s="7" t="str">
        <f t="shared" si="250"/>
        <v/>
      </c>
      <c r="H358" s="7" t="str">
        <f t="shared" si="250"/>
        <v/>
      </c>
      <c r="I358" s="7" t="str">
        <f t="shared" si="250"/>
        <v/>
      </c>
      <c r="J358" s="7" t="str">
        <f t="shared" si="250"/>
        <v/>
      </c>
      <c r="K358" s="7" t="str">
        <f t="shared" si="250"/>
        <v/>
      </c>
      <c r="L358" s="7" t="str">
        <f t="shared" si="250"/>
        <v/>
      </c>
      <c r="M358" s="7" t="str">
        <f t="shared" si="250"/>
        <v/>
      </c>
      <c r="N358" s="7" t="str">
        <f t="shared" si="250"/>
        <v/>
      </c>
      <c r="O358" s="7" t="str">
        <f t="shared" si="250"/>
        <v/>
      </c>
      <c r="P358" s="66">
        <f t="shared" si="249"/>
        <v>0</v>
      </c>
      <c r="R358" s="2"/>
    </row>
    <row r="359" spans="1:18" s="17" customFormat="1" ht="16.05" customHeight="1" x14ac:dyDescent="0.2">
      <c r="B359" s="9"/>
      <c r="C359" s="7" t="s">
        <v>24</v>
      </c>
      <c r="D359" s="66">
        <f>SUM(D357,D355)</f>
        <v>0</v>
      </c>
      <c r="E359" s="66">
        <f t="shared" ref="E359:O359" si="251">SUM(E357,E355)</f>
        <v>0</v>
      </c>
      <c r="F359" s="66">
        <f t="shared" si="251"/>
        <v>0</v>
      </c>
      <c r="G359" s="66">
        <f t="shared" si="251"/>
        <v>0</v>
      </c>
      <c r="H359" s="66">
        <f t="shared" si="251"/>
        <v>0</v>
      </c>
      <c r="I359" s="66">
        <f t="shared" si="251"/>
        <v>0</v>
      </c>
      <c r="J359" s="66">
        <f t="shared" si="251"/>
        <v>0</v>
      </c>
      <c r="K359" s="66">
        <f t="shared" si="251"/>
        <v>0</v>
      </c>
      <c r="L359" s="66">
        <f t="shared" si="251"/>
        <v>0</v>
      </c>
      <c r="M359" s="66">
        <f t="shared" si="251"/>
        <v>0</v>
      </c>
      <c r="N359" s="66">
        <f t="shared" si="251"/>
        <v>0</v>
      </c>
      <c r="O359" s="66">
        <f t="shared" si="251"/>
        <v>0</v>
      </c>
      <c r="P359" s="66">
        <f t="shared" si="249"/>
        <v>0</v>
      </c>
      <c r="R359" s="2"/>
    </row>
    <row r="360" spans="1:18" s="17" customFormat="1" ht="16.05" customHeight="1" x14ac:dyDescent="0.2">
      <c r="A360" s="14"/>
      <c r="B360" s="13"/>
      <c r="C360" s="10" t="s">
        <v>22</v>
      </c>
      <c r="D360" s="7" t="str">
        <f t="shared" ref="D360:O360" si="252">IF(D359&lt;=0,"",D359/$P359%)</f>
        <v/>
      </c>
      <c r="E360" s="7" t="str">
        <f t="shared" si="252"/>
        <v/>
      </c>
      <c r="F360" s="7" t="str">
        <f t="shared" si="252"/>
        <v/>
      </c>
      <c r="G360" s="7" t="str">
        <f t="shared" si="252"/>
        <v/>
      </c>
      <c r="H360" s="7" t="str">
        <f t="shared" si="252"/>
        <v/>
      </c>
      <c r="I360" s="7" t="str">
        <f t="shared" si="252"/>
        <v/>
      </c>
      <c r="J360" s="7" t="str">
        <f t="shared" si="252"/>
        <v/>
      </c>
      <c r="K360" s="7" t="str">
        <f t="shared" si="252"/>
        <v/>
      </c>
      <c r="L360" s="7" t="str">
        <f t="shared" si="252"/>
        <v/>
      </c>
      <c r="M360" s="7" t="str">
        <f t="shared" si="252"/>
        <v/>
      </c>
      <c r="N360" s="7" t="str">
        <f t="shared" si="252"/>
        <v/>
      </c>
      <c r="O360" s="7" t="str">
        <f t="shared" si="252"/>
        <v/>
      </c>
      <c r="P360" s="66">
        <f t="shared" si="249"/>
        <v>0</v>
      </c>
      <c r="R360" s="2"/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si="249"/>
        <v>0</v>
      </c>
      <c r="R361" s="2"/>
    </row>
    <row r="362" spans="1:18" s="17" customFormat="1" ht="16.05" customHeight="1" x14ac:dyDescent="0.2">
      <c r="A362" s="9"/>
      <c r="B362" s="1"/>
      <c r="C362" s="10" t="s">
        <v>22</v>
      </c>
      <c r="D362" s="7" t="str">
        <f t="shared" ref="D362:O362" si="253">IF(D361&lt;=0,"",D361/$P361%)</f>
        <v/>
      </c>
      <c r="E362" s="7" t="str">
        <f t="shared" si="253"/>
        <v/>
      </c>
      <c r="F362" s="7" t="str">
        <f t="shared" si="253"/>
        <v/>
      </c>
      <c r="G362" s="7" t="str">
        <f t="shared" si="253"/>
        <v/>
      </c>
      <c r="H362" s="7" t="str">
        <f t="shared" si="253"/>
        <v/>
      </c>
      <c r="I362" s="7" t="str">
        <f t="shared" si="253"/>
        <v/>
      </c>
      <c r="J362" s="7" t="str">
        <f t="shared" si="253"/>
        <v/>
      </c>
      <c r="K362" s="7" t="str">
        <f t="shared" si="253"/>
        <v/>
      </c>
      <c r="L362" s="7" t="str">
        <f t="shared" si="253"/>
        <v/>
      </c>
      <c r="M362" s="7" t="str">
        <f t="shared" si="253"/>
        <v/>
      </c>
      <c r="N362" s="7" t="str">
        <f t="shared" si="253"/>
        <v/>
      </c>
      <c r="O362" s="7" t="str">
        <f t="shared" si="253"/>
        <v/>
      </c>
      <c r="P362" s="66">
        <f t="shared" si="249"/>
        <v>0</v>
      </c>
      <c r="R362" s="2"/>
    </row>
    <row r="363" spans="1:18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9"/>
        <v>0</v>
      </c>
      <c r="R363" s="2"/>
    </row>
    <row r="364" spans="1:18" s="17" customFormat="1" ht="16.05" customHeight="1" x14ac:dyDescent="0.2">
      <c r="A364" s="9"/>
      <c r="B364" s="1"/>
      <c r="C364" s="10" t="s">
        <v>22</v>
      </c>
      <c r="D364" s="7" t="str">
        <f t="shared" ref="D364:O364" si="254">IF(D363&lt;=0,"",D363/$P363%)</f>
        <v/>
      </c>
      <c r="E364" s="7" t="str">
        <f t="shared" si="254"/>
        <v/>
      </c>
      <c r="F364" s="7" t="str">
        <f t="shared" si="254"/>
        <v/>
      </c>
      <c r="G364" s="7" t="str">
        <f t="shared" si="254"/>
        <v/>
      </c>
      <c r="H364" s="7" t="str">
        <f t="shared" si="254"/>
        <v/>
      </c>
      <c r="I364" s="7" t="str">
        <f t="shared" si="254"/>
        <v/>
      </c>
      <c r="J364" s="7" t="str">
        <f t="shared" si="254"/>
        <v/>
      </c>
      <c r="K364" s="7" t="str">
        <f t="shared" si="254"/>
        <v/>
      </c>
      <c r="L364" s="7" t="str">
        <f t="shared" si="254"/>
        <v/>
      </c>
      <c r="M364" s="7" t="str">
        <f t="shared" si="254"/>
        <v/>
      </c>
      <c r="N364" s="7" t="str">
        <f t="shared" si="254"/>
        <v/>
      </c>
      <c r="O364" s="7" t="str">
        <f t="shared" si="254"/>
        <v/>
      </c>
      <c r="P364" s="66">
        <f t="shared" si="249"/>
        <v>0</v>
      </c>
      <c r="R364" s="2"/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55">SUM(E363,E361)</f>
        <v>0</v>
      </c>
      <c r="F365" s="66">
        <f t="shared" si="255"/>
        <v>0</v>
      </c>
      <c r="G365" s="66">
        <f t="shared" si="255"/>
        <v>0</v>
      </c>
      <c r="H365" s="66">
        <f t="shared" si="255"/>
        <v>0</v>
      </c>
      <c r="I365" s="66">
        <f t="shared" si="255"/>
        <v>0</v>
      </c>
      <c r="J365" s="66">
        <f t="shared" si="255"/>
        <v>0</v>
      </c>
      <c r="K365" s="66">
        <f t="shared" si="255"/>
        <v>0</v>
      </c>
      <c r="L365" s="66">
        <f t="shared" si="255"/>
        <v>0</v>
      </c>
      <c r="M365" s="66">
        <f t="shared" si="255"/>
        <v>0</v>
      </c>
      <c r="N365" s="66">
        <f t="shared" si="255"/>
        <v>0</v>
      </c>
      <c r="O365" s="66">
        <f t="shared" si="255"/>
        <v>0</v>
      </c>
      <c r="P365" s="66">
        <f t="shared" si="249"/>
        <v>0</v>
      </c>
      <c r="R365" s="2"/>
    </row>
    <row r="366" spans="1:18" s="17" customFormat="1" ht="16.05" customHeight="1" x14ac:dyDescent="0.2">
      <c r="A366" s="13"/>
      <c r="B366" s="12"/>
      <c r="C366" s="10" t="s">
        <v>22</v>
      </c>
      <c r="D366" s="7" t="str">
        <f t="shared" ref="D366:O366" si="256">IF(D365&lt;=0,"",D365/$P365%)</f>
        <v/>
      </c>
      <c r="E366" s="7" t="str">
        <f t="shared" si="256"/>
        <v/>
      </c>
      <c r="F366" s="7" t="str">
        <f t="shared" si="256"/>
        <v/>
      </c>
      <c r="G366" s="7" t="str">
        <f t="shared" si="256"/>
        <v/>
      </c>
      <c r="H366" s="7" t="str">
        <f t="shared" si="256"/>
        <v/>
      </c>
      <c r="I366" s="7" t="str">
        <f t="shared" si="256"/>
        <v/>
      </c>
      <c r="J366" s="7" t="str">
        <f t="shared" si="256"/>
        <v/>
      </c>
      <c r="K366" s="7" t="str">
        <f t="shared" si="256"/>
        <v/>
      </c>
      <c r="L366" s="7" t="str">
        <f t="shared" si="256"/>
        <v/>
      </c>
      <c r="M366" s="7" t="str">
        <f t="shared" si="256"/>
        <v/>
      </c>
      <c r="N366" s="7" t="str">
        <f t="shared" si="256"/>
        <v/>
      </c>
      <c r="O366" s="7" t="str">
        <f t="shared" si="256"/>
        <v/>
      </c>
      <c r="P366" s="66">
        <f t="shared" si="249"/>
        <v>0</v>
      </c>
      <c r="R366" s="2"/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57">SUM(D361,D301,D295,D229,D37,D7)</f>
        <v>5638.7</v>
      </c>
      <c r="E367" s="7">
        <f t="shared" si="257"/>
        <v>5106</v>
      </c>
      <c r="F367" s="7">
        <f t="shared" si="257"/>
        <v>5717.5</v>
      </c>
      <c r="G367" s="7">
        <f t="shared" si="257"/>
        <v>5557.7</v>
      </c>
      <c r="H367" s="71">
        <f t="shared" si="257"/>
        <v>5811.8</v>
      </c>
      <c r="I367" s="7">
        <f t="shared" si="257"/>
        <v>5590.5</v>
      </c>
      <c r="J367" s="7">
        <f t="shared" si="257"/>
        <v>5734.7999999999993</v>
      </c>
      <c r="K367" s="7">
        <f t="shared" si="257"/>
        <v>5483.4000000000005</v>
      </c>
      <c r="L367" s="7">
        <f t="shared" si="257"/>
        <v>5355.2</v>
      </c>
      <c r="M367" s="7">
        <f t="shared" si="257"/>
        <v>5387.1</v>
      </c>
      <c r="N367" s="7">
        <f t="shared" si="257"/>
        <v>5116.3</v>
      </c>
      <c r="O367" s="7">
        <f t="shared" si="257"/>
        <v>5298</v>
      </c>
      <c r="P367" s="66">
        <f t="shared" ref="P367:P372" si="258">SUM(D367:O367)</f>
        <v>65797</v>
      </c>
      <c r="R367" s="37"/>
    </row>
    <row r="368" spans="1:18" ht="16.05" customHeight="1" x14ac:dyDescent="0.2">
      <c r="A368" s="18"/>
      <c r="B368" s="19"/>
      <c r="C368" s="10" t="s">
        <v>22</v>
      </c>
      <c r="D368" s="7">
        <f t="shared" ref="D368:O368" si="259">IF(D367&lt;=0,"",D367/$P367%)</f>
        <v>8.5698436098910271</v>
      </c>
      <c r="E368" s="7">
        <f t="shared" si="259"/>
        <v>7.7602322294329529</v>
      </c>
      <c r="F368" s="7">
        <f t="shared" si="259"/>
        <v>8.6896059090840012</v>
      </c>
      <c r="G368" s="7">
        <f t="shared" si="259"/>
        <v>8.446737693207897</v>
      </c>
      <c r="H368" s="7">
        <f t="shared" si="259"/>
        <v>8.8329255133212765</v>
      </c>
      <c r="I368" s="7">
        <f t="shared" si="259"/>
        <v>8.4965879903339054</v>
      </c>
      <c r="J368" s="7">
        <f t="shared" si="259"/>
        <v>8.7158989011657049</v>
      </c>
      <c r="K368" s="7">
        <f t="shared" si="259"/>
        <v>8.3338146116084317</v>
      </c>
      <c r="L368" s="7">
        <f t="shared" si="259"/>
        <v>8.1389729015000682</v>
      </c>
      <c r="M368" s="7">
        <f t="shared" si="259"/>
        <v>8.1874553551073763</v>
      </c>
      <c r="N368" s="7">
        <f t="shared" si="259"/>
        <v>7.7758864385914253</v>
      </c>
      <c r="O368" s="7">
        <f t="shared" si="259"/>
        <v>8.0520388467559307</v>
      </c>
      <c r="P368" s="66">
        <f t="shared" si="258"/>
        <v>100.00000000000001</v>
      </c>
      <c r="R368" s="37"/>
    </row>
    <row r="369" spans="1:18" ht="16.05" customHeight="1" x14ac:dyDescent="0.2">
      <c r="A369" s="18"/>
      <c r="B369" s="19"/>
      <c r="C369" s="7" t="s">
        <v>23</v>
      </c>
      <c r="D369" s="7">
        <f t="shared" ref="D369:O369" si="260">SUM(D363,D303,D297,D231,D39,D9)</f>
        <v>0</v>
      </c>
      <c r="E369" s="7">
        <f t="shared" si="260"/>
        <v>0</v>
      </c>
      <c r="F369" s="7">
        <f t="shared" si="260"/>
        <v>0</v>
      </c>
      <c r="G369" s="7">
        <f t="shared" si="260"/>
        <v>0</v>
      </c>
      <c r="H369" s="7">
        <f t="shared" si="260"/>
        <v>0</v>
      </c>
      <c r="I369" s="7">
        <f t="shared" si="260"/>
        <v>0</v>
      </c>
      <c r="J369" s="7">
        <f t="shared" si="260"/>
        <v>0.1</v>
      </c>
      <c r="K369" s="7">
        <f t="shared" si="260"/>
        <v>5.6</v>
      </c>
      <c r="L369" s="7">
        <f t="shared" si="260"/>
        <v>0</v>
      </c>
      <c r="M369" s="7">
        <f t="shared" si="260"/>
        <v>0</v>
      </c>
      <c r="N369" s="7">
        <f t="shared" si="260"/>
        <v>0</v>
      </c>
      <c r="O369" s="7">
        <f t="shared" si="260"/>
        <v>0</v>
      </c>
      <c r="P369" s="66">
        <f>SUM(D369:O369)</f>
        <v>5.6999999999999993</v>
      </c>
      <c r="R369" s="37"/>
    </row>
    <row r="370" spans="1:18" ht="16.05" customHeight="1" x14ac:dyDescent="0.2">
      <c r="A370" s="18"/>
      <c r="B370" s="19"/>
      <c r="C370" s="10" t="s">
        <v>22</v>
      </c>
      <c r="D370" s="7" t="str">
        <f t="shared" ref="D370:O370" si="261">IF(D369&lt;=0,"",D369/$P369%)</f>
        <v/>
      </c>
      <c r="E370" s="7" t="str">
        <f t="shared" si="261"/>
        <v/>
      </c>
      <c r="F370" s="7" t="str">
        <f t="shared" si="261"/>
        <v/>
      </c>
      <c r="G370" s="7" t="str">
        <f t="shared" si="261"/>
        <v/>
      </c>
      <c r="H370" s="7" t="str">
        <f t="shared" si="261"/>
        <v/>
      </c>
      <c r="I370" s="7" t="str">
        <f t="shared" si="261"/>
        <v/>
      </c>
      <c r="J370" s="7">
        <f t="shared" si="261"/>
        <v>1.754385964912281</v>
      </c>
      <c r="K370" s="7">
        <f t="shared" si="261"/>
        <v>98.245614035087726</v>
      </c>
      <c r="L370" s="7" t="str">
        <f t="shared" si="261"/>
        <v/>
      </c>
      <c r="M370" s="7" t="str">
        <f t="shared" si="261"/>
        <v/>
      </c>
      <c r="N370" s="7" t="str">
        <f t="shared" si="261"/>
        <v/>
      </c>
      <c r="O370" s="7" t="str">
        <f t="shared" si="261"/>
        <v/>
      </c>
      <c r="P370" s="66">
        <f t="shared" si="258"/>
        <v>100.00000000000001</v>
      </c>
      <c r="R370" s="37"/>
    </row>
    <row r="371" spans="1:18" ht="16.05" customHeight="1" x14ac:dyDescent="0.2">
      <c r="A371" s="18"/>
      <c r="B371" s="19"/>
      <c r="C371" s="7" t="s">
        <v>24</v>
      </c>
      <c r="D371" s="7">
        <f t="shared" ref="D371:O371" si="262">SUM(D365,D305,D299,D233,D41,D11)</f>
        <v>5638.7</v>
      </c>
      <c r="E371" s="7">
        <f t="shared" si="262"/>
        <v>5106</v>
      </c>
      <c r="F371" s="7">
        <f t="shared" si="262"/>
        <v>5717.5</v>
      </c>
      <c r="G371" s="7">
        <f t="shared" si="262"/>
        <v>5557.7</v>
      </c>
      <c r="H371" s="7">
        <f t="shared" si="262"/>
        <v>5811.8</v>
      </c>
      <c r="I371" s="7">
        <f t="shared" si="262"/>
        <v>5590.5</v>
      </c>
      <c r="J371" s="7">
        <f t="shared" si="262"/>
        <v>5734.9</v>
      </c>
      <c r="K371" s="7">
        <f t="shared" si="262"/>
        <v>5489</v>
      </c>
      <c r="L371" s="7">
        <f t="shared" si="262"/>
        <v>5355.2</v>
      </c>
      <c r="M371" s="7">
        <f t="shared" si="262"/>
        <v>5387.1</v>
      </c>
      <c r="N371" s="7">
        <f t="shared" si="262"/>
        <v>5116.3</v>
      </c>
      <c r="O371" s="7">
        <f t="shared" si="262"/>
        <v>5298</v>
      </c>
      <c r="P371" s="66">
        <f t="shared" si="258"/>
        <v>65802.7</v>
      </c>
      <c r="R371" s="37"/>
    </row>
    <row r="372" spans="1:18" ht="16.05" customHeight="1" x14ac:dyDescent="0.2">
      <c r="A372" s="20"/>
      <c r="B372" s="21"/>
      <c r="C372" s="10" t="s">
        <v>22</v>
      </c>
      <c r="D372" s="7">
        <f t="shared" ref="D372:O372" si="263">IF(D371&lt;=0,"",D371/$P371%)</f>
        <v>8.5691012678811056</v>
      </c>
      <c r="E372" s="7">
        <f t="shared" si="263"/>
        <v>7.7595600180539712</v>
      </c>
      <c r="F372" s="7">
        <f t="shared" si="263"/>
        <v>8.68885319295409</v>
      </c>
      <c r="G372" s="7">
        <f t="shared" si="263"/>
        <v>8.4460060149507541</v>
      </c>
      <c r="H372" s="7">
        <f t="shared" si="263"/>
        <v>8.8321603824767081</v>
      </c>
      <c r="I372" s="7">
        <f t="shared" si="263"/>
        <v>8.495851993915144</v>
      </c>
      <c r="J372" s="7">
        <f t="shared" si="263"/>
        <v>8.7152958769169047</v>
      </c>
      <c r="K372" s="7">
        <f t="shared" si="263"/>
        <v>8.3416030041320504</v>
      </c>
      <c r="L372" s="7">
        <f t="shared" si="263"/>
        <v>8.1382678826248771</v>
      </c>
      <c r="M372" s="7">
        <f t="shared" si="263"/>
        <v>8.1867461365567085</v>
      </c>
      <c r="N372" s="7">
        <f t="shared" si="263"/>
        <v>7.7752128712043742</v>
      </c>
      <c r="O372" s="7">
        <f t="shared" si="263"/>
        <v>8.0513413583333211</v>
      </c>
      <c r="P372" s="66">
        <f t="shared" si="258"/>
        <v>100</v>
      </c>
      <c r="R372" s="37"/>
    </row>
    <row r="373" spans="1:18" ht="16.05" customHeight="1" x14ac:dyDescent="0.2">
      <c r="A373" s="22" t="s">
        <v>85</v>
      </c>
      <c r="B373" s="23"/>
      <c r="C373" s="7" t="s">
        <v>21</v>
      </c>
      <c r="D373" s="67">
        <v>0</v>
      </c>
      <c r="E373" s="67">
        <v>0</v>
      </c>
      <c r="F373" s="67">
        <v>0</v>
      </c>
      <c r="G373" s="67">
        <v>0</v>
      </c>
      <c r="H373" s="67">
        <v>0</v>
      </c>
      <c r="I373" s="67"/>
      <c r="J373" s="67"/>
      <c r="K373" s="67"/>
      <c r="L373" s="67"/>
      <c r="M373" s="67"/>
      <c r="N373" s="67"/>
      <c r="O373" s="67">
        <v>0</v>
      </c>
      <c r="P373" s="66">
        <f t="shared" ref="P373:P377" si="264">SUM(D373:O373)</f>
        <v>0</v>
      </c>
    </row>
    <row r="374" spans="1:18" ht="16.05" customHeight="1" x14ac:dyDescent="0.2">
      <c r="A374" s="24" t="s">
        <v>86</v>
      </c>
      <c r="B374" s="25"/>
      <c r="C374" s="10" t="s">
        <v>22</v>
      </c>
      <c r="D374" s="7" t="str">
        <f t="shared" ref="D374:O374" si="265">IF(D373&lt;=0,"",D373/$P373%)</f>
        <v/>
      </c>
      <c r="E374" s="7" t="str">
        <f t="shared" si="265"/>
        <v/>
      </c>
      <c r="F374" s="7" t="str">
        <f t="shared" si="265"/>
        <v/>
      </c>
      <c r="G374" s="7" t="str">
        <f t="shared" si="265"/>
        <v/>
      </c>
      <c r="H374" s="7" t="str">
        <f t="shared" si="265"/>
        <v/>
      </c>
      <c r="I374" s="7" t="str">
        <f t="shared" si="265"/>
        <v/>
      </c>
      <c r="J374" s="7" t="str">
        <f t="shared" si="265"/>
        <v/>
      </c>
      <c r="K374" s="7" t="str">
        <f t="shared" si="265"/>
        <v/>
      </c>
      <c r="L374" s="7" t="str">
        <f t="shared" si="265"/>
        <v/>
      </c>
      <c r="M374" s="7" t="str">
        <f t="shared" si="265"/>
        <v/>
      </c>
      <c r="N374" s="7" t="str">
        <f t="shared" si="265"/>
        <v/>
      </c>
      <c r="O374" s="7" t="str">
        <f t="shared" si="265"/>
        <v/>
      </c>
      <c r="P374" s="66">
        <f t="shared" si="264"/>
        <v>0</v>
      </c>
    </row>
    <row r="375" spans="1:18" ht="16.05" customHeight="1" x14ac:dyDescent="0.2">
      <c r="A375" s="9"/>
      <c r="B375" s="26"/>
      <c r="C375" s="7" t="s">
        <v>23</v>
      </c>
      <c r="D375" s="67">
        <v>0</v>
      </c>
      <c r="E375" s="67">
        <v>0</v>
      </c>
      <c r="F375" s="67">
        <v>0</v>
      </c>
      <c r="G375" s="67">
        <v>0</v>
      </c>
      <c r="H375" s="67">
        <v>0</v>
      </c>
      <c r="I375" s="67"/>
      <c r="J375" s="67"/>
      <c r="K375" s="67"/>
      <c r="L375" s="67"/>
      <c r="M375" s="67"/>
      <c r="N375" s="67"/>
      <c r="O375" s="67">
        <v>0</v>
      </c>
      <c r="P375" s="66">
        <f t="shared" si="264"/>
        <v>0</v>
      </c>
    </row>
    <row r="376" spans="1:18" ht="16.05" customHeight="1" x14ac:dyDescent="0.2">
      <c r="A376" s="9"/>
      <c r="B376" s="26"/>
      <c r="C376" s="10" t="s">
        <v>22</v>
      </c>
      <c r="D376" s="7" t="str">
        <f t="shared" ref="D376:O376" si="266">IF(D375&lt;=0,"",D375/$P375%)</f>
        <v/>
      </c>
      <c r="E376" s="7" t="str">
        <f t="shared" si="266"/>
        <v/>
      </c>
      <c r="F376" s="7" t="str">
        <f t="shared" si="266"/>
        <v/>
      </c>
      <c r="G376" s="7" t="str">
        <f t="shared" si="266"/>
        <v/>
      </c>
      <c r="H376" s="7" t="str">
        <f t="shared" si="266"/>
        <v/>
      </c>
      <c r="I376" s="7" t="str">
        <f t="shared" si="266"/>
        <v/>
      </c>
      <c r="J376" s="7" t="str">
        <f t="shared" si="266"/>
        <v/>
      </c>
      <c r="K376" s="7" t="str">
        <f t="shared" si="266"/>
        <v/>
      </c>
      <c r="L376" s="7" t="str">
        <f t="shared" si="266"/>
        <v/>
      </c>
      <c r="M376" s="7" t="str">
        <f t="shared" si="266"/>
        <v/>
      </c>
      <c r="N376" s="7" t="str">
        <f t="shared" si="266"/>
        <v/>
      </c>
      <c r="O376" s="7" t="str">
        <f t="shared" si="266"/>
        <v/>
      </c>
      <c r="P376" s="66">
        <f t="shared" si="264"/>
        <v>0</v>
      </c>
    </row>
    <row r="377" spans="1:18" ht="16.05" customHeight="1" x14ac:dyDescent="0.2">
      <c r="A377" s="9"/>
      <c r="B377" s="26"/>
      <c r="C377" s="7" t="s">
        <v>24</v>
      </c>
      <c r="D377" s="66">
        <f>SUM(D375,D373)</f>
        <v>0</v>
      </c>
      <c r="E377" s="66">
        <f t="shared" ref="E377:O377" si="267">SUM(E375,E373)</f>
        <v>0</v>
      </c>
      <c r="F377" s="66">
        <f t="shared" si="267"/>
        <v>0</v>
      </c>
      <c r="G377" s="66">
        <f t="shared" si="267"/>
        <v>0</v>
      </c>
      <c r="H377" s="66">
        <f t="shared" si="267"/>
        <v>0</v>
      </c>
      <c r="I377" s="66">
        <f t="shared" si="267"/>
        <v>0</v>
      </c>
      <c r="J377" s="66">
        <f t="shared" si="267"/>
        <v>0</v>
      </c>
      <c r="K377" s="66">
        <f t="shared" si="267"/>
        <v>0</v>
      </c>
      <c r="L377" s="66">
        <f t="shared" si="267"/>
        <v>0</v>
      </c>
      <c r="M377" s="66">
        <f t="shared" si="267"/>
        <v>0</v>
      </c>
      <c r="N377" s="66">
        <f t="shared" si="267"/>
        <v>0</v>
      </c>
      <c r="O377" s="66">
        <f t="shared" si="267"/>
        <v>0</v>
      </c>
      <c r="P377" s="66">
        <f t="shared" si="264"/>
        <v>0</v>
      </c>
    </row>
    <row r="378" spans="1:18" ht="16.05" customHeight="1" x14ac:dyDescent="0.2">
      <c r="A378" s="13"/>
      <c r="B378" s="27"/>
      <c r="C378" s="10" t="s">
        <v>22</v>
      </c>
      <c r="D378" s="7" t="str">
        <f t="shared" ref="D378:O378" si="268">IF(D377&lt;=0,"",D377/$P377%)</f>
        <v/>
      </c>
      <c r="E378" s="7" t="str">
        <f t="shared" si="268"/>
        <v/>
      </c>
      <c r="F378" s="7" t="str">
        <f t="shared" si="268"/>
        <v/>
      </c>
      <c r="G378" s="7" t="str">
        <f t="shared" si="268"/>
        <v/>
      </c>
      <c r="H378" s="7" t="str">
        <f t="shared" si="268"/>
        <v/>
      </c>
      <c r="I378" s="7" t="str">
        <f t="shared" si="268"/>
        <v/>
      </c>
      <c r="J378" s="7" t="str">
        <f t="shared" si="268"/>
        <v/>
      </c>
      <c r="K378" s="7" t="str">
        <f t="shared" si="268"/>
        <v/>
      </c>
      <c r="L378" s="7" t="str">
        <f t="shared" si="268"/>
        <v/>
      </c>
      <c r="M378" s="7" t="str">
        <f t="shared" si="268"/>
        <v/>
      </c>
      <c r="N378" s="7" t="str">
        <f t="shared" si="268"/>
        <v/>
      </c>
      <c r="O378" s="7" t="str">
        <f t="shared" si="268"/>
        <v/>
      </c>
      <c r="P378" s="66">
        <f>SUM(D378:O378)</f>
        <v>0</v>
      </c>
    </row>
    <row r="379" spans="1:18" ht="16.05" customHeight="1" x14ac:dyDescent="0.2">
      <c r="P379" s="2"/>
    </row>
    <row r="380" spans="1:18" ht="16.05" customHeight="1" x14ac:dyDescent="0.2">
      <c r="P380" s="2"/>
    </row>
    <row r="381" spans="1:18" ht="16.05" customHeight="1" x14ac:dyDescent="0.2">
      <c r="P381" s="2"/>
    </row>
    <row r="382" spans="1:18" ht="16.05" customHeight="1" x14ac:dyDescent="0.2">
      <c r="P382" s="2"/>
    </row>
    <row r="383" spans="1:18" ht="16.05" customHeight="1" x14ac:dyDescent="0.2">
      <c r="P383" s="2"/>
    </row>
    <row r="384" spans="1:18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R445"/>
  <sheetViews>
    <sheetView showGridLines="0" showZeros="0" view="pageBreakPreview" zoomScale="80" zoomScaleNormal="86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9" style="2"/>
    <col min="18" max="18" width="9.77734375" style="2" bestFit="1" customWidth="1"/>
    <col min="19" max="16384" width="9" style="2"/>
  </cols>
  <sheetData>
    <row r="1" spans="1:16" ht="16.05" customHeight="1" x14ac:dyDescent="0.2">
      <c r="A1" s="2" t="s">
        <v>128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93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0</v>
      </c>
      <c r="E7" s="8">
        <f t="shared" ref="E7:O11" si="0">SUM(E13,E19,E25,E31)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45">
        <f>SUM(D7:O7)</f>
        <v>0</v>
      </c>
    </row>
    <row r="8" spans="1:16" ht="16.05" customHeight="1" x14ac:dyDescent="0.2">
      <c r="A8" s="9"/>
      <c r="C8" s="10" t="s">
        <v>22</v>
      </c>
      <c r="D8" s="7" t="str">
        <f>IF(D7&lt;=0,"",D7/$P7%)</f>
        <v/>
      </c>
      <c r="E8" s="7" t="str">
        <f t="shared" ref="E8:O8" si="1">IF(E7&lt;=0,"",E7/$P7%)</f>
        <v/>
      </c>
      <c r="F8" s="7" t="str">
        <f t="shared" si="1"/>
        <v/>
      </c>
      <c r="G8" s="7" t="str">
        <f t="shared" si="1"/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66">
        <f>SUM(D8:O8)</f>
        <v>0</v>
      </c>
    </row>
    <row r="9" spans="1:16" ht="16.05" customHeight="1" x14ac:dyDescent="0.2">
      <c r="A9" s="9"/>
      <c r="C9" s="7" t="s">
        <v>23</v>
      </c>
      <c r="D9" s="67">
        <f>SUM(D15,D21,D27,D33)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0</v>
      </c>
      <c r="M9" s="67">
        <f t="shared" si="0"/>
        <v>0</v>
      </c>
      <c r="N9" s="67">
        <f t="shared" si="0"/>
        <v>0</v>
      </c>
      <c r="O9" s="67">
        <f t="shared" si="0"/>
        <v>0</v>
      </c>
      <c r="P9" s="66">
        <f>SUM(D9:O9)</f>
        <v>0</v>
      </c>
    </row>
    <row r="10" spans="1:16" ht="16.05" customHeight="1" x14ac:dyDescent="0.2">
      <c r="A10" s="9"/>
      <c r="C10" s="10" t="s">
        <v>22</v>
      </c>
      <c r="D10" s="7" t="str">
        <f t="shared" ref="D10:O10" si="2">IF(D9&lt;=0,"",D9/$P9%)</f>
        <v/>
      </c>
      <c r="E10" s="7" t="str">
        <f t="shared" si="2"/>
        <v/>
      </c>
      <c r="F10" s="7" t="str">
        <f t="shared" si="2"/>
        <v/>
      </c>
      <c r="G10" s="7" t="str">
        <f t="shared" si="2"/>
        <v/>
      </c>
      <c r="H10" s="7" t="str">
        <f t="shared" si="2"/>
        <v/>
      </c>
      <c r="I10" s="7" t="str">
        <f t="shared" si="2"/>
        <v/>
      </c>
      <c r="J10" s="7" t="str">
        <f t="shared" si="2"/>
        <v/>
      </c>
      <c r="K10" s="7" t="str">
        <f t="shared" si="2"/>
        <v/>
      </c>
      <c r="L10" s="7" t="str">
        <f t="shared" si="2"/>
        <v/>
      </c>
      <c r="M10" s="7" t="str">
        <f t="shared" si="2"/>
        <v/>
      </c>
      <c r="N10" s="7" t="str">
        <f t="shared" si="2"/>
        <v/>
      </c>
      <c r="O10" s="7" t="str">
        <f t="shared" si="2"/>
        <v/>
      </c>
      <c r="P10" s="66">
        <f>SUM(D10:O10)</f>
        <v>0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0</v>
      </c>
      <c r="M11" s="67">
        <f t="shared" si="0"/>
        <v>0</v>
      </c>
      <c r="N11" s="67">
        <f t="shared" si="0"/>
        <v>0</v>
      </c>
      <c r="O11" s="67">
        <f t="shared" si="0"/>
        <v>0</v>
      </c>
      <c r="P11" s="66">
        <f>SUM(D11:O11)</f>
        <v>0</v>
      </c>
    </row>
    <row r="12" spans="1:16" ht="16.05" customHeight="1" x14ac:dyDescent="0.2">
      <c r="A12" s="9"/>
      <c r="B12" s="12"/>
      <c r="C12" s="10" t="s">
        <v>22</v>
      </c>
      <c r="D12" s="7" t="str">
        <f t="shared" ref="D12:O12" si="3">IF(D11&lt;=0,"",D11/$P11%)</f>
        <v/>
      </c>
      <c r="E12" s="7" t="str">
        <f t="shared" si="3"/>
        <v/>
      </c>
      <c r="F12" s="7" t="str">
        <f t="shared" si="3"/>
        <v/>
      </c>
      <c r="G12" s="7" t="str">
        <f t="shared" si="3"/>
        <v/>
      </c>
      <c r="H12" s="7" t="str">
        <f t="shared" si="3"/>
        <v/>
      </c>
      <c r="I12" s="7" t="str">
        <f t="shared" si="3"/>
        <v/>
      </c>
      <c r="J12" s="7" t="str">
        <f t="shared" si="3"/>
        <v/>
      </c>
      <c r="K12" s="7" t="str">
        <f t="shared" si="3"/>
        <v/>
      </c>
      <c r="L12" s="7" t="str">
        <f t="shared" si="3"/>
        <v/>
      </c>
      <c r="M12" s="7" t="str">
        <f t="shared" si="3"/>
        <v/>
      </c>
      <c r="N12" s="7" t="str">
        <f t="shared" si="3"/>
        <v/>
      </c>
      <c r="O12" s="7" t="str">
        <f t="shared" si="3"/>
        <v/>
      </c>
      <c r="P12" s="66">
        <f t="shared" ref="P12" si="4">SUM(D12:O12)</f>
        <v>0</v>
      </c>
    </row>
    <row r="13" spans="1:16" ht="16.05" customHeight="1" x14ac:dyDescent="0.2">
      <c r="A13" s="9"/>
      <c r="B13" s="9" t="s">
        <v>25</v>
      </c>
      <c r="C13" s="7" t="s">
        <v>21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6">
        <f t="shared" ref="P13:P89" si="5">SUM(D13:O13)</f>
        <v>0</v>
      </c>
    </row>
    <row r="14" spans="1:16" ht="16.05" customHeight="1" x14ac:dyDescent="0.2">
      <c r="A14" s="9"/>
      <c r="B14" s="9"/>
      <c r="C14" s="10" t="s">
        <v>22</v>
      </c>
      <c r="D14" s="7" t="str">
        <f t="shared" ref="D14:O14" si="6">IF(D13&lt;=0,"",D13/$P13%)</f>
        <v/>
      </c>
      <c r="E14" s="7" t="str">
        <f t="shared" si="6"/>
        <v/>
      </c>
      <c r="F14" s="7" t="str">
        <f t="shared" si="6"/>
        <v/>
      </c>
      <c r="G14" s="7" t="str">
        <f t="shared" si="6"/>
        <v/>
      </c>
      <c r="H14" s="7" t="str">
        <f t="shared" si="6"/>
        <v/>
      </c>
      <c r="I14" s="7" t="str">
        <f t="shared" si="6"/>
        <v/>
      </c>
      <c r="J14" s="7" t="str">
        <f t="shared" si="6"/>
        <v/>
      </c>
      <c r="K14" s="7" t="str">
        <f t="shared" si="6"/>
        <v/>
      </c>
      <c r="L14" s="7" t="str">
        <f t="shared" si="6"/>
        <v/>
      </c>
      <c r="M14" s="7" t="str">
        <f t="shared" si="6"/>
        <v/>
      </c>
      <c r="N14" s="7" t="str">
        <f t="shared" si="6"/>
        <v/>
      </c>
      <c r="O14" s="7" t="str">
        <f t="shared" si="6"/>
        <v/>
      </c>
      <c r="P14" s="66">
        <f t="shared" si="5"/>
        <v>0</v>
      </c>
    </row>
    <row r="15" spans="1:16" ht="16.05" customHeight="1" x14ac:dyDescent="0.2">
      <c r="A15" s="9"/>
      <c r="B15" s="9"/>
      <c r="C15" s="7" t="s">
        <v>23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6">
        <f t="shared" si="5"/>
        <v>0</v>
      </c>
    </row>
    <row r="16" spans="1:16" ht="16.05" customHeight="1" x14ac:dyDescent="0.2">
      <c r="A16" s="9"/>
      <c r="B16" s="9"/>
      <c r="C16" s="10" t="s">
        <v>22</v>
      </c>
      <c r="D16" s="7" t="str">
        <f t="shared" ref="D16:O18" si="7">IF(D15&lt;=0,"",D15/$P15%)</f>
        <v/>
      </c>
      <c r="E16" s="7" t="str">
        <f t="shared" si="7"/>
        <v/>
      </c>
      <c r="F16" s="7" t="str">
        <f t="shared" si="7"/>
        <v/>
      </c>
      <c r="G16" s="7" t="str">
        <f t="shared" si="7"/>
        <v/>
      </c>
      <c r="H16" s="7" t="str">
        <f t="shared" si="7"/>
        <v/>
      </c>
      <c r="I16" s="7" t="str">
        <f t="shared" si="7"/>
        <v/>
      </c>
      <c r="J16" s="7" t="str">
        <f t="shared" si="7"/>
        <v/>
      </c>
      <c r="K16" s="7" t="str">
        <f t="shared" si="7"/>
        <v/>
      </c>
      <c r="L16" s="7" t="str">
        <f t="shared" si="7"/>
        <v/>
      </c>
      <c r="M16" s="7" t="str">
        <f t="shared" si="7"/>
        <v/>
      </c>
      <c r="N16" s="7" t="str">
        <f t="shared" si="7"/>
        <v/>
      </c>
      <c r="O16" s="7" t="str">
        <f t="shared" si="7"/>
        <v/>
      </c>
      <c r="P16" s="66">
        <f t="shared" si="5"/>
        <v>0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0</v>
      </c>
      <c r="E17" s="66">
        <f t="shared" ref="E17:O17" si="8">SUM(E15,E13)</f>
        <v>0</v>
      </c>
      <c r="F17" s="66">
        <f t="shared" si="8"/>
        <v>0</v>
      </c>
      <c r="G17" s="66">
        <f t="shared" si="8"/>
        <v>0</v>
      </c>
      <c r="H17" s="66">
        <f t="shared" si="8"/>
        <v>0</v>
      </c>
      <c r="I17" s="66">
        <f t="shared" si="8"/>
        <v>0</v>
      </c>
      <c r="J17" s="66">
        <f t="shared" si="8"/>
        <v>0</v>
      </c>
      <c r="K17" s="66">
        <f t="shared" si="8"/>
        <v>0</v>
      </c>
      <c r="L17" s="66">
        <f t="shared" si="8"/>
        <v>0</v>
      </c>
      <c r="M17" s="66">
        <f t="shared" si="8"/>
        <v>0</v>
      </c>
      <c r="N17" s="66">
        <f t="shared" si="8"/>
        <v>0</v>
      </c>
      <c r="O17" s="66">
        <f t="shared" si="8"/>
        <v>0</v>
      </c>
      <c r="P17" s="66">
        <f t="shared" si="5"/>
        <v>0</v>
      </c>
    </row>
    <row r="18" spans="1:16" ht="16.05" customHeight="1" x14ac:dyDescent="0.2">
      <c r="A18" s="9"/>
      <c r="B18" s="13"/>
      <c r="C18" s="10" t="s">
        <v>22</v>
      </c>
      <c r="D18" s="7" t="str">
        <f t="shared" si="7"/>
        <v/>
      </c>
      <c r="E18" s="7" t="str">
        <f t="shared" si="7"/>
        <v/>
      </c>
      <c r="F18" s="7" t="str">
        <f t="shared" si="7"/>
        <v/>
      </c>
      <c r="G18" s="7" t="str">
        <f t="shared" si="7"/>
        <v/>
      </c>
      <c r="H18" s="7" t="str">
        <f t="shared" si="7"/>
        <v/>
      </c>
      <c r="I18" s="7" t="str">
        <f t="shared" si="7"/>
        <v/>
      </c>
      <c r="J18" s="7" t="str">
        <f t="shared" si="7"/>
        <v/>
      </c>
      <c r="K18" s="7" t="str">
        <f t="shared" si="7"/>
        <v/>
      </c>
      <c r="L18" s="7" t="str">
        <f t="shared" si="7"/>
        <v/>
      </c>
      <c r="M18" s="7" t="str">
        <f t="shared" si="7"/>
        <v/>
      </c>
      <c r="N18" s="7" t="str">
        <f t="shared" si="7"/>
        <v/>
      </c>
      <c r="O18" s="7" t="str">
        <f t="shared" si="7"/>
        <v/>
      </c>
      <c r="P18" s="66">
        <f t="shared" si="5"/>
        <v>0</v>
      </c>
    </row>
    <row r="19" spans="1:16" ht="16.05" customHeight="1" x14ac:dyDescent="0.2">
      <c r="A19" s="9"/>
      <c r="B19" s="9" t="s">
        <v>26</v>
      </c>
      <c r="C19" s="7" t="s">
        <v>21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6">
        <f t="shared" ref="P19:P24" si="9">SUM(D19:O19)</f>
        <v>0</v>
      </c>
    </row>
    <row r="20" spans="1:16" ht="16.05" customHeight="1" x14ac:dyDescent="0.2">
      <c r="A20" s="9"/>
      <c r="B20" s="9"/>
      <c r="C20" s="10" t="s">
        <v>22</v>
      </c>
      <c r="D20" s="7" t="str">
        <f t="shared" ref="D20:O20" si="10">IF(D19&lt;=0,"",D19/$P19%)</f>
        <v/>
      </c>
      <c r="E20" s="7" t="str">
        <f t="shared" si="10"/>
        <v/>
      </c>
      <c r="F20" s="7" t="str">
        <f t="shared" si="10"/>
        <v/>
      </c>
      <c r="G20" s="7" t="str">
        <f t="shared" si="10"/>
        <v/>
      </c>
      <c r="H20" s="7" t="str">
        <f t="shared" si="10"/>
        <v/>
      </c>
      <c r="I20" s="7" t="str">
        <f t="shared" si="10"/>
        <v/>
      </c>
      <c r="J20" s="7" t="str">
        <f t="shared" si="10"/>
        <v/>
      </c>
      <c r="K20" s="7" t="str">
        <f t="shared" si="10"/>
        <v/>
      </c>
      <c r="L20" s="7" t="str">
        <f t="shared" si="10"/>
        <v/>
      </c>
      <c r="M20" s="7" t="str">
        <f t="shared" si="10"/>
        <v/>
      </c>
      <c r="N20" s="7" t="str">
        <f t="shared" si="10"/>
        <v/>
      </c>
      <c r="O20" s="7" t="str">
        <f t="shared" si="10"/>
        <v/>
      </c>
      <c r="P20" s="66">
        <f t="shared" si="9"/>
        <v>0</v>
      </c>
    </row>
    <row r="21" spans="1:16" ht="16.05" customHeight="1" x14ac:dyDescent="0.2">
      <c r="A21" s="9"/>
      <c r="B21" s="9"/>
      <c r="C21" s="7" t="s">
        <v>23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6">
        <f t="shared" si="9"/>
        <v>0</v>
      </c>
    </row>
    <row r="22" spans="1:16" ht="16.05" customHeight="1" x14ac:dyDescent="0.2">
      <c r="A22" s="9"/>
      <c r="B22" s="9"/>
      <c r="C22" s="10" t="s">
        <v>22</v>
      </c>
      <c r="D22" s="7" t="str">
        <f t="shared" ref="D22:O22" si="11">IF(D21&lt;=0,"",D21/$P21%)</f>
        <v/>
      </c>
      <c r="E22" s="7" t="str">
        <f t="shared" si="11"/>
        <v/>
      </c>
      <c r="F22" s="7" t="str">
        <f t="shared" si="11"/>
        <v/>
      </c>
      <c r="G22" s="7" t="str">
        <f t="shared" si="11"/>
        <v/>
      </c>
      <c r="H22" s="7" t="str">
        <f t="shared" si="11"/>
        <v/>
      </c>
      <c r="I22" s="7" t="str">
        <f t="shared" si="11"/>
        <v/>
      </c>
      <c r="J22" s="7" t="str">
        <f t="shared" si="11"/>
        <v/>
      </c>
      <c r="K22" s="7" t="str">
        <f t="shared" si="11"/>
        <v/>
      </c>
      <c r="L22" s="7" t="str">
        <f t="shared" si="11"/>
        <v/>
      </c>
      <c r="M22" s="7" t="str">
        <f t="shared" si="11"/>
        <v/>
      </c>
      <c r="N22" s="7" t="str">
        <f t="shared" si="11"/>
        <v/>
      </c>
      <c r="O22" s="7" t="str">
        <f t="shared" si="11"/>
        <v/>
      </c>
      <c r="P22" s="66">
        <f t="shared" si="9"/>
        <v>0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0</v>
      </c>
      <c r="E23" s="66">
        <f t="shared" ref="E23:O23" si="12">SUM(E21,E19)</f>
        <v>0</v>
      </c>
      <c r="F23" s="66">
        <f t="shared" si="12"/>
        <v>0</v>
      </c>
      <c r="G23" s="66">
        <f t="shared" si="12"/>
        <v>0</v>
      </c>
      <c r="H23" s="66">
        <f t="shared" si="12"/>
        <v>0</v>
      </c>
      <c r="I23" s="66">
        <f t="shared" si="12"/>
        <v>0</v>
      </c>
      <c r="J23" s="66">
        <f t="shared" si="12"/>
        <v>0</v>
      </c>
      <c r="K23" s="66">
        <f t="shared" si="12"/>
        <v>0</v>
      </c>
      <c r="L23" s="66">
        <f t="shared" si="12"/>
        <v>0</v>
      </c>
      <c r="M23" s="66">
        <f t="shared" si="12"/>
        <v>0</v>
      </c>
      <c r="N23" s="66">
        <f t="shared" si="12"/>
        <v>0</v>
      </c>
      <c r="O23" s="66">
        <f t="shared" si="12"/>
        <v>0</v>
      </c>
      <c r="P23" s="66">
        <f t="shared" si="9"/>
        <v>0</v>
      </c>
    </row>
    <row r="24" spans="1:16" ht="16.05" customHeight="1" x14ac:dyDescent="0.2">
      <c r="A24" s="9"/>
      <c r="B24" s="13"/>
      <c r="C24" s="10" t="s">
        <v>22</v>
      </c>
      <c r="D24" s="7" t="str">
        <f t="shared" ref="D24:O24" si="13">IF(D23&lt;=0,"",D23/$P23%)</f>
        <v/>
      </c>
      <c r="E24" s="7" t="str">
        <f t="shared" si="13"/>
        <v/>
      </c>
      <c r="F24" s="7" t="str">
        <f t="shared" si="13"/>
        <v/>
      </c>
      <c r="G24" s="7" t="str">
        <f t="shared" si="13"/>
        <v/>
      </c>
      <c r="H24" s="7" t="str">
        <f t="shared" si="13"/>
        <v/>
      </c>
      <c r="I24" s="7" t="str">
        <f t="shared" si="13"/>
        <v/>
      </c>
      <c r="J24" s="7" t="str">
        <f t="shared" si="13"/>
        <v/>
      </c>
      <c r="K24" s="7" t="str">
        <f t="shared" si="13"/>
        <v/>
      </c>
      <c r="L24" s="7" t="str">
        <f t="shared" si="13"/>
        <v/>
      </c>
      <c r="M24" s="7" t="str">
        <f t="shared" si="13"/>
        <v/>
      </c>
      <c r="N24" s="7" t="str">
        <f t="shared" si="13"/>
        <v/>
      </c>
      <c r="O24" s="7" t="str">
        <f t="shared" si="13"/>
        <v/>
      </c>
      <c r="P24" s="66">
        <f t="shared" si="9"/>
        <v>0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4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 t="shared" ref="D26:O26" si="15">IF(D25&lt;=0,"",D25/$P25%)</f>
        <v/>
      </c>
      <c r="E26" s="7" t="str">
        <f t="shared" si="15"/>
        <v/>
      </c>
      <c r="F26" s="7" t="str">
        <f t="shared" si="15"/>
        <v/>
      </c>
      <c r="G26" s="7" t="str">
        <f t="shared" si="15"/>
        <v/>
      </c>
      <c r="H26" s="7" t="str">
        <f t="shared" si="15"/>
        <v/>
      </c>
      <c r="I26" s="7" t="str">
        <f t="shared" si="15"/>
        <v/>
      </c>
      <c r="J26" s="7" t="str">
        <f t="shared" si="15"/>
        <v/>
      </c>
      <c r="K26" s="7" t="str">
        <f t="shared" si="15"/>
        <v/>
      </c>
      <c r="L26" s="7" t="str">
        <f t="shared" si="15"/>
        <v/>
      </c>
      <c r="M26" s="7" t="str">
        <f t="shared" si="15"/>
        <v/>
      </c>
      <c r="N26" s="7" t="str">
        <f t="shared" si="15"/>
        <v/>
      </c>
      <c r="O26" s="7" t="str">
        <f t="shared" si="15"/>
        <v/>
      </c>
      <c r="P26" s="66">
        <f t="shared" si="14"/>
        <v>0</v>
      </c>
    </row>
    <row r="27" spans="1:16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4"/>
        <v>0</v>
      </c>
    </row>
    <row r="28" spans="1:16" ht="16.05" customHeight="1" x14ac:dyDescent="0.2">
      <c r="A28" s="9"/>
      <c r="B28" s="9"/>
      <c r="C28" s="10" t="s">
        <v>22</v>
      </c>
      <c r="D28" s="7" t="str">
        <f t="shared" ref="D28:O28" si="16">IF(D27&lt;=0,"",D27/$P27%)</f>
        <v/>
      </c>
      <c r="E28" s="7" t="str">
        <f t="shared" si="16"/>
        <v/>
      </c>
      <c r="F28" s="7" t="str">
        <f t="shared" si="16"/>
        <v/>
      </c>
      <c r="G28" s="7" t="str">
        <f t="shared" si="16"/>
        <v/>
      </c>
      <c r="H28" s="7" t="str">
        <f t="shared" si="16"/>
        <v/>
      </c>
      <c r="I28" s="7" t="str">
        <f t="shared" si="16"/>
        <v/>
      </c>
      <c r="J28" s="7" t="str">
        <f t="shared" si="16"/>
        <v/>
      </c>
      <c r="K28" s="7" t="str">
        <f t="shared" si="16"/>
        <v/>
      </c>
      <c r="L28" s="7" t="str">
        <f t="shared" si="16"/>
        <v/>
      </c>
      <c r="M28" s="7" t="str">
        <f t="shared" si="16"/>
        <v/>
      </c>
      <c r="N28" s="7" t="str">
        <f t="shared" si="16"/>
        <v/>
      </c>
      <c r="O28" s="7" t="str">
        <f t="shared" si="16"/>
        <v/>
      </c>
      <c r="P28" s="66">
        <f t="shared" si="14"/>
        <v>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7">SUM(E27,E25)</f>
        <v>0</v>
      </c>
      <c r="F29" s="66">
        <f t="shared" si="17"/>
        <v>0</v>
      </c>
      <c r="G29" s="66">
        <f t="shared" si="17"/>
        <v>0</v>
      </c>
      <c r="H29" s="66">
        <f t="shared" si="17"/>
        <v>0</v>
      </c>
      <c r="I29" s="66">
        <f t="shared" si="17"/>
        <v>0</v>
      </c>
      <c r="J29" s="66">
        <f t="shared" si="17"/>
        <v>0</v>
      </c>
      <c r="K29" s="66">
        <f t="shared" si="17"/>
        <v>0</v>
      </c>
      <c r="L29" s="66">
        <f t="shared" si="17"/>
        <v>0</v>
      </c>
      <c r="M29" s="66">
        <f t="shared" si="17"/>
        <v>0</v>
      </c>
      <c r="N29" s="66">
        <f t="shared" si="17"/>
        <v>0</v>
      </c>
      <c r="O29" s="66">
        <f t="shared" si="17"/>
        <v>0</v>
      </c>
      <c r="P29" s="66">
        <f t="shared" si="14"/>
        <v>0</v>
      </c>
    </row>
    <row r="30" spans="1:16" ht="16.05" customHeight="1" x14ac:dyDescent="0.2">
      <c r="A30" s="9"/>
      <c r="B30" s="13"/>
      <c r="C30" s="10" t="s">
        <v>22</v>
      </c>
      <c r="D30" s="7" t="str">
        <f t="shared" ref="D30:O30" si="18">IF(D29&lt;=0,"",D29/$P29%)</f>
        <v/>
      </c>
      <c r="E30" s="7" t="str">
        <f t="shared" si="18"/>
        <v/>
      </c>
      <c r="F30" s="7" t="str">
        <f t="shared" si="18"/>
        <v/>
      </c>
      <c r="G30" s="7" t="str">
        <f t="shared" si="18"/>
        <v/>
      </c>
      <c r="H30" s="7" t="str">
        <f t="shared" si="18"/>
        <v/>
      </c>
      <c r="I30" s="7" t="str">
        <f t="shared" si="18"/>
        <v/>
      </c>
      <c r="J30" s="7" t="str">
        <f t="shared" si="18"/>
        <v/>
      </c>
      <c r="K30" s="7" t="str">
        <f t="shared" si="18"/>
        <v/>
      </c>
      <c r="L30" s="7" t="str">
        <f t="shared" si="18"/>
        <v/>
      </c>
      <c r="M30" s="7" t="str">
        <f t="shared" si="18"/>
        <v/>
      </c>
      <c r="N30" s="7" t="str">
        <f t="shared" si="18"/>
        <v/>
      </c>
      <c r="O30" s="7" t="str">
        <f t="shared" si="18"/>
        <v/>
      </c>
      <c r="P30" s="66">
        <f t="shared" si="14"/>
        <v>0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 t="shared" ref="D32:O32" si="19">IF(D31&lt;=0,"",D31/$P31%)</f>
        <v/>
      </c>
      <c r="E32" s="7" t="str">
        <f t="shared" si="19"/>
        <v/>
      </c>
      <c r="F32" s="7" t="str">
        <f t="shared" si="19"/>
        <v/>
      </c>
      <c r="G32" s="7" t="str">
        <f t="shared" si="19"/>
        <v/>
      </c>
      <c r="H32" s="7" t="str">
        <f t="shared" si="19"/>
        <v/>
      </c>
      <c r="I32" s="7" t="str">
        <f t="shared" si="19"/>
        <v/>
      </c>
      <c r="J32" s="7" t="str">
        <f t="shared" si="19"/>
        <v/>
      </c>
      <c r="K32" s="7" t="str">
        <f t="shared" si="19"/>
        <v/>
      </c>
      <c r="L32" s="7" t="str">
        <f t="shared" si="19"/>
        <v/>
      </c>
      <c r="M32" s="7" t="str">
        <f t="shared" si="19"/>
        <v/>
      </c>
      <c r="N32" s="7" t="str">
        <f t="shared" si="19"/>
        <v/>
      </c>
      <c r="O32" s="7" t="str">
        <f t="shared" si="19"/>
        <v/>
      </c>
      <c r="P32" s="66">
        <f t="shared" si="14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4"/>
        <v>0</v>
      </c>
    </row>
    <row r="34" spans="1:16" ht="16.05" customHeight="1" x14ac:dyDescent="0.2">
      <c r="A34" s="9"/>
      <c r="B34" s="9"/>
      <c r="C34" s="10" t="s">
        <v>22</v>
      </c>
      <c r="D34" s="7" t="str">
        <f t="shared" ref="D34:O34" si="20">IF(D33&lt;=0,"",D33/$P33%)</f>
        <v/>
      </c>
      <c r="E34" s="7" t="str">
        <f t="shared" si="20"/>
        <v/>
      </c>
      <c r="F34" s="7" t="str">
        <f t="shared" si="20"/>
        <v/>
      </c>
      <c r="G34" s="7" t="str">
        <f t="shared" si="20"/>
        <v/>
      </c>
      <c r="H34" s="7" t="str">
        <f t="shared" si="20"/>
        <v/>
      </c>
      <c r="I34" s="7" t="str">
        <f t="shared" si="20"/>
        <v/>
      </c>
      <c r="J34" s="7" t="str">
        <f t="shared" si="20"/>
        <v/>
      </c>
      <c r="K34" s="7" t="str">
        <f t="shared" si="20"/>
        <v/>
      </c>
      <c r="L34" s="7" t="str">
        <f t="shared" si="20"/>
        <v/>
      </c>
      <c r="M34" s="7" t="str">
        <f t="shared" si="20"/>
        <v/>
      </c>
      <c r="N34" s="7" t="str">
        <f t="shared" si="20"/>
        <v/>
      </c>
      <c r="O34" s="7" t="str">
        <f t="shared" si="20"/>
        <v/>
      </c>
      <c r="P34" s="66">
        <f t="shared" si="14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1">SUM(E33,E31)</f>
        <v>0</v>
      </c>
      <c r="F35" s="66">
        <f t="shared" si="21"/>
        <v>0</v>
      </c>
      <c r="G35" s="66">
        <f t="shared" si="21"/>
        <v>0</v>
      </c>
      <c r="H35" s="66">
        <f t="shared" si="21"/>
        <v>0</v>
      </c>
      <c r="I35" s="66">
        <f t="shared" si="21"/>
        <v>0</v>
      </c>
      <c r="J35" s="66">
        <f t="shared" si="21"/>
        <v>0</v>
      </c>
      <c r="K35" s="66">
        <f t="shared" si="21"/>
        <v>0</v>
      </c>
      <c r="L35" s="66">
        <f t="shared" si="21"/>
        <v>0</v>
      </c>
      <c r="M35" s="66">
        <f t="shared" si="21"/>
        <v>0</v>
      </c>
      <c r="N35" s="66">
        <f t="shared" si="21"/>
        <v>0</v>
      </c>
      <c r="O35" s="66">
        <f t="shared" si="21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 t="shared" ref="D36:O36" si="22">IF(D35&lt;=0,"",D35/$P35%)</f>
        <v/>
      </c>
      <c r="E36" s="7" t="str">
        <f t="shared" si="22"/>
        <v/>
      </c>
      <c r="F36" s="7" t="str">
        <f t="shared" si="22"/>
        <v/>
      </c>
      <c r="G36" s="7" t="str">
        <f t="shared" si="22"/>
        <v/>
      </c>
      <c r="H36" s="7" t="str">
        <f t="shared" si="22"/>
        <v/>
      </c>
      <c r="I36" s="7" t="str">
        <f t="shared" si="22"/>
        <v/>
      </c>
      <c r="J36" s="7" t="str">
        <f t="shared" si="22"/>
        <v/>
      </c>
      <c r="K36" s="7" t="str">
        <f t="shared" si="22"/>
        <v/>
      </c>
      <c r="L36" s="7" t="str">
        <f t="shared" si="22"/>
        <v/>
      </c>
      <c r="M36" s="7" t="str">
        <f t="shared" si="22"/>
        <v/>
      </c>
      <c r="N36" s="7" t="str">
        <f t="shared" si="22"/>
        <v/>
      </c>
      <c r="O36" s="7" t="str">
        <f t="shared" si="22"/>
        <v/>
      </c>
      <c r="P36" s="66">
        <f t="shared" si="14"/>
        <v>0</v>
      </c>
    </row>
    <row r="37" spans="1:16" ht="16.05" customHeight="1" x14ac:dyDescent="0.2">
      <c r="A37" s="9" t="s">
        <v>29</v>
      </c>
      <c r="C37" s="7" t="s">
        <v>115</v>
      </c>
      <c r="D37" s="66"/>
      <c r="E37" s="66"/>
      <c r="F37" s="66"/>
      <c r="G37" s="66"/>
      <c r="H37" s="68"/>
      <c r="I37" s="66"/>
      <c r="J37" s="66"/>
      <c r="K37" s="66"/>
      <c r="L37" s="66"/>
      <c r="M37" s="66"/>
      <c r="N37" s="66"/>
      <c r="O37" s="66"/>
      <c r="P37" s="66">
        <f t="shared" ref="P37:P42" si="23">SUM(D37:O37)</f>
        <v>0</v>
      </c>
    </row>
    <row r="38" spans="1:16" ht="16.05" customHeight="1" x14ac:dyDescent="0.2">
      <c r="A38" s="9"/>
      <c r="C38" s="10" t="s">
        <v>22</v>
      </c>
      <c r="D38" s="7" t="str">
        <f>IF(D37&lt;=0,"",D37/$P37%)</f>
        <v/>
      </c>
      <c r="E38" s="7" t="str">
        <f t="shared" ref="E38:O38" si="24">IF(E37&lt;=0,"",E37/$P37%)</f>
        <v/>
      </c>
      <c r="F38" s="7" t="str">
        <f t="shared" si="24"/>
        <v/>
      </c>
      <c r="G38" s="7" t="str">
        <f t="shared" si="24"/>
        <v/>
      </c>
      <c r="H38" s="7" t="str">
        <f t="shared" si="24"/>
        <v/>
      </c>
      <c r="I38" s="7" t="str">
        <f t="shared" si="24"/>
        <v/>
      </c>
      <c r="J38" s="7" t="str">
        <f t="shared" si="24"/>
        <v/>
      </c>
      <c r="K38" s="7" t="str">
        <f t="shared" si="24"/>
        <v/>
      </c>
      <c r="L38" s="7" t="str">
        <f t="shared" si="24"/>
        <v/>
      </c>
      <c r="M38" s="7" t="str">
        <f t="shared" si="24"/>
        <v/>
      </c>
      <c r="N38" s="7" t="str">
        <f t="shared" si="24"/>
        <v/>
      </c>
      <c r="O38" s="7" t="str">
        <f t="shared" si="24"/>
        <v/>
      </c>
      <c r="P38" s="66">
        <f t="shared" si="23"/>
        <v>0</v>
      </c>
    </row>
    <row r="39" spans="1:16" ht="16.05" customHeight="1" x14ac:dyDescent="0.2">
      <c r="A39" s="9"/>
      <c r="C39" s="7" t="s">
        <v>118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>
        <f t="shared" si="23"/>
        <v>0</v>
      </c>
    </row>
    <row r="40" spans="1:16" ht="16.05" customHeight="1" x14ac:dyDescent="0.2">
      <c r="A40" s="9"/>
      <c r="C40" s="10" t="s">
        <v>22</v>
      </c>
      <c r="D40" s="7" t="str">
        <f t="shared" ref="D40:O40" si="25">IF(D39&lt;=0,"",D39/$P39%)</f>
        <v/>
      </c>
      <c r="E40" s="7" t="str">
        <f t="shared" si="25"/>
        <v/>
      </c>
      <c r="F40" s="7" t="str">
        <f t="shared" si="25"/>
        <v/>
      </c>
      <c r="G40" s="7" t="str">
        <f t="shared" si="25"/>
        <v/>
      </c>
      <c r="H40" s="7" t="str">
        <f t="shared" si="25"/>
        <v/>
      </c>
      <c r="I40" s="7" t="str">
        <f t="shared" si="25"/>
        <v/>
      </c>
      <c r="J40" s="7" t="str">
        <f t="shared" si="25"/>
        <v/>
      </c>
      <c r="K40" s="7" t="str">
        <f t="shared" si="25"/>
        <v/>
      </c>
      <c r="L40" s="7" t="str">
        <f t="shared" si="25"/>
        <v/>
      </c>
      <c r="M40" s="7" t="str">
        <f t="shared" si="25"/>
        <v/>
      </c>
      <c r="N40" s="7" t="str">
        <f t="shared" si="25"/>
        <v/>
      </c>
      <c r="O40" s="7" t="str">
        <f t="shared" si="25"/>
        <v/>
      </c>
      <c r="P40" s="66">
        <f t="shared" si="23"/>
        <v>0</v>
      </c>
    </row>
    <row r="41" spans="1:16" ht="16.05" customHeight="1" x14ac:dyDescent="0.2">
      <c r="A41" s="9"/>
      <c r="C41" s="7" t="s">
        <v>117</v>
      </c>
      <c r="D41" s="66">
        <f>SUM(D39,D37)</f>
        <v>0</v>
      </c>
      <c r="E41" s="66">
        <f t="shared" ref="E41:O41" si="26">SUM(E39,E37)</f>
        <v>0</v>
      </c>
      <c r="F41" s="66">
        <f t="shared" si="26"/>
        <v>0</v>
      </c>
      <c r="G41" s="66">
        <f t="shared" si="26"/>
        <v>0</v>
      </c>
      <c r="H41" s="66">
        <f t="shared" si="26"/>
        <v>0</v>
      </c>
      <c r="I41" s="66">
        <f t="shared" si="26"/>
        <v>0</v>
      </c>
      <c r="J41" s="66">
        <f t="shared" si="26"/>
        <v>0</v>
      </c>
      <c r="K41" s="66">
        <f t="shared" si="26"/>
        <v>0</v>
      </c>
      <c r="L41" s="66">
        <f t="shared" si="26"/>
        <v>0</v>
      </c>
      <c r="M41" s="66">
        <f t="shared" si="26"/>
        <v>0</v>
      </c>
      <c r="N41" s="66">
        <f t="shared" si="26"/>
        <v>0</v>
      </c>
      <c r="O41" s="66">
        <f t="shared" si="26"/>
        <v>0</v>
      </c>
      <c r="P41" s="66">
        <f t="shared" si="23"/>
        <v>0</v>
      </c>
    </row>
    <row r="42" spans="1:16" ht="16.05" customHeight="1" x14ac:dyDescent="0.2">
      <c r="A42" s="9"/>
      <c r="B42" s="12"/>
      <c r="C42" s="10" t="s">
        <v>22</v>
      </c>
      <c r="D42" s="7" t="str">
        <f>IF(D41&lt;=0,"",D41/$P41%)</f>
        <v/>
      </c>
      <c r="E42" s="7" t="str">
        <f t="shared" ref="E42:O42" si="27">IF(E41&lt;=0,"",E41/$P41%)</f>
        <v/>
      </c>
      <c r="F42" s="7" t="str">
        <f t="shared" si="27"/>
        <v/>
      </c>
      <c r="G42" s="7" t="str">
        <f t="shared" si="27"/>
        <v/>
      </c>
      <c r="H42" s="7" t="str">
        <f t="shared" si="27"/>
        <v/>
      </c>
      <c r="I42" s="7" t="str">
        <f t="shared" si="27"/>
        <v/>
      </c>
      <c r="J42" s="7" t="str">
        <f t="shared" si="27"/>
        <v/>
      </c>
      <c r="K42" s="7" t="str">
        <f t="shared" si="27"/>
        <v/>
      </c>
      <c r="L42" s="7" t="str">
        <f t="shared" si="27"/>
        <v/>
      </c>
      <c r="M42" s="7" t="str">
        <f t="shared" si="27"/>
        <v/>
      </c>
      <c r="N42" s="7" t="str">
        <f t="shared" si="27"/>
        <v/>
      </c>
      <c r="O42" s="7" t="str">
        <f t="shared" si="27"/>
        <v/>
      </c>
      <c r="P42" s="66">
        <f t="shared" si="23"/>
        <v>0</v>
      </c>
    </row>
    <row r="43" spans="1:16" ht="16.05" customHeight="1" x14ac:dyDescent="0.2">
      <c r="A43" s="9"/>
      <c r="B43" s="9" t="s">
        <v>30</v>
      </c>
      <c r="C43" s="7" t="s">
        <v>21</v>
      </c>
      <c r="D43" s="70"/>
      <c r="E43" s="70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>
        <f t="shared" si="5"/>
        <v>0</v>
      </c>
    </row>
    <row r="44" spans="1:16" ht="16.05" customHeight="1" x14ac:dyDescent="0.2">
      <c r="A44" s="9"/>
      <c r="B44" s="9"/>
      <c r="C44" s="10" t="s">
        <v>22</v>
      </c>
      <c r="D44" s="7" t="str">
        <f t="shared" ref="D44:O44" si="28">IF(D43&lt;=0,"",D43/$P43%)</f>
        <v/>
      </c>
      <c r="E44" s="7" t="str">
        <f t="shared" si="28"/>
        <v/>
      </c>
      <c r="F44" s="7" t="str">
        <f t="shared" si="28"/>
        <v/>
      </c>
      <c r="G44" s="7" t="str">
        <f t="shared" si="28"/>
        <v/>
      </c>
      <c r="H44" s="7" t="str">
        <f t="shared" si="28"/>
        <v/>
      </c>
      <c r="I44" s="7" t="str">
        <f t="shared" si="28"/>
        <v/>
      </c>
      <c r="J44" s="7" t="str">
        <f t="shared" si="28"/>
        <v/>
      </c>
      <c r="K44" s="7" t="str">
        <f t="shared" si="28"/>
        <v/>
      </c>
      <c r="L44" s="7" t="str">
        <f t="shared" si="28"/>
        <v/>
      </c>
      <c r="M44" s="7" t="str">
        <f t="shared" si="28"/>
        <v/>
      </c>
      <c r="N44" s="7" t="str">
        <f t="shared" si="28"/>
        <v/>
      </c>
      <c r="O44" s="7" t="str">
        <f t="shared" si="28"/>
        <v/>
      </c>
      <c r="P44" s="66">
        <f t="shared" si="5"/>
        <v>0</v>
      </c>
    </row>
    <row r="45" spans="1:16" ht="16.05" customHeight="1" x14ac:dyDescent="0.2">
      <c r="A45" s="9"/>
      <c r="B45" s="9"/>
      <c r="C45" s="7" t="s">
        <v>23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>
        <f t="shared" si="5"/>
        <v>0</v>
      </c>
    </row>
    <row r="46" spans="1:16" ht="16.05" customHeight="1" x14ac:dyDescent="0.2">
      <c r="A46" s="9"/>
      <c r="B46" s="9"/>
      <c r="C46" s="10" t="s">
        <v>22</v>
      </c>
      <c r="D46" s="7" t="str">
        <f t="shared" ref="D46:O46" si="29">IF(D45&lt;=0,"",D45/$P45%)</f>
        <v/>
      </c>
      <c r="E46" s="7" t="str">
        <f t="shared" si="29"/>
        <v/>
      </c>
      <c r="F46" s="7" t="str">
        <f t="shared" si="29"/>
        <v/>
      </c>
      <c r="G46" s="7" t="str">
        <f t="shared" si="29"/>
        <v/>
      </c>
      <c r="H46" s="7" t="str">
        <f t="shared" si="29"/>
        <v/>
      </c>
      <c r="I46" s="7" t="str">
        <f t="shared" si="29"/>
        <v/>
      </c>
      <c r="J46" s="7" t="str">
        <f t="shared" si="29"/>
        <v/>
      </c>
      <c r="K46" s="7" t="str">
        <f t="shared" si="29"/>
        <v/>
      </c>
      <c r="L46" s="7" t="str">
        <f t="shared" si="29"/>
        <v/>
      </c>
      <c r="M46" s="7" t="str">
        <f t="shared" si="29"/>
        <v/>
      </c>
      <c r="N46" s="7" t="str">
        <f t="shared" si="29"/>
        <v/>
      </c>
      <c r="O46" s="7" t="str">
        <f t="shared" si="29"/>
        <v/>
      </c>
      <c r="P46" s="66">
        <f t="shared" si="5"/>
        <v>0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0</v>
      </c>
      <c r="E47" s="66">
        <f t="shared" ref="E47:O47" si="30">SUM(E45,E43)</f>
        <v>0</v>
      </c>
      <c r="F47" s="66">
        <f t="shared" si="30"/>
        <v>0</v>
      </c>
      <c r="G47" s="66">
        <f t="shared" si="30"/>
        <v>0</v>
      </c>
      <c r="H47" s="66">
        <f t="shared" si="30"/>
        <v>0</v>
      </c>
      <c r="I47" s="66">
        <f t="shared" si="30"/>
        <v>0</v>
      </c>
      <c r="J47" s="66">
        <f t="shared" si="30"/>
        <v>0</v>
      </c>
      <c r="K47" s="66">
        <f t="shared" si="30"/>
        <v>0</v>
      </c>
      <c r="L47" s="66">
        <f t="shared" si="30"/>
        <v>0</v>
      </c>
      <c r="M47" s="66">
        <f t="shared" si="30"/>
        <v>0</v>
      </c>
      <c r="N47" s="66">
        <f t="shared" si="30"/>
        <v>0</v>
      </c>
      <c r="O47" s="66">
        <f t="shared" si="30"/>
        <v>0</v>
      </c>
      <c r="P47" s="66">
        <f t="shared" si="5"/>
        <v>0</v>
      </c>
    </row>
    <row r="48" spans="1:16" ht="16.05" customHeight="1" x14ac:dyDescent="0.2">
      <c r="A48" s="9"/>
      <c r="B48" s="13"/>
      <c r="C48" s="10" t="s">
        <v>22</v>
      </c>
      <c r="D48" s="7" t="str">
        <f t="shared" ref="D48:O48" si="31">IF(D47&lt;=0,"",D47/$P47%)</f>
        <v/>
      </c>
      <c r="E48" s="7" t="str">
        <f t="shared" si="31"/>
        <v/>
      </c>
      <c r="F48" s="7" t="str">
        <f t="shared" si="31"/>
        <v/>
      </c>
      <c r="G48" s="7" t="str">
        <f t="shared" si="31"/>
        <v/>
      </c>
      <c r="H48" s="7" t="str">
        <f t="shared" si="31"/>
        <v/>
      </c>
      <c r="I48" s="7" t="str">
        <f t="shared" si="31"/>
        <v/>
      </c>
      <c r="J48" s="7" t="str">
        <f t="shared" si="31"/>
        <v/>
      </c>
      <c r="K48" s="7" t="str">
        <f t="shared" si="31"/>
        <v/>
      </c>
      <c r="L48" s="7" t="str">
        <f t="shared" si="31"/>
        <v/>
      </c>
      <c r="M48" s="7" t="str">
        <f t="shared" si="31"/>
        <v/>
      </c>
      <c r="N48" s="7" t="str">
        <f t="shared" si="31"/>
        <v/>
      </c>
      <c r="O48" s="7" t="str">
        <f t="shared" si="31"/>
        <v/>
      </c>
      <c r="P48" s="66">
        <f t="shared" si="5"/>
        <v>0</v>
      </c>
    </row>
    <row r="49" spans="1:16" ht="16.05" customHeight="1" x14ac:dyDescent="0.2">
      <c r="A49" s="9"/>
      <c r="B49" s="9" t="s">
        <v>31</v>
      </c>
      <c r="C49" s="7" t="s">
        <v>21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6">
        <f t="shared" si="5"/>
        <v>0</v>
      </c>
    </row>
    <row r="50" spans="1:16" ht="16.05" customHeight="1" x14ac:dyDescent="0.2">
      <c r="A50" s="9"/>
      <c r="B50" s="9"/>
      <c r="C50" s="10" t="s">
        <v>22</v>
      </c>
      <c r="D50" s="7" t="str">
        <f t="shared" ref="D50:O50" si="32">IF(D49&lt;=0,"",D49/$P49%)</f>
        <v/>
      </c>
      <c r="E50" s="7" t="str">
        <f t="shared" si="32"/>
        <v/>
      </c>
      <c r="F50" s="7" t="str">
        <f t="shared" si="32"/>
        <v/>
      </c>
      <c r="G50" s="7" t="str">
        <f t="shared" si="32"/>
        <v/>
      </c>
      <c r="H50" s="7" t="str">
        <f t="shared" si="32"/>
        <v/>
      </c>
      <c r="I50" s="7" t="str">
        <f t="shared" si="32"/>
        <v/>
      </c>
      <c r="J50" s="7" t="str">
        <f t="shared" si="32"/>
        <v/>
      </c>
      <c r="K50" s="7" t="str">
        <f t="shared" si="32"/>
        <v/>
      </c>
      <c r="L50" s="7" t="str">
        <f t="shared" si="32"/>
        <v/>
      </c>
      <c r="M50" s="7" t="str">
        <f t="shared" si="32"/>
        <v/>
      </c>
      <c r="N50" s="7" t="str">
        <f t="shared" si="32"/>
        <v/>
      </c>
      <c r="O50" s="7" t="str">
        <f t="shared" si="32"/>
        <v/>
      </c>
      <c r="P50" s="66">
        <f t="shared" si="5"/>
        <v>0</v>
      </c>
    </row>
    <row r="51" spans="1:16" ht="16.05" customHeight="1" x14ac:dyDescent="0.2">
      <c r="A51" s="9"/>
      <c r="B51" s="9"/>
      <c r="C51" s="7" t="s">
        <v>23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6">
        <f t="shared" si="5"/>
        <v>0</v>
      </c>
    </row>
    <row r="52" spans="1:16" ht="16.05" customHeight="1" x14ac:dyDescent="0.2">
      <c r="A52" s="9"/>
      <c r="B52" s="9"/>
      <c r="C52" s="10" t="s">
        <v>22</v>
      </c>
      <c r="D52" s="7" t="str">
        <f t="shared" ref="D52:O52" si="33">IF(D51&lt;=0,"",D51/$P51%)</f>
        <v/>
      </c>
      <c r="E52" s="7" t="str">
        <f t="shared" si="33"/>
        <v/>
      </c>
      <c r="F52" s="7" t="str">
        <f t="shared" si="33"/>
        <v/>
      </c>
      <c r="G52" s="7" t="str">
        <f t="shared" si="33"/>
        <v/>
      </c>
      <c r="H52" s="7" t="str">
        <f t="shared" si="33"/>
        <v/>
      </c>
      <c r="I52" s="7" t="str">
        <f t="shared" si="33"/>
        <v/>
      </c>
      <c r="J52" s="7" t="str">
        <f t="shared" si="33"/>
        <v/>
      </c>
      <c r="K52" s="7" t="str">
        <f t="shared" si="33"/>
        <v/>
      </c>
      <c r="L52" s="7" t="str">
        <f t="shared" si="33"/>
        <v/>
      </c>
      <c r="M52" s="7" t="str">
        <f t="shared" si="33"/>
        <v/>
      </c>
      <c r="N52" s="7" t="str">
        <f t="shared" si="33"/>
        <v/>
      </c>
      <c r="O52" s="7" t="str">
        <f t="shared" si="33"/>
        <v/>
      </c>
      <c r="P52" s="66">
        <f t="shared" si="5"/>
        <v>0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0</v>
      </c>
      <c r="E53" s="66">
        <f t="shared" ref="E53:O53" si="34">SUM(E51,E49)</f>
        <v>0</v>
      </c>
      <c r="F53" s="66">
        <f t="shared" si="34"/>
        <v>0</v>
      </c>
      <c r="G53" s="66">
        <f t="shared" si="34"/>
        <v>0</v>
      </c>
      <c r="H53" s="66">
        <f t="shared" si="34"/>
        <v>0</v>
      </c>
      <c r="I53" s="66">
        <f t="shared" si="34"/>
        <v>0</v>
      </c>
      <c r="J53" s="66">
        <f t="shared" si="34"/>
        <v>0</v>
      </c>
      <c r="K53" s="66">
        <f t="shared" si="34"/>
        <v>0</v>
      </c>
      <c r="L53" s="66">
        <f t="shared" si="34"/>
        <v>0</v>
      </c>
      <c r="M53" s="66">
        <f t="shared" si="34"/>
        <v>0</v>
      </c>
      <c r="N53" s="66">
        <f t="shared" si="34"/>
        <v>0</v>
      </c>
      <c r="O53" s="66">
        <f t="shared" si="34"/>
        <v>0</v>
      </c>
      <c r="P53" s="66">
        <f t="shared" si="5"/>
        <v>0</v>
      </c>
    </row>
    <row r="54" spans="1:16" ht="16.05" customHeight="1" x14ac:dyDescent="0.2">
      <c r="A54" s="9"/>
      <c r="B54" s="13"/>
      <c r="C54" s="10" t="s">
        <v>22</v>
      </c>
      <c r="D54" s="7" t="str">
        <f t="shared" ref="D54:O54" si="35">IF(D53&lt;=0,"",D53/$P53%)</f>
        <v/>
      </c>
      <c r="E54" s="7" t="str">
        <f t="shared" si="35"/>
        <v/>
      </c>
      <c r="F54" s="7" t="str">
        <f t="shared" si="35"/>
        <v/>
      </c>
      <c r="G54" s="7" t="str">
        <f t="shared" si="35"/>
        <v/>
      </c>
      <c r="H54" s="7" t="str">
        <f t="shared" si="35"/>
        <v/>
      </c>
      <c r="I54" s="7" t="str">
        <f t="shared" si="35"/>
        <v/>
      </c>
      <c r="J54" s="7" t="str">
        <f t="shared" si="35"/>
        <v/>
      </c>
      <c r="K54" s="7" t="str">
        <f t="shared" si="35"/>
        <v/>
      </c>
      <c r="L54" s="7" t="str">
        <f t="shared" si="35"/>
        <v/>
      </c>
      <c r="M54" s="7" t="str">
        <f t="shared" si="35"/>
        <v/>
      </c>
      <c r="N54" s="7" t="str">
        <f t="shared" si="35"/>
        <v/>
      </c>
      <c r="O54" s="7" t="str">
        <f t="shared" si="35"/>
        <v/>
      </c>
      <c r="P54" s="66">
        <f t="shared" si="5"/>
        <v>0</v>
      </c>
    </row>
    <row r="55" spans="1:16" ht="16.05" customHeight="1" x14ac:dyDescent="0.2">
      <c r="A55" s="9"/>
      <c r="B55" s="9" t="s">
        <v>32</v>
      </c>
      <c r="C55" s="7" t="s">
        <v>21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6">
        <f t="shared" si="5"/>
        <v>0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6">IF(D55&lt;=0,"",D55/$P55%)</f>
        <v/>
      </c>
      <c r="E56" s="7" t="str">
        <f t="shared" si="36"/>
        <v/>
      </c>
      <c r="F56" s="7" t="str">
        <f t="shared" si="36"/>
        <v/>
      </c>
      <c r="G56" s="7" t="str">
        <f t="shared" si="36"/>
        <v/>
      </c>
      <c r="H56" s="7" t="str">
        <f t="shared" si="36"/>
        <v/>
      </c>
      <c r="I56" s="7" t="str">
        <f t="shared" si="36"/>
        <v/>
      </c>
      <c r="J56" s="7" t="str">
        <f t="shared" si="36"/>
        <v/>
      </c>
      <c r="K56" s="7" t="str">
        <f t="shared" si="36"/>
        <v/>
      </c>
      <c r="L56" s="7" t="str">
        <f t="shared" si="36"/>
        <v/>
      </c>
      <c r="M56" s="7" t="str">
        <f t="shared" si="36"/>
        <v/>
      </c>
      <c r="N56" s="7" t="str">
        <f t="shared" si="36"/>
        <v/>
      </c>
      <c r="O56" s="7" t="str">
        <f t="shared" si="36"/>
        <v/>
      </c>
      <c r="P56" s="66">
        <f t="shared" si="5"/>
        <v>0</v>
      </c>
    </row>
    <row r="57" spans="1:16" ht="16.05" customHeight="1" x14ac:dyDescent="0.2">
      <c r="A57" s="9"/>
      <c r="B57" s="9"/>
      <c r="C57" s="7" t="s">
        <v>23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6">
        <f t="shared" si="5"/>
        <v>0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7">IF(D57&lt;=0,"",D57/$P57%)</f>
        <v/>
      </c>
      <c r="E58" s="7" t="str">
        <f t="shared" si="37"/>
        <v/>
      </c>
      <c r="F58" s="7" t="str">
        <f t="shared" si="37"/>
        <v/>
      </c>
      <c r="G58" s="7" t="str">
        <f t="shared" si="37"/>
        <v/>
      </c>
      <c r="H58" s="7" t="str">
        <f t="shared" si="37"/>
        <v/>
      </c>
      <c r="I58" s="7" t="str">
        <f t="shared" si="37"/>
        <v/>
      </c>
      <c r="J58" s="7" t="str">
        <f t="shared" si="37"/>
        <v/>
      </c>
      <c r="K58" s="7" t="str">
        <f t="shared" si="37"/>
        <v/>
      </c>
      <c r="L58" s="7" t="str">
        <f t="shared" si="37"/>
        <v/>
      </c>
      <c r="M58" s="7" t="str">
        <f t="shared" si="37"/>
        <v/>
      </c>
      <c r="N58" s="7" t="str">
        <f t="shared" si="37"/>
        <v/>
      </c>
      <c r="O58" s="7" t="str">
        <f t="shared" si="37"/>
        <v/>
      </c>
      <c r="P58" s="66">
        <f t="shared" si="5"/>
        <v>0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38">SUM(E57,E55)</f>
        <v>0</v>
      </c>
      <c r="F59" s="66">
        <f t="shared" si="38"/>
        <v>0</v>
      </c>
      <c r="G59" s="66">
        <f t="shared" si="38"/>
        <v>0</v>
      </c>
      <c r="H59" s="66">
        <f t="shared" si="38"/>
        <v>0</v>
      </c>
      <c r="I59" s="66">
        <f t="shared" si="38"/>
        <v>0</v>
      </c>
      <c r="J59" s="66">
        <f t="shared" si="38"/>
        <v>0</v>
      </c>
      <c r="K59" s="66">
        <f t="shared" si="38"/>
        <v>0</v>
      </c>
      <c r="L59" s="66">
        <f t="shared" si="38"/>
        <v>0</v>
      </c>
      <c r="M59" s="66">
        <f t="shared" si="38"/>
        <v>0</v>
      </c>
      <c r="N59" s="66">
        <f t="shared" si="38"/>
        <v>0</v>
      </c>
      <c r="O59" s="66">
        <f t="shared" si="38"/>
        <v>0</v>
      </c>
      <c r="P59" s="66">
        <f t="shared" si="5"/>
        <v>0</v>
      </c>
    </row>
    <row r="60" spans="1:16" ht="16.05" customHeight="1" x14ac:dyDescent="0.2">
      <c r="A60" s="9"/>
      <c r="B60" s="13"/>
      <c r="C60" s="10" t="s">
        <v>22</v>
      </c>
      <c r="D60" s="7" t="str">
        <f t="shared" ref="D60:O60" si="39">IF(D59&lt;=0,"",D59/$P59%)</f>
        <v/>
      </c>
      <c r="E60" s="7" t="str">
        <f t="shared" si="39"/>
        <v/>
      </c>
      <c r="F60" s="7" t="str">
        <f t="shared" si="39"/>
        <v/>
      </c>
      <c r="G60" s="7" t="str">
        <f t="shared" si="39"/>
        <v/>
      </c>
      <c r="H60" s="7" t="str">
        <f t="shared" si="39"/>
        <v/>
      </c>
      <c r="I60" s="7" t="str">
        <f t="shared" si="39"/>
        <v/>
      </c>
      <c r="J60" s="7" t="str">
        <f t="shared" si="39"/>
        <v/>
      </c>
      <c r="K60" s="7" t="str">
        <f t="shared" si="39"/>
        <v/>
      </c>
      <c r="L60" s="7" t="str">
        <f t="shared" si="39"/>
        <v/>
      </c>
      <c r="M60" s="7" t="str">
        <f t="shared" si="39"/>
        <v/>
      </c>
      <c r="N60" s="7" t="str">
        <f t="shared" si="39"/>
        <v/>
      </c>
      <c r="O60" s="7" t="str">
        <f t="shared" si="39"/>
        <v/>
      </c>
      <c r="P60" s="66">
        <f t="shared" si="5"/>
        <v>0</v>
      </c>
    </row>
    <row r="61" spans="1:16" ht="16.05" customHeight="1" x14ac:dyDescent="0.2">
      <c r="A61" s="9"/>
      <c r="B61" s="9" t="s">
        <v>33</v>
      </c>
      <c r="C61" s="7" t="s">
        <v>21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6">
        <f t="shared" si="5"/>
        <v>0</v>
      </c>
    </row>
    <row r="62" spans="1:16" ht="16.05" customHeight="1" x14ac:dyDescent="0.2">
      <c r="A62" s="9"/>
      <c r="B62" s="9"/>
      <c r="C62" s="10" t="s">
        <v>22</v>
      </c>
      <c r="D62" s="7" t="str">
        <f t="shared" ref="D62:O62" si="40">IF(D61&lt;=0,"",D61/$P61%)</f>
        <v/>
      </c>
      <c r="E62" s="7" t="str">
        <f t="shared" si="40"/>
        <v/>
      </c>
      <c r="F62" s="7" t="str">
        <f t="shared" si="40"/>
        <v/>
      </c>
      <c r="G62" s="7" t="str">
        <f t="shared" si="40"/>
        <v/>
      </c>
      <c r="H62" s="7" t="str">
        <f t="shared" si="40"/>
        <v/>
      </c>
      <c r="I62" s="7" t="str">
        <f t="shared" si="40"/>
        <v/>
      </c>
      <c r="J62" s="7" t="str">
        <f t="shared" si="40"/>
        <v/>
      </c>
      <c r="K62" s="7" t="str">
        <f t="shared" si="40"/>
        <v/>
      </c>
      <c r="L62" s="7" t="str">
        <f t="shared" si="40"/>
        <v/>
      </c>
      <c r="M62" s="7" t="str">
        <f t="shared" si="40"/>
        <v/>
      </c>
      <c r="N62" s="7" t="str">
        <f t="shared" si="40"/>
        <v/>
      </c>
      <c r="O62" s="7" t="str">
        <f t="shared" si="40"/>
        <v/>
      </c>
      <c r="P62" s="66">
        <f t="shared" si="5"/>
        <v>0</v>
      </c>
    </row>
    <row r="63" spans="1:16" ht="16.05" customHeight="1" x14ac:dyDescent="0.2">
      <c r="A63" s="9"/>
      <c r="B63" s="9"/>
      <c r="C63" s="7" t="s">
        <v>23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6">
        <f t="shared" si="5"/>
        <v>0</v>
      </c>
    </row>
    <row r="64" spans="1:16" ht="16.05" customHeight="1" x14ac:dyDescent="0.2">
      <c r="A64" s="9"/>
      <c r="B64" s="9"/>
      <c r="C64" s="10" t="s">
        <v>22</v>
      </c>
      <c r="D64" s="7" t="str">
        <f t="shared" ref="D64:O64" si="41">IF(D63&lt;=0,"",D63/$P63%)</f>
        <v/>
      </c>
      <c r="E64" s="7" t="str">
        <f t="shared" si="41"/>
        <v/>
      </c>
      <c r="F64" s="7" t="str">
        <f t="shared" si="41"/>
        <v/>
      </c>
      <c r="G64" s="7" t="str">
        <f t="shared" si="41"/>
        <v/>
      </c>
      <c r="H64" s="7" t="str">
        <f t="shared" si="41"/>
        <v/>
      </c>
      <c r="I64" s="7" t="str">
        <f t="shared" si="41"/>
        <v/>
      </c>
      <c r="J64" s="7" t="str">
        <f t="shared" si="41"/>
        <v/>
      </c>
      <c r="K64" s="7" t="str">
        <f t="shared" si="41"/>
        <v/>
      </c>
      <c r="L64" s="7" t="str">
        <f t="shared" si="41"/>
        <v/>
      </c>
      <c r="M64" s="7" t="str">
        <f t="shared" si="41"/>
        <v/>
      </c>
      <c r="N64" s="7" t="str">
        <f t="shared" si="41"/>
        <v/>
      </c>
      <c r="O64" s="7" t="str">
        <f t="shared" si="41"/>
        <v/>
      </c>
      <c r="P64" s="66">
        <f t="shared" si="5"/>
        <v>0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42">SUM(E63,E61)</f>
        <v>0</v>
      </c>
      <c r="F65" s="66">
        <f t="shared" si="42"/>
        <v>0</v>
      </c>
      <c r="G65" s="66">
        <f t="shared" si="42"/>
        <v>0</v>
      </c>
      <c r="H65" s="66">
        <f t="shared" si="42"/>
        <v>0</v>
      </c>
      <c r="I65" s="66">
        <f t="shared" si="42"/>
        <v>0</v>
      </c>
      <c r="J65" s="66">
        <f t="shared" si="42"/>
        <v>0</v>
      </c>
      <c r="K65" s="66">
        <f t="shared" si="42"/>
        <v>0</v>
      </c>
      <c r="L65" s="66">
        <f t="shared" si="42"/>
        <v>0</v>
      </c>
      <c r="M65" s="66">
        <f t="shared" si="42"/>
        <v>0</v>
      </c>
      <c r="N65" s="66">
        <f t="shared" si="42"/>
        <v>0</v>
      </c>
      <c r="O65" s="66">
        <f t="shared" si="42"/>
        <v>0</v>
      </c>
      <c r="P65" s="66">
        <f t="shared" si="5"/>
        <v>0</v>
      </c>
    </row>
    <row r="66" spans="1:16" ht="16.05" customHeight="1" x14ac:dyDescent="0.2">
      <c r="A66" s="9"/>
      <c r="B66" s="13"/>
      <c r="C66" s="10" t="s">
        <v>22</v>
      </c>
      <c r="D66" s="7" t="str">
        <f t="shared" ref="D66:O66" si="43">IF(D65&lt;=0,"",D65/$P65%)</f>
        <v/>
      </c>
      <c r="E66" s="7" t="str">
        <f t="shared" si="43"/>
        <v/>
      </c>
      <c r="F66" s="7" t="str">
        <f t="shared" si="43"/>
        <v/>
      </c>
      <c r="G66" s="7" t="str">
        <f t="shared" si="43"/>
        <v/>
      </c>
      <c r="H66" s="7" t="str">
        <f t="shared" si="43"/>
        <v/>
      </c>
      <c r="I66" s="7" t="str">
        <f t="shared" si="43"/>
        <v/>
      </c>
      <c r="J66" s="7" t="str">
        <f t="shared" si="43"/>
        <v/>
      </c>
      <c r="K66" s="7" t="str">
        <f t="shared" si="43"/>
        <v/>
      </c>
      <c r="L66" s="7" t="str">
        <f t="shared" si="43"/>
        <v/>
      </c>
      <c r="M66" s="7" t="str">
        <f t="shared" si="43"/>
        <v/>
      </c>
      <c r="N66" s="7" t="str">
        <f t="shared" si="43"/>
        <v/>
      </c>
      <c r="O66" s="7" t="str">
        <f t="shared" si="43"/>
        <v/>
      </c>
      <c r="P66" s="66">
        <f t="shared" si="5"/>
        <v>0</v>
      </c>
    </row>
    <row r="67" spans="1:16" ht="16.05" customHeight="1" x14ac:dyDescent="0.2">
      <c r="A67" s="9"/>
      <c r="B67" s="9" t="s">
        <v>34</v>
      </c>
      <c r="C67" s="7" t="s">
        <v>21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6">
        <f t="shared" si="5"/>
        <v>0</v>
      </c>
    </row>
    <row r="68" spans="1:16" ht="16.05" customHeight="1" x14ac:dyDescent="0.2">
      <c r="A68" s="9"/>
      <c r="B68" s="9"/>
      <c r="C68" s="10" t="s">
        <v>22</v>
      </c>
      <c r="D68" s="7" t="str">
        <f t="shared" ref="D68:O68" si="44">IF(D67&lt;=0,"",D67/$P67%)</f>
        <v/>
      </c>
      <c r="E68" s="7" t="str">
        <f t="shared" si="44"/>
        <v/>
      </c>
      <c r="F68" s="7" t="str">
        <f t="shared" si="44"/>
        <v/>
      </c>
      <c r="G68" s="7" t="str">
        <f t="shared" si="44"/>
        <v/>
      </c>
      <c r="H68" s="7" t="str">
        <f t="shared" si="44"/>
        <v/>
      </c>
      <c r="I68" s="7" t="str">
        <f t="shared" si="44"/>
        <v/>
      </c>
      <c r="J68" s="7" t="str">
        <f t="shared" si="44"/>
        <v/>
      </c>
      <c r="K68" s="7" t="str">
        <f t="shared" si="44"/>
        <v/>
      </c>
      <c r="L68" s="7" t="str">
        <f t="shared" si="44"/>
        <v/>
      </c>
      <c r="M68" s="7" t="str">
        <f t="shared" si="44"/>
        <v/>
      </c>
      <c r="N68" s="7" t="str">
        <f t="shared" si="44"/>
        <v/>
      </c>
      <c r="O68" s="7" t="str">
        <f t="shared" si="44"/>
        <v/>
      </c>
      <c r="P68" s="66">
        <f t="shared" si="5"/>
        <v>0</v>
      </c>
    </row>
    <row r="69" spans="1:16" ht="16.05" customHeight="1" x14ac:dyDescent="0.2">
      <c r="A69" s="9"/>
      <c r="B69" s="9"/>
      <c r="C69" s="7" t="s">
        <v>23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6">
        <f t="shared" si="5"/>
        <v>0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5">IF(D69&lt;=0,"",D69/$P69%)</f>
        <v/>
      </c>
      <c r="E70" s="7" t="str">
        <f t="shared" si="45"/>
        <v/>
      </c>
      <c r="F70" s="7" t="str">
        <f t="shared" si="45"/>
        <v/>
      </c>
      <c r="G70" s="7" t="str">
        <f t="shared" si="45"/>
        <v/>
      </c>
      <c r="H70" s="7" t="str">
        <f t="shared" si="45"/>
        <v/>
      </c>
      <c r="I70" s="7" t="str">
        <f t="shared" si="45"/>
        <v/>
      </c>
      <c r="J70" s="7" t="str">
        <f t="shared" si="45"/>
        <v/>
      </c>
      <c r="K70" s="7" t="str">
        <f t="shared" si="45"/>
        <v/>
      </c>
      <c r="L70" s="7" t="str">
        <f t="shared" si="45"/>
        <v/>
      </c>
      <c r="M70" s="7" t="str">
        <f t="shared" si="45"/>
        <v/>
      </c>
      <c r="N70" s="7" t="str">
        <f t="shared" si="45"/>
        <v/>
      </c>
      <c r="O70" s="7" t="str">
        <f t="shared" si="45"/>
        <v/>
      </c>
      <c r="P70" s="66">
        <f t="shared" si="5"/>
        <v>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6">SUM(E69,E67)</f>
        <v>0</v>
      </c>
      <c r="F71" s="66">
        <f t="shared" si="46"/>
        <v>0</v>
      </c>
      <c r="G71" s="66">
        <f t="shared" si="46"/>
        <v>0</v>
      </c>
      <c r="H71" s="66">
        <f t="shared" si="46"/>
        <v>0</v>
      </c>
      <c r="I71" s="66">
        <f t="shared" si="46"/>
        <v>0</v>
      </c>
      <c r="J71" s="66">
        <f t="shared" si="46"/>
        <v>0</v>
      </c>
      <c r="K71" s="66">
        <f t="shared" si="46"/>
        <v>0</v>
      </c>
      <c r="L71" s="66">
        <f t="shared" si="46"/>
        <v>0</v>
      </c>
      <c r="M71" s="66">
        <f t="shared" si="46"/>
        <v>0</v>
      </c>
      <c r="N71" s="66">
        <f t="shared" si="46"/>
        <v>0</v>
      </c>
      <c r="O71" s="66">
        <f t="shared" si="46"/>
        <v>0</v>
      </c>
      <c r="P71" s="66">
        <f t="shared" si="5"/>
        <v>0</v>
      </c>
    </row>
    <row r="72" spans="1:16" ht="16.05" customHeight="1" x14ac:dyDescent="0.2">
      <c r="A72" s="9"/>
      <c r="B72" s="13"/>
      <c r="C72" s="10" t="s">
        <v>22</v>
      </c>
      <c r="D72" s="7" t="str">
        <f t="shared" ref="D72:O72" si="47">IF(D71&lt;=0,"",D71/$P71%)</f>
        <v/>
      </c>
      <c r="E72" s="7" t="str">
        <f t="shared" si="47"/>
        <v/>
      </c>
      <c r="F72" s="7" t="str">
        <f t="shared" si="47"/>
        <v/>
      </c>
      <c r="G72" s="7" t="str">
        <f t="shared" si="47"/>
        <v/>
      </c>
      <c r="H72" s="7" t="str">
        <f t="shared" si="47"/>
        <v/>
      </c>
      <c r="I72" s="7" t="str">
        <f t="shared" si="47"/>
        <v/>
      </c>
      <c r="J72" s="7" t="str">
        <f t="shared" si="47"/>
        <v/>
      </c>
      <c r="K72" s="7" t="str">
        <f t="shared" si="47"/>
        <v/>
      </c>
      <c r="L72" s="7" t="str">
        <f t="shared" si="47"/>
        <v/>
      </c>
      <c r="M72" s="7" t="str">
        <f t="shared" si="47"/>
        <v/>
      </c>
      <c r="N72" s="7" t="str">
        <f t="shared" si="47"/>
        <v/>
      </c>
      <c r="O72" s="7" t="str">
        <f t="shared" si="47"/>
        <v/>
      </c>
      <c r="P72" s="66">
        <f t="shared" si="5"/>
        <v>0</v>
      </c>
    </row>
    <row r="73" spans="1:16" ht="16.05" customHeight="1" x14ac:dyDescent="0.2">
      <c r="A73" s="9"/>
      <c r="B73" s="9" t="s">
        <v>35</v>
      </c>
      <c r="C73" s="7" t="s">
        <v>21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6">
        <f t="shared" si="5"/>
        <v>0</v>
      </c>
    </row>
    <row r="74" spans="1:16" ht="16.05" customHeight="1" x14ac:dyDescent="0.2">
      <c r="A74" s="9"/>
      <c r="B74" s="9"/>
      <c r="C74" s="10" t="s">
        <v>22</v>
      </c>
      <c r="D74" s="7" t="str">
        <f t="shared" ref="D74:O74" si="48">IF(D73&lt;=0,"",D73/$P73%)</f>
        <v/>
      </c>
      <c r="E74" s="7" t="str">
        <f t="shared" si="48"/>
        <v/>
      </c>
      <c r="F74" s="7" t="str">
        <f t="shared" si="48"/>
        <v/>
      </c>
      <c r="G74" s="7" t="str">
        <f t="shared" si="48"/>
        <v/>
      </c>
      <c r="H74" s="7" t="str">
        <f t="shared" si="48"/>
        <v/>
      </c>
      <c r="I74" s="7" t="str">
        <f t="shared" si="48"/>
        <v/>
      </c>
      <c r="J74" s="7" t="str">
        <f t="shared" si="48"/>
        <v/>
      </c>
      <c r="K74" s="7" t="str">
        <f t="shared" si="48"/>
        <v/>
      </c>
      <c r="L74" s="7" t="str">
        <f t="shared" si="48"/>
        <v/>
      </c>
      <c r="M74" s="7" t="str">
        <f t="shared" si="48"/>
        <v/>
      </c>
      <c r="N74" s="7" t="str">
        <f t="shared" si="48"/>
        <v/>
      </c>
      <c r="O74" s="7" t="str">
        <f t="shared" si="48"/>
        <v/>
      </c>
      <c r="P74" s="66">
        <f t="shared" si="5"/>
        <v>0</v>
      </c>
    </row>
    <row r="75" spans="1:16" ht="16.05" customHeight="1" x14ac:dyDescent="0.2">
      <c r="A75" s="9"/>
      <c r="B75" s="9"/>
      <c r="C75" s="7" t="s">
        <v>23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6">
        <f t="shared" si="5"/>
        <v>0</v>
      </c>
    </row>
    <row r="76" spans="1:16" ht="16.05" customHeight="1" x14ac:dyDescent="0.2">
      <c r="A76" s="9"/>
      <c r="B76" s="9"/>
      <c r="C76" s="10" t="s">
        <v>22</v>
      </c>
      <c r="D76" s="7" t="str">
        <f t="shared" ref="D76:O76" si="49">IF(D75&lt;=0,"",D75/$P75%)</f>
        <v/>
      </c>
      <c r="E76" s="7" t="str">
        <f t="shared" si="49"/>
        <v/>
      </c>
      <c r="F76" s="7" t="str">
        <f t="shared" si="49"/>
        <v/>
      </c>
      <c r="G76" s="7" t="str">
        <f t="shared" si="49"/>
        <v/>
      </c>
      <c r="H76" s="7" t="str">
        <f t="shared" si="49"/>
        <v/>
      </c>
      <c r="I76" s="7" t="str">
        <f t="shared" si="49"/>
        <v/>
      </c>
      <c r="J76" s="7" t="str">
        <f t="shared" si="49"/>
        <v/>
      </c>
      <c r="K76" s="7" t="str">
        <f t="shared" si="49"/>
        <v/>
      </c>
      <c r="L76" s="7" t="str">
        <f t="shared" si="49"/>
        <v/>
      </c>
      <c r="M76" s="7" t="str">
        <f t="shared" si="49"/>
        <v/>
      </c>
      <c r="N76" s="7" t="str">
        <f t="shared" si="49"/>
        <v/>
      </c>
      <c r="O76" s="7" t="str">
        <f t="shared" si="49"/>
        <v/>
      </c>
      <c r="P76" s="66">
        <f t="shared" si="5"/>
        <v>0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0</v>
      </c>
      <c r="E77" s="66">
        <f t="shared" ref="E77:O77" si="50">SUM(E75,E73)</f>
        <v>0</v>
      </c>
      <c r="F77" s="66">
        <f t="shared" si="50"/>
        <v>0</v>
      </c>
      <c r="G77" s="66">
        <f t="shared" si="50"/>
        <v>0</v>
      </c>
      <c r="H77" s="66">
        <f t="shared" si="50"/>
        <v>0</v>
      </c>
      <c r="I77" s="66">
        <f t="shared" si="50"/>
        <v>0</v>
      </c>
      <c r="J77" s="66">
        <f t="shared" si="50"/>
        <v>0</v>
      </c>
      <c r="K77" s="66">
        <f t="shared" si="50"/>
        <v>0</v>
      </c>
      <c r="L77" s="66">
        <f t="shared" si="50"/>
        <v>0</v>
      </c>
      <c r="M77" s="66">
        <f t="shared" si="50"/>
        <v>0</v>
      </c>
      <c r="N77" s="66">
        <f t="shared" si="50"/>
        <v>0</v>
      </c>
      <c r="O77" s="66">
        <f t="shared" si="50"/>
        <v>0</v>
      </c>
      <c r="P77" s="66">
        <f t="shared" si="5"/>
        <v>0</v>
      </c>
    </row>
    <row r="78" spans="1:16" ht="16.05" customHeight="1" x14ac:dyDescent="0.2">
      <c r="A78" s="9"/>
      <c r="B78" s="13"/>
      <c r="C78" s="10" t="s">
        <v>22</v>
      </c>
      <c r="D78" s="7" t="str">
        <f t="shared" ref="D78:O78" si="51">IF(D77&lt;=0,"",D77/$P77%)</f>
        <v/>
      </c>
      <c r="E78" s="7" t="str">
        <f t="shared" si="51"/>
        <v/>
      </c>
      <c r="F78" s="7" t="str">
        <f t="shared" si="51"/>
        <v/>
      </c>
      <c r="G78" s="7" t="str">
        <f t="shared" si="51"/>
        <v/>
      </c>
      <c r="H78" s="7" t="str">
        <f t="shared" si="51"/>
        <v/>
      </c>
      <c r="I78" s="7" t="str">
        <f t="shared" si="51"/>
        <v/>
      </c>
      <c r="J78" s="7" t="str">
        <f t="shared" si="51"/>
        <v/>
      </c>
      <c r="K78" s="7" t="str">
        <f t="shared" si="51"/>
        <v/>
      </c>
      <c r="L78" s="7" t="str">
        <f t="shared" si="51"/>
        <v/>
      </c>
      <c r="M78" s="7" t="str">
        <f t="shared" si="51"/>
        <v/>
      </c>
      <c r="N78" s="7" t="str">
        <f t="shared" si="51"/>
        <v/>
      </c>
      <c r="O78" s="7" t="str">
        <f t="shared" si="51"/>
        <v/>
      </c>
      <c r="P78" s="66">
        <f t="shared" si="5"/>
        <v>0</v>
      </c>
    </row>
    <row r="79" spans="1:16" ht="16.05" customHeight="1" x14ac:dyDescent="0.2">
      <c r="A79" s="9"/>
      <c r="B79" s="9" t="s">
        <v>36</v>
      </c>
      <c r="C79" s="7" t="s">
        <v>21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6">
        <f t="shared" si="5"/>
        <v>0</v>
      </c>
    </row>
    <row r="80" spans="1:16" ht="16.05" customHeight="1" x14ac:dyDescent="0.2">
      <c r="A80" s="9"/>
      <c r="B80" s="9"/>
      <c r="C80" s="10" t="s">
        <v>22</v>
      </c>
      <c r="D80" s="7" t="str">
        <f t="shared" ref="D80:O80" si="52">IF(D79&lt;=0,"",D79/$P79%)</f>
        <v/>
      </c>
      <c r="E80" s="7" t="str">
        <f t="shared" si="52"/>
        <v/>
      </c>
      <c r="F80" s="7" t="str">
        <f t="shared" si="52"/>
        <v/>
      </c>
      <c r="G80" s="7" t="str">
        <f t="shared" si="52"/>
        <v/>
      </c>
      <c r="H80" s="7" t="str">
        <f t="shared" si="52"/>
        <v/>
      </c>
      <c r="I80" s="7" t="str">
        <f t="shared" si="52"/>
        <v/>
      </c>
      <c r="J80" s="7" t="str">
        <f t="shared" si="52"/>
        <v/>
      </c>
      <c r="K80" s="7" t="str">
        <f t="shared" si="52"/>
        <v/>
      </c>
      <c r="L80" s="7" t="str">
        <f t="shared" si="52"/>
        <v/>
      </c>
      <c r="M80" s="7" t="str">
        <f t="shared" si="52"/>
        <v/>
      </c>
      <c r="N80" s="7" t="str">
        <f t="shared" si="52"/>
        <v/>
      </c>
      <c r="O80" s="7" t="str">
        <f t="shared" si="52"/>
        <v/>
      </c>
      <c r="P80" s="66">
        <f t="shared" si="5"/>
        <v>0</v>
      </c>
    </row>
    <row r="81" spans="1:16" ht="16.05" customHeight="1" x14ac:dyDescent="0.2">
      <c r="A81" s="9"/>
      <c r="B81" s="9"/>
      <c r="C81" s="7" t="s">
        <v>23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6">
        <f t="shared" si="5"/>
        <v>0</v>
      </c>
    </row>
    <row r="82" spans="1:16" ht="16.05" customHeight="1" x14ac:dyDescent="0.2">
      <c r="A82" s="9"/>
      <c r="B82" s="9"/>
      <c r="C82" s="10" t="s">
        <v>22</v>
      </c>
      <c r="D82" s="7" t="str">
        <f t="shared" ref="D82:O82" si="53">IF(D81&lt;=0,"",D81/$P81%)</f>
        <v/>
      </c>
      <c r="E82" s="7" t="str">
        <f t="shared" si="53"/>
        <v/>
      </c>
      <c r="F82" s="7" t="str">
        <f t="shared" si="53"/>
        <v/>
      </c>
      <c r="G82" s="7" t="str">
        <f t="shared" si="53"/>
        <v/>
      </c>
      <c r="H82" s="7" t="str">
        <f t="shared" si="53"/>
        <v/>
      </c>
      <c r="I82" s="7" t="str">
        <f t="shared" si="53"/>
        <v/>
      </c>
      <c r="J82" s="7" t="str">
        <f t="shared" si="53"/>
        <v/>
      </c>
      <c r="K82" s="7" t="str">
        <f t="shared" si="53"/>
        <v/>
      </c>
      <c r="L82" s="7" t="str">
        <f t="shared" si="53"/>
        <v/>
      </c>
      <c r="M82" s="7" t="str">
        <f t="shared" si="53"/>
        <v/>
      </c>
      <c r="N82" s="7" t="str">
        <f t="shared" si="53"/>
        <v/>
      </c>
      <c r="O82" s="7" t="str">
        <f t="shared" si="53"/>
        <v/>
      </c>
      <c r="P82" s="66">
        <f t="shared" si="5"/>
        <v>0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54">SUM(E81,E79)</f>
        <v>0</v>
      </c>
      <c r="F83" s="66">
        <f t="shared" si="54"/>
        <v>0</v>
      </c>
      <c r="G83" s="66">
        <f t="shared" si="54"/>
        <v>0</v>
      </c>
      <c r="H83" s="66">
        <f t="shared" si="54"/>
        <v>0</v>
      </c>
      <c r="I83" s="66">
        <f t="shared" si="54"/>
        <v>0</v>
      </c>
      <c r="J83" s="66">
        <f t="shared" si="54"/>
        <v>0</v>
      </c>
      <c r="K83" s="66">
        <f t="shared" si="54"/>
        <v>0</v>
      </c>
      <c r="L83" s="66">
        <f t="shared" si="54"/>
        <v>0</v>
      </c>
      <c r="M83" s="66">
        <f t="shared" si="54"/>
        <v>0</v>
      </c>
      <c r="N83" s="66">
        <f t="shared" si="54"/>
        <v>0</v>
      </c>
      <c r="O83" s="66">
        <f t="shared" si="54"/>
        <v>0</v>
      </c>
      <c r="P83" s="66">
        <f t="shared" si="5"/>
        <v>0</v>
      </c>
    </row>
    <row r="84" spans="1:16" ht="16.05" customHeight="1" x14ac:dyDescent="0.2">
      <c r="A84" s="9"/>
      <c r="B84" s="13"/>
      <c r="C84" s="10" t="s">
        <v>22</v>
      </c>
      <c r="D84" s="7" t="str">
        <f t="shared" ref="D84:O84" si="55">IF(D83&lt;=0,"",D83/$P83%)</f>
        <v/>
      </c>
      <c r="E84" s="7" t="str">
        <f t="shared" si="55"/>
        <v/>
      </c>
      <c r="F84" s="7" t="str">
        <f t="shared" si="55"/>
        <v/>
      </c>
      <c r="G84" s="7" t="str">
        <f t="shared" si="55"/>
        <v/>
      </c>
      <c r="H84" s="7" t="str">
        <f t="shared" si="55"/>
        <v/>
      </c>
      <c r="I84" s="7" t="str">
        <f t="shared" si="55"/>
        <v/>
      </c>
      <c r="J84" s="7" t="str">
        <f t="shared" si="55"/>
        <v/>
      </c>
      <c r="K84" s="7" t="str">
        <f t="shared" si="55"/>
        <v/>
      </c>
      <c r="L84" s="7" t="str">
        <f t="shared" si="55"/>
        <v/>
      </c>
      <c r="M84" s="7" t="str">
        <f t="shared" si="55"/>
        <v/>
      </c>
      <c r="N84" s="7" t="str">
        <f t="shared" si="55"/>
        <v/>
      </c>
      <c r="O84" s="7" t="str">
        <f t="shared" si="55"/>
        <v/>
      </c>
      <c r="P84" s="66">
        <f t="shared" si="5"/>
        <v>0</v>
      </c>
    </row>
    <row r="85" spans="1:16" ht="16.05" customHeight="1" x14ac:dyDescent="0.2">
      <c r="A85" s="9"/>
      <c r="B85" s="9" t="s">
        <v>37</v>
      </c>
      <c r="C85" s="7" t="s">
        <v>21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6">
        <f t="shared" si="5"/>
        <v>0</v>
      </c>
    </row>
    <row r="86" spans="1:16" ht="16.05" customHeight="1" x14ac:dyDescent="0.2">
      <c r="A86" s="9"/>
      <c r="B86" s="9"/>
      <c r="C86" s="10" t="s">
        <v>22</v>
      </c>
      <c r="D86" s="7" t="str">
        <f t="shared" ref="D86:O86" si="56">IF(D85&lt;=0,"",D85/$P85%)</f>
        <v/>
      </c>
      <c r="E86" s="7" t="str">
        <f t="shared" si="56"/>
        <v/>
      </c>
      <c r="F86" s="7" t="str">
        <f t="shared" si="56"/>
        <v/>
      </c>
      <c r="G86" s="7" t="str">
        <f t="shared" si="56"/>
        <v/>
      </c>
      <c r="H86" s="7" t="str">
        <f t="shared" si="56"/>
        <v/>
      </c>
      <c r="I86" s="7" t="str">
        <f t="shared" si="56"/>
        <v/>
      </c>
      <c r="J86" s="7" t="str">
        <f t="shared" si="56"/>
        <v/>
      </c>
      <c r="K86" s="7" t="str">
        <f t="shared" si="56"/>
        <v/>
      </c>
      <c r="L86" s="7" t="str">
        <f t="shared" si="56"/>
        <v/>
      </c>
      <c r="M86" s="7" t="str">
        <f t="shared" si="56"/>
        <v/>
      </c>
      <c r="N86" s="7" t="str">
        <f t="shared" si="56"/>
        <v/>
      </c>
      <c r="O86" s="7" t="str">
        <f t="shared" si="56"/>
        <v/>
      </c>
      <c r="P86" s="66">
        <f t="shared" si="5"/>
        <v>0</v>
      </c>
    </row>
    <row r="87" spans="1:16" ht="16.05" customHeight="1" x14ac:dyDescent="0.2">
      <c r="A87" s="9"/>
      <c r="B87" s="9"/>
      <c r="C87" s="7" t="s">
        <v>23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6">
        <f t="shared" si="5"/>
        <v>0</v>
      </c>
    </row>
    <row r="88" spans="1:16" ht="16.05" customHeight="1" x14ac:dyDescent="0.2">
      <c r="A88" s="9"/>
      <c r="B88" s="9"/>
      <c r="C88" s="10" t="s">
        <v>22</v>
      </c>
      <c r="D88" s="7" t="str">
        <f t="shared" ref="D88:O88" si="57">IF(D87&lt;=0,"",D87/$P87%)</f>
        <v/>
      </c>
      <c r="E88" s="7" t="str">
        <f t="shared" si="57"/>
        <v/>
      </c>
      <c r="F88" s="7" t="str">
        <f t="shared" si="57"/>
        <v/>
      </c>
      <c r="G88" s="7" t="str">
        <f t="shared" si="57"/>
        <v/>
      </c>
      <c r="H88" s="7" t="str">
        <f t="shared" si="57"/>
        <v/>
      </c>
      <c r="I88" s="7" t="str">
        <f t="shared" si="57"/>
        <v/>
      </c>
      <c r="J88" s="7" t="str">
        <f t="shared" si="57"/>
        <v/>
      </c>
      <c r="K88" s="7" t="str">
        <f t="shared" si="57"/>
        <v/>
      </c>
      <c r="L88" s="7" t="str">
        <f t="shared" si="57"/>
        <v/>
      </c>
      <c r="M88" s="7" t="str">
        <f t="shared" si="57"/>
        <v/>
      </c>
      <c r="N88" s="7" t="str">
        <f t="shared" si="57"/>
        <v/>
      </c>
      <c r="O88" s="7" t="str">
        <f t="shared" si="57"/>
        <v/>
      </c>
      <c r="P88" s="66">
        <f t="shared" si="5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0</v>
      </c>
      <c r="E89" s="66">
        <f t="shared" ref="E89:O89" si="58">SUM(E87,E85)</f>
        <v>0</v>
      </c>
      <c r="F89" s="66">
        <f t="shared" si="58"/>
        <v>0</v>
      </c>
      <c r="G89" s="66">
        <f t="shared" si="58"/>
        <v>0</v>
      </c>
      <c r="H89" s="66">
        <f t="shared" si="58"/>
        <v>0</v>
      </c>
      <c r="I89" s="66">
        <f t="shared" si="58"/>
        <v>0</v>
      </c>
      <c r="J89" s="66">
        <f t="shared" si="58"/>
        <v>0</v>
      </c>
      <c r="K89" s="66">
        <f t="shared" si="58"/>
        <v>0</v>
      </c>
      <c r="L89" s="66">
        <f t="shared" si="58"/>
        <v>0</v>
      </c>
      <c r="M89" s="66">
        <f t="shared" si="58"/>
        <v>0</v>
      </c>
      <c r="N89" s="66">
        <f t="shared" si="58"/>
        <v>0</v>
      </c>
      <c r="O89" s="66">
        <f t="shared" si="58"/>
        <v>0</v>
      </c>
      <c r="P89" s="66">
        <f t="shared" si="5"/>
        <v>0</v>
      </c>
    </row>
    <row r="90" spans="1:16" ht="16.05" customHeight="1" x14ac:dyDescent="0.2">
      <c r="A90" s="9"/>
      <c r="B90" s="13"/>
      <c r="C90" s="10" t="s">
        <v>22</v>
      </c>
      <c r="D90" s="7" t="str">
        <f t="shared" ref="D90:O90" si="59">IF(D89&lt;=0,"",D89/$P89%)</f>
        <v/>
      </c>
      <c r="E90" s="7" t="str">
        <f t="shared" si="59"/>
        <v/>
      </c>
      <c r="F90" s="7" t="str">
        <f t="shared" si="59"/>
        <v/>
      </c>
      <c r="G90" s="7" t="str">
        <f t="shared" si="59"/>
        <v/>
      </c>
      <c r="H90" s="7" t="str">
        <f t="shared" si="59"/>
        <v/>
      </c>
      <c r="I90" s="7" t="str">
        <f t="shared" si="59"/>
        <v/>
      </c>
      <c r="J90" s="7" t="str">
        <f t="shared" si="59"/>
        <v/>
      </c>
      <c r="K90" s="7" t="str">
        <f t="shared" si="59"/>
        <v/>
      </c>
      <c r="L90" s="7" t="str">
        <f t="shared" si="59"/>
        <v/>
      </c>
      <c r="M90" s="7" t="str">
        <f t="shared" si="59"/>
        <v/>
      </c>
      <c r="N90" s="7" t="str">
        <f t="shared" si="59"/>
        <v/>
      </c>
      <c r="O90" s="7" t="str">
        <f t="shared" si="59"/>
        <v/>
      </c>
      <c r="P90" s="66">
        <f t="shared" ref="P90:P153" si="60">SUM(D90:O90)</f>
        <v>0</v>
      </c>
    </row>
    <row r="91" spans="1:16" ht="16.05" customHeight="1" x14ac:dyDescent="0.2">
      <c r="A91" s="9"/>
      <c r="B91" s="9" t="s">
        <v>38</v>
      </c>
      <c r="C91" s="7" t="s">
        <v>21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6">
        <f t="shared" si="60"/>
        <v>0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1">IF(D91&lt;=0,"",D91/$P91%)</f>
        <v/>
      </c>
      <c r="E92" s="7" t="str">
        <f t="shared" si="61"/>
        <v/>
      </c>
      <c r="F92" s="7" t="str">
        <f t="shared" si="61"/>
        <v/>
      </c>
      <c r="G92" s="7" t="str">
        <f t="shared" si="61"/>
        <v/>
      </c>
      <c r="H92" s="7" t="str">
        <f t="shared" si="61"/>
        <v/>
      </c>
      <c r="I92" s="7" t="str">
        <f t="shared" si="61"/>
        <v/>
      </c>
      <c r="J92" s="7" t="str">
        <f t="shared" si="61"/>
        <v/>
      </c>
      <c r="K92" s="7" t="str">
        <f t="shared" si="61"/>
        <v/>
      </c>
      <c r="L92" s="7" t="str">
        <f t="shared" si="61"/>
        <v/>
      </c>
      <c r="M92" s="7" t="str">
        <f t="shared" si="61"/>
        <v/>
      </c>
      <c r="N92" s="7" t="str">
        <f t="shared" si="61"/>
        <v/>
      </c>
      <c r="O92" s="7" t="str">
        <f t="shared" si="61"/>
        <v/>
      </c>
      <c r="P92" s="66">
        <f t="shared" si="60"/>
        <v>0</v>
      </c>
    </row>
    <row r="93" spans="1:16" ht="16.05" customHeight="1" x14ac:dyDescent="0.2">
      <c r="A93" s="9"/>
      <c r="B93" s="9"/>
      <c r="C93" s="7" t="s">
        <v>23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6">
        <f t="shared" si="60"/>
        <v>0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2">IF(D93&lt;=0,"",D93/$P93%)</f>
        <v/>
      </c>
      <c r="E94" s="7" t="str">
        <f t="shared" si="62"/>
        <v/>
      </c>
      <c r="F94" s="7" t="str">
        <f t="shared" si="62"/>
        <v/>
      </c>
      <c r="G94" s="7" t="str">
        <f t="shared" si="62"/>
        <v/>
      </c>
      <c r="H94" s="7" t="str">
        <f t="shared" si="62"/>
        <v/>
      </c>
      <c r="I94" s="7" t="str">
        <f t="shared" si="62"/>
        <v/>
      </c>
      <c r="J94" s="7" t="str">
        <f t="shared" si="62"/>
        <v/>
      </c>
      <c r="K94" s="7" t="str">
        <f t="shared" si="62"/>
        <v/>
      </c>
      <c r="L94" s="7" t="str">
        <f t="shared" si="62"/>
        <v/>
      </c>
      <c r="M94" s="7" t="str">
        <f t="shared" si="62"/>
        <v/>
      </c>
      <c r="N94" s="7" t="str">
        <f t="shared" si="62"/>
        <v/>
      </c>
      <c r="O94" s="7" t="str">
        <f t="shared" si="62"/>
        <v/>
      </c>
      <c r="P94" s="66">
        <f t="shared" si="60"/>
        <v>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3">SUM(E93,E91)</f>
        <v>0</v>
      </c>
      <c r="F95" s="66">
        <f t="shared" si="63"/>
        <v>0</v>
      </c>
      <c r="G95" s="66">
        <f t="shared" si="63"/>
        <v>0</v>
      </c>
      <c r="H95" s="66">
        <f t="shared" si="63"/>
        <v>0</v>
      </c>
      <c r="I95" s="66">
        <f t="shared" si="63"/>
        <v>0</v>
      </c>
      <c r="J95" s="66">
        <f t="shared" si="63"/>
        <v>0</v>
      </c>
      <c r="K95" s="66">
        <f t="shared" si="63"/>
        <v>0</v>
      </c>
      <c r="L95" s="66">
        <f t="shared" si="63"/>
        <v>0</v>
      </c>
      <c r="M95" s="66">
        <f t="shared" si="63"/>
        <v>0</v>
      </c>
      <c r="N95" s="66">
        <f t="shared" si="63"/>
        <v>0</v>
      </c>
      <c r="O95" s="66">
        <f t="shared" si="63"/>
        <v>0</v>
      </c>
      <c r="P95" s="66">
        <f t="shared" si="60"/>
        <v>0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4">IF(D95&lt;=0,"",D95/$P95%)</f>
        <v/>
      </c>
      <c r="E96" s="7" t="str">
        <f t="shared" si="64"/>
        <v/>
      </c>
      <c r="F96" s="7" t="str">
        <f t="shared" si="64"/>
        <v/>
      </c>
      <c r="G96" s="7" t="str">
        <f t="shared" si="64"/>
        <v/>
      </c>
      <c r="H96" s="7" t="str">
        <f t="shared" si="64"/>
        <v/>
      </c>
      <c r="I96" s="7" t="str">
        <f t="shared" si="64"/>
        <v/>
      </c>
      <c r="J96" s="7" t="str">
        <f t="shared" si="64"/>
        <v/>
      </c>
      <c r="K96" s="7" t="str">
        <f t="shared" si="64"/>
        <v/>
      </c>
      <c r="L96" s="7" t="str">
        <f t="shared" si="64"/>
        <v/>
      </c>
      <c r="M96" s="7" t="str">
        <f t="shared" si="64"/>
        <v/>
      </c>
      <c r="N96" s="7" t="str">
        <f t="shared" si="64"/>
        <v/>
      </c>
      <c r="O96" s="7" t="str">
        <f t="shared" si="64"/>
        <v/>
      </c>
      <c r="P96" s="66">
        <f t="shared" si="60"/>
        <v>0</v>
      </c>
    </row>
    <row r="97" spans="1:16" ht="16.05" customHeight="1" x14ac:dyDescent="0.2">
      <c r="A97" s="9"/>
      <c r="B97" s="9" t="s">
        <v>39</v>
      </c>
      <c r="C97" s="7" t="s">
        <v>21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66">
        <f t="shared" si="60"/>
        <v>0</v>
      </c>
    </row>
    <row r="98" spans="1:16" ht="16.05" customHeight="1" x14ac:dyDescent="0.2">
      <c r="A98" s="9"/>
      <c r="B98" s="9"/>
      <c r="C98" s="10" t="s">
        <v>22</v>
      </c>
      <c r="D98" s="7" t="str">
        <f t="shared" ref="D98:O98" si="65">IF(D97&lt;=0,"",D97/$P97%)</f>
        <v/>
      </c>
      <c r="E98" s="7" t="str">
        <f t="shared" si="65"/>
        <v/>
      </c>
      <c r="F98" s="7" t="str">
        <f t="shared" si="65"/>
        <v/>
      </c>
      <c r="G98" s="7" t="str">
        <f t="shared" si="65"/>
        <v/>
      </c>
      <c r="H98" s="7" t="str">
        <f t="shared" si="65"/>
        <v/>
      </c>
      <c r="I98" s="7" t="str">
        <f t="shared" si="65"/>
        <v/>
      </c>
      <c r="J98" s="7" t="str">
        <f t="shared" si="65"/>
        <v/>
      </c>
      <c r="K98" s="7" t="str">
        <f t="shared" si="65"/>
        <v/>
      </c>
      <c r="L98" s="7" t="str">
        <f t="shared" si="65"/>
        <v/>
      </c>
      <c r="M98" s="7" t="str">
        <f t="shared" si="65"/>
        <v/>
      </c>
      <c r="N98" s="7" t="str">
        <f t="shared" si="65"/>
        <v/>
      </c>
      <c r="O98" s="7" t="str">
        <f t="shared" si="65"/>
        <v/>
      </c>
      <c r="P98" s="66">
        <f t="shared" si="60"/>
        <v>0</v>
      </c>
    </row>
    <row r="99" spans="1:16" ht="16.05" customHeight="1" x14ac:dyDescent="0.2">
      <c r="A99" s="9"/>
      <c r="B99" s="9"/>
      <c r="C99" s="7" t="s">
        <v>23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66">
        <f t="shared" si="60"/>
        <v>0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6">IF(D99&lt;=0,"",D99/$P99%)</f>
        <v/>
      </c>
      <c r="E100" s="7" t="str">
        <f t="shared" si="66"/>
        <v/>
      </c>
      <c r="F100" s="7" t="str">
        <f t="shared" si="66"/>
        <v/>
      </c>
      <c r="G100" s="7" t="str">
        <f t="shared" si="66"/>
        <v/>
      </c>
      <c r="H100" s="7" t="str">
        <f t="shared" si="66"/>
        <v/>
      </c>
      <c r="I100" s="7" t="str">
        <f t="shared" si="66"/>
        <v/>
      </c>
      <c r="J100" s="7" t="str">
        <f t="shared" si="66"/>
        <v/>
      </c>
      <c r="K100" s="7" t="str">
        <f t="shared" si="66"/>
        <v/>
      </c>
      <c r="L100" s="7" t="str">
        <f t="shared" si="66"/>
        <v/>
      </c>
      <c r="M100" s="7" t="str">
        <f t="shared" si="66"/>
        <v/>
      </c>
      <c r="N100" s="7" t="str">
        <f t="shared" si="66"/>
        <v/>
      </c>
      <c r="O100" s="7" t="str">
        <f t="shared" si="66"/>
        <v/>
      </c>
      <c r="P100" s="66">
        <f t="shared" si="60"/>
        <v>0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67">SUM(E99,E97)</f>
        <v>0</v>
      </c>
      <c r="F101" s="66">
        <f t="shared" si="67"/>
        <v>0</v>
      </c>
      <c r="G101" s="66">
        <f t="shared" si="67"/>
        <v>0</v>
      </c>
      <c r="H101" s="66">
        <f t="shared" si="67"/>
        <v>0</v>
      </c>
      <c r="I101" s="66">
        <f t="shared" si="67"/>
        <v>0</v>
      </c>
      <c r="J101" s="66">
        <f t="shared" si="67"/>
        <v>0</v>
      </c>
      <c r="K101" s="66">
        <f t="shared" si="67"/>
        <v>0</v>
      </c>
      <c r="L101" s="66">
        <f t="shared" si="67"/>
        <v>0</v>
      </c>
      <c r="M101" s="66">
        <f t="shared" si="67"/>
        <v>0</v>
      </c>
      <c r="N101" s="66">
        <f t="shared" si="67"/>
        <v>0</v>
      </c>
      <c r="O101" s="66">
        <f t="shared" si="67"/>
        <v>0</v>
      </c>
      <c r="P101" s="66">
        <f t="shared" si="60"/>
        <v>0</v>
      </c>
    </row>
    <row r="102" spans="1:16" ht="16.05" customHeight="1" x14ac:dyDescent="0.2">
      <c r="A102" s="9"/>
      <c r="B102" s="13"/>
      <c r="C102" s="10" t="s">
        <v>22</v>
      </c>
      <c r="D102" s="7" t="str">
        <f t="shared" ref="D102:O102" si="68">IF(D101&lt;=0,"",D101/$P101%)</f>
        <v/>
      </c>
      <c r="E102" s="7" t="str">
        <f t="shared" si="68"/>
        <v/>
      </c>
      <c r="F102" s="7" t="str">
        <f t="shared" si="68"/>
        <v/>
      </c>
      <c r="G102" s="7" t="str">
        <f t="shared" si="68"/>
        <v/>
      </c>
      <c r="H102" s="7" t="str">
        <f t="shared" si="68"/>
        <v/>
      </c>
      <c r="I102" s="7" t="str">
        <f t="shared" si="68"/>
        <v/>
      </c>
      <c r="J102" s="7" t="str">
        <f t="shared" si="68"/>
        <v/>
      </c>
      <c r="K102" s="7" t="str">
        <f t="shared" si="68"/>
        <v/>
      </c>
      <c r="L102" s="7" t="str">
        <f t="shared" si="68"/>
        <v/>
      </c>
      <c r="M102" s="7" t="str">
        <f t="shared" si="68"/>
        <v/>
      </c>
      <c r="N102" s="7" t="str">
        <f t="shared" si="68"/>
        <v/>
      </c>
      <c r="O102" s="7" t="str">
        <f t="shared" si="68"/>
        <v/>
      </c>
      <c r="P102" s="66">
        <f t="shared" si="60"/>
        <v>0</v>
      </c>
    </row>
    <row r="103" spans="1:16" ht="16.05" customHeight="1" x14ac:dyDescent="0.2">
      <c r="A103" s="9"/>
      <c r="B103" s="9" t="s">
        <v>40</v>
      </c>
      <c r="C103" s="7" t="s">
        <v>21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6">
        <f t="shared" si="60"/>
        <v>0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69">IF(D103&lt;=0,"",D103/$P103%)</f>
        <v/>
      </c>
      <c r="E104" s="7" t="str">
        <f t="shared" si="69"/>
        <v/>
      </c>
      <c r="F104" s="7" t="str">
        <f t="shared" si="69"/>
        <v/>
      </c>
      <c r="G104" s="7" t="str">
        <f t="shared" si="69"/>
        <v/>
      </c>
      <c r="H104" s="7" t="str">
        <f t="shared" si="69"/>
        <v/>
      </c>
      <c r="I104" s="7" t="str">
        <f t="shared" si="69"/>
        <v/>
      </c>
      <c r="J104" s="7" t="str">
        <f t="shared" si="69"/>
        <v/>
      </c>
      <c r="K104" s="7" t="str">
        <f t="shared" si="69"/>
        <v/>
      </c>
      <c r="L104" s="7" t="str">
        <f t="shared" si="69"/>
        <v/>
      </c>
      <c r="M104" s="7" t="str">
        <f t="shared" si="69"/>
        <v/>
      </c>
      <c r="N104" s="7" t="str">
        <f t="shared" si="69"/>
        <v/>
      </c>
      <c r="O104" s="7" t="str">
        <f t="shared" si="69"/>
        <v/>
      </c>
      <c r="P104" s="66">
        <f t="shared" si="60"/>
        <v>0</v>
      </c>
    </row>
    <row r="105" spans="1:16" ht="16.05" customHeight="1" x14ac:dyDescent="0.2">
      <c r="A105" s="9"/>
      <c r="B105" s="9"/>
      <c r="C105" s="7" t="s">
        <v>23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6">
        <f t="shared" si="60"/>
        <v>0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6" si="70">IF(D105&lt;=0,"",D105/$P105%)</f>
        <v/>
      </c>
      <c r="E106" s="7" t="str">
        <f t="shared" si="70"/>
        <v/>
      </c>
      <c r="F106" s="7" t="str">
        <f t="shared" si="70"/>
        <v/>
      </c>
      <c r="G106" s="7" t="str">
        <f t="shared" si="70"/>
        <v/>
      </c>
      <c r="H106" s="7" t="str">
        <f t="shared" si="70"/>
        <v/>
      </c>
      <c r="I106" s="7" t="str">
        <f t="shared" si="70"/>
        <v/>
      </c>
      <c r="J106" s="7" t="str">
        <f t="shared" si="70"/>
        <v/>
      </c>
      <c r="K106" s="7" t="str">
        <f t="shared" si="70"/>
        <v/>
      </c>
      <c r="L106" s="7" t="str">
        <f t="shared" si="70"/>
        <v/>
      </c>
      <c r="M106" s="7" t="str">
        <f t="shared" si="70"/>
        <v/>
      </c>
      <c r="N106" s="7" t="str">
        <f t="shared" si="70"/>
        <v/>
      </c>
      <c r="O106" s="7" t="str">
        <f t="shared" si="70"/>
        <v/>
      </c>
      <c r="P106" s="66">
        <f t="shared" si="60"/>
        <v>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1">SUM(E105,E103)</f>
        <v>0</v>
      </c>
      <c r="F107" s="66">
        <f t="shared" si="71"/>
        <v>0</v>
      </c>
      <c r="G107" s="66">
        <f t="shared" si="71"/>
        <v>0</v>
      </c>
      <c r="H107" s="66">
        <f t="shared" si="71"/>
        <v>0</v>
      </c>
      <c r="I107" s="66">
        <f t="shared" si="71"/>
        <v>0</v>
      </c>
      <c r="J107" s="66">
        <f t="shared" si="71"/>
        <v>0</v>
      </c>
      <c r="K107" s="66">
        <f t="shared" si="71"/>
        <v>0</v>
      </c>
      <c r="L107" s="66">
        <f t="shared" si="71"/>
        <v>0</v>
      </c>
      <c r="M107" s="66">
        <f t="shared" si="71"/>
        <v>0</v>
      </c>
      <c r="N107" s="66">
        <f t="shared" si="71"/>
        <v>0</v>
      </c>
      <c r="O107" s="66">
        <f t="shared" si="71"/>
        <v>0</v>
      </c>
      <c r="P107" s="66">
        <f t="shared" si="60"/>
        <v>0</v>
      </c>
    </row>
    <row r="108" spans="1:16" ht="16.05" customHeight="1" x14ac:dyDescent="0.2">
      <c r="A108" s="9"/>
      <c r="B108" s="13"/>
      <c r="C108" s="10" t="s">
        <v>22</v>
      </c>
      <c r="D108" s="7" t="str">
        <f t="shared" ref="D108:O108" si="72">IF(D107&lt;=0,"",D107/$P107%)</f>
        <v/>
      </c>
      <c r="E108" s="7" t="str">
        <f t="shared" si="72"/>
        <v/>
      </c>
      <c r="F108" s="7" t="str">
        <f t="shared" si="72"/>
        <v/>
      </c>
      <c r="G108" s="7" t="str">
        <f t="shared" si="72"/>
        <v/>
      </c>
      <c r="H108" s="7" t="str">
        <f t="shared" si="72"/>
        <v/>
      </c>
      <c r="I108" s="7" t="str">
        <f t="shared" si="72"/>
        <v/>
      </c>
      <c r="J108" s="7" t="str">
        <f t="shared" si="72"/>
        <v/>
      </c>
      <c r="K108" s="7" t="str">
        <f t="shared" si="72"/>
        <v/>
      </c>
      <c r="L108" s="7" t="str">
        <f t="shared" si="72"/>
        <v/>
      </c>
      <c r="M108" s="7" t="str">
        <f t="shared" si="72"/>
        <v/>
      </c>
      <c r="N108" s="7" t="str">
        <f t="shared" si="72"/>
        <v/>
      </c>
      <c r="O108" s="7" t="str">
        <f t="shared" si="72"/>
        <v/>
      </c>
      <c r="P108" s="66">
        <f t="shared" si="60"/>
        <v>0</v>
      </c>
    </row>
    <row r="109" spans="1:16" ht="16.05" customHeight="1" x14ac:dyDescent="0.2">
      <c r="A109" s="9"/>
      <c r="B109" s="9" t="s">
        <v>41</v>
      </c>
      <c r="C109" s="7" t="s">
        <v>21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6">
        <f t="shared" si="60"/>
        <v>0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3">IF(D109&lt;=0,"",D109/$P109%)</f>
        <v/>
      </c>
      <c r="E110" s="7" t="str">
        <f t="shared" si="73"/>
        <v/>
      </c>
      <c r="F110" s="7" t="str">
        <f t="shared" si="73"/>
        <v/>
      </c>
      <c r="G110" s="7" t="str">
        <f t="shared" si="73"/>
        <v/>
      </c>
      <c r="H110" s="7" t="str">
        <f t="shared" si="73"/>
        <v/>
      </c>
      <c r="I110" s="7" t="str">
        <f t="shared" si="73"/>
        <v/>
      </c>
      <c r="J110" s="7" t="str">
        <f t="shared" si="73"/>
        <v/>
      </c>
      <c r="K110" s="7" t="str">
        <f t="shared" si="73"/>
        <v/>
      </c>
      <c r="L110" s="7" t="str">
        <f t="shared" si="73"/>
        <v/>
      </c>
      <c r="M110" s="7" t="str">
        <f t="shared" si="73"/>
        <v/>
      </c>
      <c r="N110" s="7" t="str">
        <f t="shared" si="73"/>
        <v/>
      </c>
      <c r="O110" s="7" t="str">
        <f t="shared" si="73"/>
        <v/>
      </c>
      <c r="P110" s="66">
        <f t="shared" si="60"/>
        <v>0</v>
      </c>
    </row>
    <row r="111" spans="1:16" ht="16.05" customHeight="1" x14ac:dyDescent="0.2">
      <c r="A111" s="9"/>
      <c r="B111" s="9"/>
      <c r="C111" s="7" t="s">
        <v>23</v>
      </c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6">
        <f t="shared" si="60"/>
        <v>0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4">IF(D111&lt;=0,"",D111/$P111%)</f>
        <v/>
      </c>
      <c r="E112" s="7" t="str">
        <f t="shared" si="74"/>
        <v/>
      </c>
      <c r="F112" s="7" t="str">
        <f t="shared" si="74"/>
        <v/>
      </c>
      <c r="G112" s="7" t="str">
        <f t="shared" si="74"/>
        <v/>
      </c>
      <c r="H112" s="7" t="str">
        <f t="shared" si="74"/>
        <v/>
      </c>
      <c r="I112" s="7" t="str">
        <f t="shared" si="74"/>
        <v/>
      </c>
      <c r="J112" s="7" t="str">
        <f t="shared" si="74"/>
        <v/>
      </c>
      <c r="K112" s="7" t="str">
        <f t="shared" si="74"/>
        <v/>
      </c>
      <c r="L112" s="7" t="str">
        <f t="shared" si="74"/>
        <v/>
      </c>
      <c r="M112" s="7" t="str">
        <f t="shared" si="74"/>
        <v/>
      </c>
      <c r="N112" s="7" t="str">
        <f t="shared" si="74"/>
        <v/>
      </c>
      <c r="O112" s="7" t="str">
        <f t="shared" si="74"/>
        <v/>
      </c>
      <c r="P112" s="66">
        <f t="shared" si="60"/>
        <v>0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5">SUM(E111,E109)</f>
        <v>0</v>
      </c>
      <c r="F113" s="66">
        <f t="shared" si="75"/>
        <v>0</v>
      </c>
      <c r="G113" s="66">
        <f t="shared" si="75"/>
        <v>0</v>
      </c>
      <c r="H113" s="66">
        <f t="shared" si="75"/>
        <v>0</v>
      </c>
      <c r="I113" s="66">
        <f t="shared" si="75"/>
        <v>0</v>
      </c>
      <c r="J113" s="66">
        <f t="shared" si="75"/>
        <v>0</v>
      </c>
      <c r="K113" s="66">
        <f t="shared" si="75"/>
        <v>0</v>
      </c>
      <c r="L113" s="66">
        <f t="shared" si="75"/>
        <v>0</v>
      </c>
      <c r="M113" s="66">
        <f t="shared" si="75"/>
        <v>0</v>
      </c>
      <c r="N113" s="66">
        <f t="shared" si="75"/>
        <v>0</v>
      </c>
      <c r="O113" s="66">
        <f t="shared" si="75"/>
        <v>0</v>
      </c>
      <c r="P113" s="66">
        <f t="shared" si="60"/>
        <v>0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6">IF(D113&lt;=0,"",D113/$P113%)</f>
        <v/>
      </c>
      <c r="E114" s="7" t="str">
        <f t="shared" si="76"/>
        <v/>
      </c>
      <c r="F114" s="7" t="str">
        <f t="shared" si="76"/>
        <v/>
      </c>
      <c r="G114" s="7" t="str">
        <f t="shared" si="76"/>
        <v/>
      </c>
      <c r="H114" s="7" t="str">
        <f t="shared" si="76"/>
        <v/>
      </c>
      <c r="I114" s="7" t="str">
        <f t="shared" si="76"/>
        <v/>
      </c>
      <c r="J114" s="7" t="str">
        <f t="shared" si="76"/>
        <v/>
      </c>
      <c r="K114" s="7" t="str">
        <f t="shared" si="76"/>
        <v/>
      </c>
      <c r="L114" s="7" t="str">
        <f t="shared" si="76"/>
        <v/>
      </c>
      <c r="M114" s="7" t="str">
        <f t="shared" si="76"/>
        <v/>
      </c>
      <c r="N114" s="7" t="str">
        <f t="shared" si="76"/>
        <v/>
      </c>
      <c r="O114" s="7" t="str">
        <f t="shared" si="76"/>
        <v/>
      </c>
      <c r="P114" s="66">
        <f t="shared" si="60"/>
        <v>0</v>
      </c>
    </row>
    <row r="115" spans="1:16" ht="16.05" customHeight="1" x14ac:dyDescent="0.2">
      <c r="A115" s="9"/>
      <c r="B115" s="9" t="s">
        <v>42</v>
      </c>
      <c r="C115" s="7" t="s">
        <v>21</v>
      </c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6">
        <f t="shared" si="60"/>
        <v>0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7">IF(D115&lt;=0,"",D115/$P115%)</f>
        <v/>
      </c>
      <c r="E116" s="7" t="str">
        <f t="shared" si="77"/>
        <v/>
      </c>
      <c r="F116" s="7" t="str">
        <f t="shared" si="77"/>
        <v/>
      </c>
      <c r="G116" s="7" t="str">
        <f t="shared" si="77"/>
        <v/>
      </c>
      <c r="H116" s="7" t="str">
        <f t="shared" si="77"/>
        <v/>
      </c>
      <c r="I116" s="7" t="str">
        <f t="shared" si="77"/>
        <v/>
      </c>
      <c r="J116" s="7" t="str">
        <f t="shared" si="77"/>
        <v/>
      </c>
      <c r="K116" s="7" t="str">
        <f t="shared" si="77"/>
        <v/>
      </c>
      <c r="L116" s="7" t="str">
        <f t="shared" si="77"/>
        <v/>
      </c>
      <c r="M116" s="7" t="str">
        <f t="shared" si="77"/>
        <v/>
      </c>
      <c r="N116" s="7" t="str">
        <f t="shared" si="77"/>
        <v/>
      </c>
      <c r="O116" s="7" t="str">
        <f t="shared" si="77"/>
        <v/>
      </c>
      <c r="P116" s="66">
        <f t="shared" si="60"/>
        <v>0</v>
      </c>
    </row>
    <row r="117" spans="1:16" ht="16.05" customHeight="1" x14ac:dyDescent="0.2">
      <c r="A117" s="9"/>
      <c r="B117" s="9"/>
      <c r="C117" s="7" t="s">
        <v>23</v>
      </c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6">
        <f t="shared" si="60"/>
        <v>0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78">IF(D117&lt;=0,"",D117/$P117%)</f>
        <v/>
      </c>
      <c r="E118" s="7" t="str">
        <f t="shared" si="78"/>
        <v/>
      </c>
      <c r="F118" s="7" t="str">
        <f t="shared" si="78"/>
        <v/>
      </c>
      <c r="G118" s="7" t="str">
        <f t="shared" si="78"/>
        <v/>
      </c>
      <c r="H118" s="7" t="str">
        <f t="shared" si="78"/>
        <v/>
      </c>
      <c r="I118" s="7" t="str">
        <f t="shared" si="78"/>
        <v/>
      </c>
      <c r="J118" s="7" t="str">
        <f t="shared" si="78"/>
        <v/>
      </c>
      <c r="K118" s="7" t="str">
        <f t="shared" si="78"/>
        <v/>
      </c>
      <c r="L118" s="7" t="str">
        <f t="shared" si="78"/>
        <v/>
      </c>
      <c r="M118" s="7" t="str">
        <f t="shared" si="78"/>
        <v/>
      </c>
      <c r="N118" s="7" t="str">
        <f t="shared" si="78"/>
        <v/>
      </c>
      <c r="O118" s="7" t="str">
        <f t="shared" si="78"/>
        <v/>
      </c>
      <c r="P118" s="66">
        <f t="shared" si="60"/>
        <v>0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79">SUM(E117,E115)</f>
        <v>0</v>
      </c>
      <c r="F119" s="66">
        <f t="shared" si="79"/>
        <v>0</v>
      </c>
      <c r="G119" s="66">
        <f t="shared" si="79"/>
        <v>0</v>
      </c>
      <c r="H119" s="66">
        <f t="shared" si="79"/>
        <v>0</v>
      </c>
      <c r="I119" s="66">
        <f t="shared" si="79"/>
        <v>0</v>
      </c>
      <c r="J119" s="66">
        <f t="shared" si="79"/>
        <v>0</v>
      </c>
      <c r="K119" s="66">
        <f t="shared" si="79"/>
        <v>0</v>
      </c>
      <c r="L119" s="66">
        <f t="shared" si="79"/>
        <v>0</v>
      </c>
      <c r="M119" s="66">
        <f t="shared" si="79"/>
        <v>0</v>
      </c>
      <c r="N119" s="66">
        <f t="shared" si="79"/>
        <v>0</v>
      </c>
      <c r="O119" s="66">
        <f t="shared" si="79"/>
        <v>0</v>
      </c>
      <c r="P119" s="66">
        <f t="shared" si="60"/>
        <v>0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80">IF(D119&lt;=0,"",D119/$P119%)</f>
        <v/>
      </c>
      <c r="E120" s="7" t="str">
        <f t="shared" si="80"/>
        <v/>
      </c>
      <c r="F120" s="7" t="str">
        <f t="shared" si="80"/>
        <v/>
      </c>
      <c r="G120" s="7" t="str">
        <f t="shared" si="80"/>
        <v/>
      </c>
      <c r="H120" s="7" t="str">
        <f t="shared" si="80"/>
        <v/>
      </c>
      <c r="I120" s="7" t="str">
        <f t="shared" si="80"/>
        <v/>
      </c>
      <c r="J120" s="7" t="str">
        <f t="shared" si="80"/>
        <v/>
      </c>
      <c r="K120" s="7" t="str">
        <f t="shared" si="80"/>
        <v/>
      </c>
      <c r="L120" s="7" t="str">
        <f t="shared" si="80"/>
        <v/>
      </c>
      <c r="M120" s="7" t="str">
        <f t="shared" si="80"/>
        <v/>
      </c>
      <c r="N120" s="7" t="str">
        <f t="shared" si="80"/>
        <v/>
      </c>
      <c r="O120" s="7" t="str">
        <f t="shared" si="80"/>
        <v/>
      </c>
      <c r="P120" s="66">
        <f t="shared" si="60"/>
        <v>0</v>
      </c>
    </row>
    <row r="121" spans="1:16" ht="16.05" customHeight="1" x14ac:dyDescent="0.2">
      <c r="A121" s="9"/>
      <c r="B121" s="9" t="s">
        <v>43</v>
      </c>
      <c r="C121" s="7" t="s">
        <v>21</v>
      </c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6">
        <f t="shared" si="60"/>
        <v>0</v>
      </c>
    </row>
    <row r="122" spans="1:16" ht="16.05" customHeight="1" x14ac:dyDescent="0.2">
      <c r="A122" s="9"/>
      <c r="B122" s="9"/>
      <c r="C122" s="10" t="s">
        <v>22</v>
      </c>
      <c r="D122" s="7" t="str">
        <f t="shared" ref="D122:O122" si="81">IF(D121&lt;=0,"",D121/$P121%)</f>
        <v/>
      </c>
      <c r="E122" s="7" t="str">
        <f t="shared" si="81"/>
        <v/>
      </c>
      <c r="F122" s="7" t="str">
        <f t="shared" si="81"/>
        <v/>
      </c>
      <c r="G122" s="7" t="str">
        <f t="shared" si="81"/>
        <v/>
      </c>
      <c r="H122" s="7" t="str">
        <f t="shared" si="81"/>
        <v/>
      </c>
      <c r="I122" s="7" t="str">
        <f t="shared" si="81"/>
        <v/>
      </c>
      <c r="J122" s="7" t="str">
        <f t="shared" si="81"/>
        <v/>
      </c>
      <c r="K122" s="7" t="str">
        <f t="shared" si="81"/>
        <v/>
      </c>
      <c r="L122" s="7" t="str">
        <f t="shared" si="81"/>
        <v/>
      </c>
      <c r="M122" s="7" t="str">
        <f t="shared" si="81"/>
        <v/>
      </c>
      <c r="N122" s="7" t="str">
        <f t="shared" si="81"/>
        <v/>
      </c>
      <c r="O122" s="7" t="str">
        <f t="shared" si="81"/>
        <v/>
      </c>
      <c r="P122" s="66">
        <f t="shared" si="60"/>
        <v>0</v>
      </c>
    </row>
    <row r="123" spans="1:16" ht="16.05" customHeight="1" x14ac:dyDescent="0.2">
      <c r="A123" s="9"/>
      <c r="B123" s="9"/>
      <c r="C123" s="7" t="s">
        <v>23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6">
        <f t="shared" si="60"/>
        <v>0</v>
      </c>
    </row>
    <row r="124" spans="1:16" ht="16.05" customHeight="1" x14ac:dyDescent="0.2">
      <c r="A124" s="9"/>
      <c r="B124" s="9"/>
      <c r="C124" s="10" t="s">
        <v>22</v>
      </c>
      <c r="D124" s="7" t="str">
        <f t="shared" ref="D124:O124" si="82">IF(D123&lt;=0,"",D123/$P123%)</f>
        <v/>
      </c>
      <c r="E124" s="7" t="str">
        <f t="shared" si="82"/>
        <v/>
      </c>
      <c r="F124" s="7" t="str">
        <f t="shared" si="82"/>
        <v/>
      </c>
      <c r="G124" s="7" t="str">
        <f t="shared" si="82"/>
        <v/>
      </c>
      <c r="H124" s="7" t="str">
        <f t="shared" si="82"/>
        <v/>
      </c>
      <c r="I124" s="7" t="str">
        <f t="shared" si="82"/>
        <v/>
      </c>
      <c r="J124" s="7" t="str">
        <f t="shared" si="82"/>
        <v/>
      </c>
      <c r="K124" s="7" t="str">
        <f t="shared" si="82"/>
        <v/>
      </c>
      <c r="L124" s="7" t="str">
        <f t="shared" si="82"/>
        <v/>
      </c>
      <c r="M124" s="7" t="str">
        <f t="shared" si="82"/>
        <v/>
      </c>
      <c r="N124" s="7" t="str">
        <f t="shared" si="82"/>
        <v/>
      </c>
      <c r="O124" s="7" t="str">
        <f t="shared" si="82"/>
        <v/>
      </c>
      <c r="P124" s="66">
        <f t="shared" si="60"/>
        <v>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83">SUM(E123,E121)</f>
        <v>0</v>
      </c>
      <c r="F125" s="66">
        <f t="shared" si="83"/>
        <v>0</v>
      </c>
      <c r="G125" s="66">
        <f t="shared" si="83"/>
        <v>0</v>
      </c>
      <c r="H125" s="66">
        <f t="shared" si="83"/>
        <v>0</v>
      </c>
      <c r="I125" s="66">
        <f t="shared" si="83"/>
        <v>0</v>
      </c>
      <c r="J125" s="66">
        <f t="shared" si="83"/>
        <v>0</v>
      </c>
      <c r="K125" s="66">
        <f t="shared" si="83"/>
        <v>0</v>
      </c>
      <c r="L125" s="66">
        <f t="shared" si="83"/>
        <v>0</v>
      </c>
      <c r="M125" s="66">
        <f t="shared" si="83"/>
        <v>0</v>
      </c>
      <c r="N125" s="66">
        <f t="shared" si="83"/>
        <v>0</v>
      </c>
      <c r="O125" s="66">
        <f t="shared" si="83"/>
        <v>0</v>
      </c>
      <c r="P125" s="66">
        <f t="shared" si="60"/>
        <v>0</v>
      </c>
    </row>
    <row r="126" spans="1:16" ht="16.05" customHeight="1" x14ac:dyDescent="0.2">
      <c r="A126" s="9"/>
      <c r="B126" s="13"/>
      <c r="C126" s="10" t="s">
        <v>22</v>
      </c>
      <c r="D126" s="7" t="str">
        <f t="shared" ref="D126:O126" si="84">IF(D125&lt;=0,"",D125/$P125%)</f>
        <v/>
      </c>
      <c r="E126" s="7" t="str">
        <f t="shared" si="84"/>
        <v/>
      </c>
      <c r="F126" s="7" t="str">
        <f t="shared" si="84"/>
        <v/>
      </c>
      <c r="G126" s="7" t="str">
        <f t="shared" si="84"/>
        <v/>
      </c>
      <c r="H126" s="7" t="str">
        <f t="shared" si="84"/>
        <v/>
      </c>
      <c r="I126" s="7" t="str">
        <f t="shared" si="84"/>
        <v/>
      </c>
      <c r="J126" s="7" t="str">
        <f t="shared" si="84"/>
        <v/>
      </c>
      <c r="K126" s="7" t="str">
        <f t="shared" si="84"/>
        <v/>
      </c>
      <c r="L126" s="7" t="str">
        <f t="shared" si="84"/>
        <v/>
      </c>
      <c r="M126" s="7" t="str">
        <f t="shared" si="84"/>
        <v/>
      </c>
      <c r="N126" s="7" t="str">
        <f t="shared" si="84"/>
        <v/>
      </c>
      <c r="O126" s="7" t="str">
        <f t="shared" si="84"/>
        <v/>
      </c>
      <c r="P126" s="66">
        <f t="shared" si="60"/>
        <v>0</v>
      </c>
    </row>
    <row r="127" spans="1:16" ht="16.05" customHeight="1" x14ac:dyDescent="0.2">
      <c r="A127" s="9"/>
      <c r="B127" s="9" t="s">
        <v>44</v>
      </c>
      <c r="C127" s="7" t="s">
        <v>21</v>
      </c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6">
        <f t="shared" si="60"/>
        <v>0</v>
      </c>
    </row>
    <row r="128" spans="1:16" ht="16.05" customHeight="1" x14ac:dyDescent="0.2">
      <c r="A128" s="9"/>
      <c r="B128" s="9"/>
      <c r="C128" s="10" t="s">
        <v>22</v>
      </c>
      <c r="D128" s="7" t="str">
        <f t="shared" ref="D128:O128" si="85">IF(D127&lt;=0,"",D127/$P127%)</f>
        <v/>
      </c>
      <c r="E128" s="7" t="str">
        <f t="shared" si="85"/>
        <v/>
      </c>
      <c r="F128" s="7" t="str">
        <f t="shared" si="85"/>
        <v/>
      </c>
      <c r="G128" s="7" t="str">
        <f t="shared" si="85"/>
        <v/>
      </c>
      <c r="H128" s="7" t="str">
        <f t="shared" si="85"/>
        <v/>
      </c>
      <c r="I128" s="7" t="str">
        <f t="shared" si="85"/>
        <v/>
      </c>
      <c r="J128" s="7" t="str">
        <f t="shared" si="85"/>
        <v/>
      </c>
      <c r="K128" s="7" t="str">
        <f t="shared" si="85"/>
        <v/>
      </c>
      <c r="L128" s="7" t="str">
        <f t="shared" si="85"/>
        <v/>
      </c>
      <c r="M128" s="7" t="str">
        <f t="shared" si="85"/>
        <v/>
      </c>
      <c r="N128" s="7" t="str">
        <f t="shared" si="85"/>
        <v/>
      </c>
      <c r="O128" s="7" t="str">
        <f t="shared" si="85"/>
        <v/>
      </c>
      <c r="P128" s="66">
        <f t="shared" si="60"/>
        <v>0</v>
      </c>
    </row>
    <row r="129" spans="1:16" ht="16.05" customHeight="1" x14ac:dyDescent="0.2">
      <c r="A129" s="9"/>
      <c r="B129" s="9"/>
      <c r="C129" s="7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60"/>
        <v>0</v>
      </c>
    </row>
    <row r="130" spans="1:16" ht="16.05" customHeight="1" x14ac:dyDescent="0.2">
      <c r="A130" s="9"/>
      <c r="B130" s="9"/>
      <c r="C130" s="10" t="s">
        <v>22</v>
      </c>
      <c r="D130" s="7" t="str">
        <f t="shared" ref="D130:O130" si="86">IF(D129&lt;=0,"",D129/$P129%)</f>
        <v/>
      </c>
      <c r="E130" s="7" t="str">
        <f t="shared" si="86"/>
        <v/>
      </c>
      <c r="F130" s="7" t="str">
        <f t="shared" si="86"/>
        <v/>
      </c>
      <c r="G130" s="7" t="str">
        <f t="shared" si="86"/>
        <v/>
      </c>
      <c r="H130" s="7" t="str">
        <f t="shared" si="86"/>
        <v/>
      </c>
      <c r="I130" s="7" t="str">
        <f t="shared" si="86"/>
        <v/>
      </c>
      <c r="J130" s="7" t="str">
        <f t="shared" si="86"/>
        <v/>
      </c>
      <c r="K130" s="7" t="str">
        <f t="shared" si="86"/>
        <v/>
      </c>
      <c r="L130" s="7" t="str">
        <f t="shared" si="86"/>
        <v/>
      </c>
      <c r="M130" s="7" t="str">
        <f t="shared" si="86"/>
        <v/>
      </c>
      <c r="N130" s="7" t="str">
        <f t="shared" si="86"/>
        <v/>
      </c>
      <c r="O130" s="7" t="str">
        <f t="shared" si="86"/>
        <v/>
      </c>
      <c r="P130" s="66">
        <f t="shared" si="60"/>
        <v>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87">SUM(E129,E127)</f>
        <v>0</v>
      </c>
      <c r="F131" s="66">
        <f t="shared" si="87"/>
        <v>0</v>
      </c>
      <c r="G131" s="66">
        <f t="shared" si="87"/>
        <v>0</v>
      </c>
      <c r="H131" s="66">
        <f t="shared" si="87"/>
        <v>0</v>
      </c>
      <c r="I131" s="66">
        <f t="shared" si="87"/>
        <v>0</v>
      </c>
      <c r="J131" s="66">
        <f t="shared" si="87"/>
        <v>0</v>
      </c>
      <c r="K131" s="66">
        <f t="shared" si="87"/>
        <v>0</v>
      </c>
      <c r="L131" s="66">
        <f t="shared" si="87"/>
        <v>0</v>
      </c>
      <c r="M131" s="66">
        <f t="shared" si="87"/>
        <v>0</v>
      </c>
      <c r="N131" s="66">
        <f t="shared" si="87"/>
        <v>0</v>
      </c>
      <c r="O131" s="66">
        <f t="shared" si="87"/>
        <v>0</v>
      </c>
      <c r="P131" s="66">
        <f t="shared" si="60"/>
        <v>0</v>
      </c>
    </row>
    <row r="132" spans="1:16" ht="16.05" customHeight="1" x14ac:dyDescent="0.2">
      <c r="A132" s="9"/>
      <c r="B132" s="13"/>
      <c r="C132" s="10" t="s">
        <v>22</v>
      </c>
      <c r="D132" s="7" t="str">
        <f t="shared" ref="D132:O132" si="88">IF(D131&lt;=0,"",D131/$P131%)</f>
        <v/>
      </c>
      <c r="E132" s="7" t="str">
        <f t="shared" si="88"/>
        <v/>
      </c>
      <c r="F132" s="7" t="str">
        <f t="shared" si="88"/>
        <v/>
      </c>
      <c r="G132" s="7" t="str">
        <f t="shared" si="88"/>
        <v/>
      </c>
      <c r="H132" s="7" t="str">
        <f t="shared" si="88"/>
        <v/>
      </c>
      <c r="I132" s="7" t="str">
        <f t="shared" si="88"/>
        <v/>
      </c>
      <c r="J132" s="7" t="str">
        <f t="shared" si="88"/>
        <v/>
      </c>
      <c r="K132" s="7" t="str">
        <f t="shared" si="88"/>
        <v/>
      </c>
      <c r="L132" s="7" t="str">
        <f t="shared" si="88"/>
        <v/>
      </c>
      <c r="M132" s="7" t="str">
        <f t="shared" si="88"/>
        <v/>
      </c>
      <c r="N132" s="7" t="str">
        <f t="shared" si="88"/>
        <v/>
      </c>
      <c r="O132" s="7" t="str">
        <f t="shared" si="88"/>
        <v/>
      </c>
      <c r="P132" s="66">
        <f t="shared" si="60"/>
        <v>0</v>
      </c>
    </row>
    <row r="133" spans="1:16" ht="16.05" customHeight="1" x14ac:dyDescent="0.2">
      <c r="A133" s="9"/>
      <c r="B133" s="9" t="s">
        <v>45</v>
      </c>
      <c r="C133" s="7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6">
        <f t="shared" si="60"/>
        <v>0</v>
      </c>
    </row>
    <row r="134" spans="1:16" ht="16.05" customHeight="1" x14ac:dyDescent="0.2">
      <c r="A134" s="9"/>
      <c r="B134" s="9"/>
      <c r="C134" s="10" t="s">
        <v>22</v>
      </c>
      <c r="D134" s="7" t="str">
        <f t="shared" ref="D134:O134" si="89">IF(D133&lt;=0,"",D133/$P133%)</f>
        <v/>
      </c>
      <c r="E134" s="7" t="str">
        <f t="shared" si="89"/>
        <v/>
      </c>
      <c r="F134" s="7" t="str">
        <f t="shared" si="89"/>
        <v/>
      </c>
      <c r="G134" s="7" t="str">
        <f t="shared" si="89"/>
        <v/>
      </c>
      <c r="H134" s="7" t="str">
        <f t="shared" si="89"/>
        <v/>
      </c>
      <c r="I134" s="7" t="str">
        <f t="shared" si="89"/>
        <v/>
      </c>
      <c r="J134" s="7" t="str">
        <f t="shared" si="89"/>
        <v/>
      </c>
      <c r="K134" s="7" t="str">
        <f t="shared" si="89"/>
        <v/>
      </c>
      <c r="L134" s="7" t="str">
        <f t="shared" si="89"/>
        <v/>
      </c>
      <c r="M134" s="7" t="str">
        <f t="shared" si="89"/>
        <v/>
      </c>
      <c r="N134" s="7" t="str">
        <f t="shared" si="89"/>
        <v/>
      </c>
      <c r="O134" s="7" t="str">
        <f t="shared" si="89"/>
        <v/>
      </c>
      <c r="P134" s="66">
        <f t="shared" si="60"/>
        <v>0</v>
      </c>
    </row>
    <row r="135" spans="1:16" ht="16.05" customHeight="1" x14ac:dyDescent="0.2">
      <c r="A135" s="9"/>
      <c r="B135" s="9"/>
      <c r="C135" s="7" t="s">
        <v>23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6">
        <f t="shared" si="60"/>
        <v>0</v>
      </c>
    </row>
    <row r="136" spans="1:16" ht="16.05" customHeight="1" x14ac:dyDescent="0.2">
      <c r="A136" s="9"/>
      <c r="B136" s="9"/>
      <c r="C136" s="10" t="s">
        <v>22</v>
      </c>
      <c r="D136" s="7" t="str">
        <f t="shared" ref="D136:O136" si="90">IF(D135&lt;=0,"",D135/$P135%)</f>
        <v/>
      </c>
      <c r="E136" s="7" t="str">
        <f t="shared" si="90"/>
        <v/>
      </c>
      <c r="F136" s="7" t="str">
        <f t="shared" si="90"/>
        <v/>
      </c>
      <c r="G136" s="7" t="str">
        <f t="shared" si="90"/>
        <v/>
      </c>
      <c r="H136" s="7" t="str">
        <f t="shared" si="90"/>
        <v/>
      </c>
      <c r="I136" s="7" t="str">
        <f t="shared" si="90"/>
        <v/>
      </c>
      <c r="J136" s="7" t="str">
        <f t="shared" si="90"/>
        <v/>
      </c>
      <c r="K136" s="7" t="str">
        <f t="shared" si="90"/>
        <v/>
      </c>
      <c r="L136" s="7" t="str">
        <f t="shared" si="90"/>
        <v/>
      </c>
      <c r="M136" s="7" t="str">
        <f t="shared" si="90"/>
        <v/>
      </c>
      <c r="N136" s="7" t="str">
        <f t="shared" si="90"/>
        <v/>
      </c>
      <c r="O136" s="7" t="str">
        <f t="shared" si="90"/>
        <v/>
      </c>
      <c r="P136" s="66">
        <f t="shared" si="60"/>
        <v>0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91">SUM(E135,E133)</f>
        <v>0</v>
      </c>
      <c r="F137" s="66">
        <f t="shared" si="91"/>
        <v>0</v>
      </c>
      <c r="G137" s="66">
        <f t="shared" si="91"/>
        <v>0</v>
      </c>
      <c r="H137" s="66">
        <f t="shared" si="91"/>
        <v>0</v>
      </c>
      <c r="I137" s="66">
        <f t="shared" si="91"/>
        <v>0</v>
      </c>
      <c r="J137" s="66">
        <f t="shared" si="91"/>
        <v>0</v>
      </c>
      <c r="K137" s="66">
        <f t="shared" si="91"/>
        <v>0</v>
      </c>
      <c r="L137" s="66">
        <f t="shared" si="91"/>
        <v>0</v>
      </c>
      <c r="M137" s="66">
        <f t="shared" si="91"/>
        <v>0</v>
      </c>
      <c r="N137" s="66">
        <f t="shared" si="91"/>
        <v>0</v>
      </c>
      <c r="O137" s="66">
        <f t="shared" si="91"/>
        <v>0</v>
      </c>
      <c r="P137" s="66">
        <f t="shared" si="60"/>
        <v>0</v>
      </c>
    </row>
    <row r="138" spans="1:16" ht="16.05" customHeight="1" x14ac:dyDescent="0.2">
      <c r="A138" s="9"/>
      <c r="B138" s="13"/>
      <c r="C138" s="10" t="s">
        <v>22</v>
      </c>
      <c r="D138" s="7" t="str">
        <f t="shared" ref="D138:O138" si="92">IF(D137&lt;=0,"",D137/$P137%)</f>
        <v/>
      </c>
      <c r="E138" s="7" t="str">
        <f t="shared" si="92"/>
        <v/>
      </c>
      <c r="F138" s="7" t="str">
        <f t="shared" si="92"/>
        <v/>
      </c>
      <c r="G138" s="7" t="str">
        <f t="shared" si="92"/>
        <v/>
      </c>
      <c r="H138" s="7" t="str">
        <f t="shared" si="92"/>
        <v/>
      </c>
      <c r="I138" s="7" t="str">
        <f t="shared" si="92"/>
        <v/>
      </c>
      <c r="J138" s="7" t="str">
        <f t="shared" si="92"/>
        <v/>
      </c>
      <c r="K138" s="7" t="str">
        <f t="shared" si="92"/>
        <v/>
      </c>
      <c r="L138" s="7" t="str">
        <f t="shared" si="92"/>
        <v/>
      </c>
      <c r="M138" s="7" t="str">
        <f t="shared" si="92"/>
        <v/>
      </c>
      <c r="N138" s="7" t="str">
        <f t="shared" si="92"/>
        <v/>
      </c>
      <c r="O138" s="7" t="str">
        <f t="shared" si="92"/>
        <v/>
      </c>
      <c r="P138" s="66">
        <f t="shared" si="60"/>
        <v>0</v>
      </c>
    </row>
    <row r="139" spans="1:16" ht="16.05" customHeight="1" x14ac:dyDescent="0.2">
      <c r="A139" s="9"/>
      <c r="B139" s="9" t="s">
        <v>46</v>
      </c>
      <c r="C139" s="7" t="s">
        <v>21</v>
      </c>
      <c r="D139" s="67">
        <v>0</v>
      </c>
      <c r="E139" s="67">
        <v>0</v>
      </c>
      <c r="F139" s="67">
        <v>0</v>
      </c>
      <c r="G139" s="67"/>
      <c r="H139" s="67"/>
      <c r="I139" s="67"/>
      <c r="J139" s="67"/>
      <c r="K139" s="67"/>
      <c r="L139" s="67"/>
      <c r="M139" s="67"/>
      <c r="N139" s="67"/>
      <c r="O139" s="67">
        <v>0</v>
      </c>
      <c r="P139" s="66">
        <f t="shared" si="60"/>
        <v>0</v>
      </c>
    </row>
    <row r="140" spans="1:16" ht="16.05" customHeight="1" x14ac:dyDescent="0.2">
      <c r="A140" s="9"/>
      <c r="B140" s="9"/>
      <c r="C140" s="10" t="s">
        <v>22</v>
      </c>
      <c r="D140" s="7" t="str">
        <f t="shared" ref="D140:O140" si="93">IF(D139&lt;=0,"",D139/$P139%)</f>
        <v/>
      </c>
      <c r="E140" s="7" t="str">
        <f t="shared" si="93"/>
        <v/>
      </c>
      <c r="F140" s="7" t="str">
        <f t="shared" si="93"/>
        <v/>
      </c>
      <c r="G140" s="7" t="str">
        <f t="shared" si="93"/>
        <v/>
      </c>
      <c r="H140" s="7" t="str">
        <f t="shared" si="93"/>
        <v/>
      </c>
      <c r="I140" s="7" t="str">
        <f t="shared" si="93"/>
        <v/>
      </c>
      <c r="J140" s="7" t="str">
        <f t="shared" si="93"/>
        <v/>
      </c>
      <c r="K140" s="7" t="str">
        <f t="shared" si="93"/>
        <v/>
      </c>
      <c r="L140" s="7" t="str">
        <f t="shared" si="93"/>
        <v/>
      </c>
      <c r="M140" s="7" t="str">
        <f t="shared" si="93"/>
        <v/>
      </c>
      <c r="N140" s="7" t="str">
        <f t="shared" si="93"/>
        <v/>
      </c>
      <c r="O140" s="7" t="str">
        <f t="shared" si="93"/>
        <v/>
      </c>
      <c r="P140" s="66">
        <f t="shared" si="60"/>
        <v>0</v>
      </c>
    </row>
    <row r="141" spans="1:16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60"/>
        <v>0</v>
      </c>
    </row>
    <row r="142" spans="1:16" ht="16.05" customHeight="1" x14ac:dyDescent="0.2">
      <c r="A142" s="9"/>
      <c r="B142" s="9"/>
      <c r="C142" s="10" t="s">
        <v>22</v>
      </c>
      <c r="D142" s="7" t="str">
        <f t="shared" ref="D142:O142" si="94">IF(D141&lt;=0,"",D141/$P141%)</f>
        <v/>
      </c>
      <c r="E142" s="7" t="str">
        <f t="shared" si="94"/>
        <v/>
      </c>
      <c r="F142" s="7" t="str">
        <f t="shared" si="94"/>
        <v/>
      </c>
      <c r="G142" s="7" t="str">
        <f t="shared" si="94"/>
        <v/>
      </c>
      <c r="H142" s="7" t="str">
        <f t="shared" si="94"/>
        <v/>
      </c>
      <c r="I142" s="7" t="str">
        <f t="shared" si="94"/>
        <v/>
      </c>
      <c r="J142" s="7" t="str">
        <f t="shared" si="94"/>
        <v/>
      </c>
      <c r="K142" s="7" t="str">
        <f t="shared" si="94"/>
        <v/>
      </c>
      <c r="L142" s="7" t="str">
        <f t="shared" si="94"/>
        <v/>
      </c>
      <c r="M142" s="7" t="str">
        <f t="shared" si="94"/>
        <v/>
      </c>
      <c r="N142" s="7" t="str">
        <f t="shared" si="94"/>
        <v/>
      </c>
      <c r="O142" s="7" t="str">
        <f t="shared" si="94"/>
        <v/>
      </c>
      <c r="P142" s="66">
        <f t="shared" si="60"/>
        <v>0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5">SUM(E141,E139)</f>
        <v>0</v>
      </c>
      <c r="F143" s="66">
        <f t="shared" si="95"/>
        <v>0</v>
      </c>
      <c r="G143" s="66">
        <f t="shared" si="95"/>
        <v>0</v>
      </c>
      <c r="H143" s="66">
        <f t="shared" si="95"/>
        <v>0</v>
      </c>
      <c r="I143" s="66">
        <f t="shared" si="95"/>
        <v>0</v>
      </c>
      <c r="J143" s="66">
        <f t="shared" si="95"/>
        <v>0</v>
      </c>
      <c r="K143" s="66">
        <f t="shared" si="95"/>
        <v>0</v>
      </c>
      <c r="L143" s="66">
        <f t="shared" si="95"/>
        <v>0</v>
      </c>
      <c r="M143" s="66">
        <f t="shared" si="95"/>
        <v>0</v>
      </c>
      <c r="N143" s="66">
        <f t="shared" si="95"/>
        <v>0</v>
      </c>
      <c r="O143" s="66">
        <f t="shared" si="95"/>
        <v>0</v>
      </c>
      <c r="P143" s="66">
        <f t="shared" si="60"/>
        <v>0</v>
      </c>
    </row>
    <row r="144" spans="1:16" ht="16.05" customHeight="1" x14ac:dyDescent="0.2">
      <c r="A144" s="9"/>
      <c r="B144" s="13"/>
      <c r="C144" s="10" t="s">
        <v>22</v>
      </c>
      <c r="D144" s="7" t="str">
        <f t="shared" ref="D144:O144" si="96">IF(D143&lt;=0,"",D143/$P143%)</f>
        <v/>
      </c>
      <c r="E144" s="7" t="str">
        <f t="shared" si="96"/>
        <v/>
      </c>
      <c r="F144" s="7" t="str">
        <f t="shared" si="96"/>
        <v/>
      </c>
      <c r="G144" s="7" t="str">
        <f t="shared" si="96"/>
        <v/>
      </c>
      <c r="H144" s="7" t="str">
        <f t="shared" si="96"/>
        <v/>
      </c>
      <c r="I144" s="7" t="str">
        <f t="shared" si="96"/>
        <v/>
      </c>
      <c r="J144" s="7" t="str">
        <f t="shared" si="96"/>
        <v/>
      </c>
      <c r="K144" s="7" t="str">
        <f t="shared" si="96"/>
        <v/>
      </c>
      <c r="L144" s="7" t="str">
        <f t="shared" si="96"/>
        <v/>
      </c>
      <c r="M144" s="7" t="str">
        <f t="shared" si="96"/>
        <v/>
      </c>
      <c r="N144" s="7" t="str">
        <f t="shared" si="96"/>
        <v/>
      </c>
      <c r="O144" s="7" t="str">
        <f t="shared" si="96"/>
        <v/>
      </c>
      <c r="P144" s="66">
        <f t="shared" si="60"/>
        <v>0</v>
      </c>
    </row>
    <row r="145" spans="1:16" ht="16.05" customHeight="1" x14ac:dyDescent="0.2">
      <c r="A145" s="9"/>
      <c r="B145" s="9" t="s">
        <v>47</v>
      </c>
      <c r="C145" s="7" t="s">
        <v>21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6">
        <f t="shared" si="60"/>
        <v>0</v>
      </c>
    </row>
    <row r="146" spans="1:16" ht="16.05" customHeight="1" x14ac:dyDescent="0.2">
      <c r="A146" s="9"/>
      <c r="B146" s="9"/>
      <c r="C146" s="10" t="s">
        <v>22</v>
      </c>
      <c r="D146" s="7" t="str">
        <f t="shared" ref="D146:O146" si="97">IF(D145&lt;=0,"",D145/$P145%)</f>
        <v/>
      </c>
      <c r="E146" s="7" t="str">
        <f t="shared" si="97"/>
        <v/>
      </c>
      <c r="F146" s="7" t="str">
        <f t="shared" si="97"/>
        <v/>
      </c>
      <c r="G146" s="7" t="str">
        <f t="shared" si="97"/>
        <v/>
      </c>
      <c r="H146" s="7" t="str">
        <f t="shared" si="97"/>
        <v/>
      </c>
      <c r="I146" s="7" t="str">
        <f t="shared" si="97"/>
        <v/>
      </c>
      <c r="J146" s="7" t="str">
        <f t="shared" si="97"/>
        <v/>
      </c>
      <c r="K146" s="7" t="str">
        <f t="shared" si="97"/>
        <v/>
      </c>
      <c r="L146" s="7" t="str">
        <f t="shared" si="97"/>
        <v/>
      </c>
      <c r="M146" s="7" t="str">
        <f t="shared" si="97"/>
        <v/>
      </c>
      <c r="N146" s="7" t="str">
        <f t="shared" si="97"/>
        <v/>
      </c>
      <c r="O146" s="7" t="str">
        <f t="shared" si="97"/>
        <v/>
      </c>
      <c r="P146" s="66">
        <f t="shared" si="60"/>
        <v>0</v>
      </c>
    </row>
    <row r="147" spans="1:16" ht="16.05" customHeight="1" x14ac:dyDescent="0.2">
      <c r="A147" s="9"/>
      <c r="B147" s="9"/>
      <c r="C147" s="7" t="s">
        <v>23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6">
        <f t="shared" si="60"/>
        <v>0</v>
      </c>
    </row>
    <row r="148" spans="1:16" ht="16.05" customHeight="1" x14ac:dyDescent="0.2">
      <c r="A148" s="9"/>
      <c r="B148" s="9"/>
      <c r="C148" s="10" t="s">
        <v>22</v>
      </c>
      <c r="D148" s="7" t="str">
        <f t="shared" ref="D148:O148" si="98">IF(D147&lt;=0,"",D147/$P147%)</f>
        <v/>
      </c>
      <c r="E148" s="7" t="str">
        <f t="shared" si="98"/>
        <v/>
      </c>
      <c r="F148" s="7" t="str">
        <f t="shared" si="98"/>
        <v/>
      </c>
      <c r="G148" s="7" t="str">
        <f t="shared" si="98"/>
        <v/>
      </c>
      <c r="H148" s="7" t="str">
        <f t="shared" si="98"/>
        <v/>
      </c>
      <c r="I148" s="7" t="str">
        <f t="shared" si="98"/>
        <v/>
      </c>
      <c r="J148" s="7" t="str">
        <f t="shared" si="98"/>
        <v/>
      </c>
      <c r="K148" s="7" t="str">
        <f t="shared" si="98"/>
        <v/>
      </c>
      <c r="L148" s="7" t="str">
        <f t="shared" si="98"/>
        <v/>
      </c>
      <c r="M148" s="7" t="str">
        <f t="shared" si="98"/>
        <v/>
      </c>
      <c r="N148" s="7" t="str">
        <f t="shared" si="98"/>
        <v/>
      </c>
      <c r="O148" s="7" t="str">
        <f t="shared" si="98"/>
        <v/>
      </c>
      <c r="P148" s="66">
        <f t="shared" si="60"/>
        <v>0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99">SUM(E147,E145)</f>
        <v>0</v>
      </c>
      <c r="F149" s="66">
        <f t="shared" si="99"/>
        <v>0</v>
      </c>
      <c r="G149" s="66">
        <f t="shared" si="99"/>
        <v>0</v>
      </c>
      <c r="H149" s="66">
        <f t="shared" si="99"/>
        <v>0</v>
      </c>
      <c r="I149" s="66">
        <f t="shared" si="99"/>
        <v>0</v>
      </c>
      <c r="J149" s="66">
        <f t="shared" si="99"/>
        <v>0</v>
      </c>
      <c r="K149" s="66">
        <f t="shared" si="99"/>
        <v>0</v>
      </c>
      <c r="L149" s="66">
        <f t="shared" si="99"/>
        <v>0</v>
      </c>
      <c r="M149" s="66">
        <f t="shared" si="99"/>
        <v>0</v>
      </c>
      <c r="N149" s="66">
        <f t="shared" si="99"/>
        <v>0</v>
      </c>
      <c r="O149" s="66">
        <f t="shared" si="99"/>
        <v>0</v>
      </c>
      <c r="P149" s="66">
        <f t="shared" si="60"/>
        <v>0</v>
      </c>
    </row>
    <row r="150" spans="1:16" ht="16.05" customHeight="1" x14ac:dyDescent="0.2">
      <c r="A150" s="9"/>
      <c r="B150" s="13"/>
      <c r="C150" s="10" t="s">
        <v>22</v>
      </c>
      <c r="D150" s="7" t="str">
        <f t="shared" ref="D150:O150" si="100">IF(D149&lt;=0,"",D149/$P149%)</f>
        <v/>
      </c>
      <c r="E150" s="7" t="str">
        <f t="shared" si="100"/>
        <v/>
      </c>
      <c r="F150" s="7" t="str">
        <f t="shared" si="100"/>
        <v/>
      </c>
      <c r="G150" s="7" t="str">
        <f t="shared" si="100"/>
        <v/>
      </c>
      <c r="H150" s="7" t="str">
        <f t="shared" si="100"/>
        <v/>
      </c>
      <c r="I150" s="7" t="str">
        <f t="shared" si="100"/>
        <v/>
      </c>
      <c r="J150" s="7" t="str">
        <f t="shared" si="100"/>
        <v/>
      </c>
      <c r="K150" s="7" t="str">
        <f t="shared" si="100"/>
        <v/>
      </c>
      <c r="L150" s="7" t="str">
        <f t="shared" si="100"/>
        <v/>
      </c>
      <c r="M150" s="7" t="str">
        <f t="shared" si="100"/>
        <v/>
      </c>
      <c r="N150" s="7" t="str">
        <f t="shared" si="100"/>
        <v/>
      </c>
      <c r="O150" s="7" t="str">
        <f t="shared" si="100"/>
        <v/>
      </c>
      <c r="P150" s="66">
        <f t="shared" si="60"/>
        <v>0</v>
      </c>
    </row>
    <row r="151" spans="1:16" ht="16.05" customHeight="1" x14ac:dyDescent="0.2">
      <c r="A151" s="9"/>
      <c r="B151" s="9" t="s">
        <v>48</v>
      </c>
      <c r="C151" s="7" t="s">
        <v>21</v>
      </c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6">
        <f t="shared" si="60"/>
        <v>0</v>
      </c>
    </row>
    <row r="152" spans="1:16" ht="16.05" customHeight="1" x14ac:dyDescent="0.2">
      <c r="A152" s="9"/>
      <c r="B152" s="9"/>
      <c r="C152" s="10" t="s">
        <v>22</v>
      </c>
      <c r="D152" s="7" t="str">
        <f t="shared" ref="D152:O152" si="101">IF(D151&lt;=0,"",D151/$P151%)</f>
        <v/>
      </c>
      <c r="E152" s="7" t="str">
        <f t="shared" si="101"/>
        <v/>
      </c>
      <c r="F152" s="7" t="str">
        <f t="shared" si="101"/>
        <v/>
      </c>
      <c r="G152" s="7" t="str">
        <f t="shared" si="101"/>
        <v/>
      </c>
      <c r="H152" s="7" t="str">
        <f t="shared" si="101"/>
        <v/>
      </c>
      <c r="I152" s="7" t="str">
        <f t="shared" si="101"/>
        <v/>
      </c>
      <c r="J152" s="7" t="str">
        <f t="shared" si="101"/>
        <v/>
      </c>
      <c r="K152" s="7" t="str">
        <f t="shared" si="101"/>
        <v/>
      </c>
      <c r="L152" s="7" t="str">
        <f t="shared" si="101"/>
        <v/>
      </c>
      <c r="M152" s="7" t="str">
        <f t="shared" si="101"/>
        <v/>
      </c>
      <c r="N152" s="7" t="str">
        <f t="shared" si="101"/>
        <v/>
      </c>
      <c r="O152" s="7" t="str">
        <f t="shared" si="101"/>
        <v/>
      </c>
      <c r="P152" s="66">
        <f t="shared" si="60"/>
        <v>0</v>
      </c>
    </row>
    <row r="153" spans="1:16" ht="16.05" customHeight="1" x14ac:dyDescent="0.2">
      <c r="A153" s="9"/>
      <c r="B153" s="9"/>
      <c r="C153" s="7" t="s">
        <v>23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6">
        <f t="shared" si="60"/>
        <v>0</v>
      </c>
    </row>
    <row r="154" spans="1:16" ht="16.05" customHeight="1" x14ac:dyDescent="0.2">
      <c r="A154" s="9"/>
      <c r="B154" s="9"/>
      <c r="C154" s="10" t="s">
        <v>22</v>
      </c>
      <c r="D154" s="7" t="str">
        <f t="shared" ref="D154:O154" si="102">IF(D153&lt;=0,"",D153/$P153%)</f>
        <v/>
      </c>
      <c r="E154" s="7" t="str">
        <f t="shared" si="102"/>
        <v/>
      </c>
      <c r="F154" s="7" t="str">
        <f t="shared" si="102"/>
        <v/>
      </c>
      <c r="G154" s="7" t="str">
        <f t="shared" si="102"/>
        <v/>
      </c>
      <c r="H154" s="7" t="str">
        <f t="shared" si="102"/>
        <v/>
      </c>
      <c r="I154" s="7" t="str">
        <f t="shared" si="102"/>
        <v/>
      </c>
      <c r="J154" s="7" t="str">
        <f t="shared" si="102"/>
        <v/>
      </c>
      <c r="K154" s="7" t="str">
        <f t="shared" si="102"/>
        <v/>
      </c>
      <c r="L154" s="7" t="str">
        <f t="shared" si="102"/>
        <v/>
      </c>
      <c r="M154" s="7" t="str">
        <f t="shared" si="102"/>
        <v/>
      </c>
      <c r="N154" s="7" t="str">
        <f t="shared" si="102"/>
        <v/>
      </c>
      <c r="O154" s="7" t="str">
        <f t="shared" si="102"/>
        <v/>
      </c>
      <c r="P154" s="66">
        <f t="shared" ref="P154:P217" si="103">SUM(D154:O154)</f>
        <v>0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4">SUM(E153,E151)</f>
        <v>0</v>
      </c>
      <c r="F155" s="66">
        <f t="shared" si="104"/>
        <v>0</v>
      </c>
      <c r="G155" s="66">
        <f t="shared" si="104"/>
        <v>0</v>
      </c>
      <c r="H155" s="66">
        <f t="shared" si="104"/>
        <v>0</v>
      </c>
      <c r="I155" s="66">
        <f t="shared" si="104"/>
        <v>0</v>
      </c>
      <c r="J155" s="66">
        <f t="shared" si="104"/>
        <v>0</v>
      </c>
      <c r="K155" s="66">
        <f t="shared" si="104"/>
        <v>0</v>
      </c>
      <c r="L155" s="66">
        <f t="shared" si="104"/>
        <v>0</v>
      </c>
      <c r="M155" s="66">
        <f t="shared" si="104"/>
        <v>0</v>
      </c>
      <c r="N155" s="66">
        <f t="shared" si="104"/>
        <v>0</v>
      </c>
      <c r="O155" s="66">
        <f t="shared" si="104"/>
        <v>0</v>
      </c>
      <c r="P155" s="66">
        <f t="shared" si="103"/>
        <v>0</v>
      </c>
    </row>
    <row r="156" spans="1:16" ht="16.05" customHeight="1" x14ac:dyDescent="0.2">
      <c r="A156" s="9"/>
      <c r="B156" s="13"/>
      <c r="C156" s="10" t="s">
        <v>22</v>
      </c>
      <c r="D156" s="7" t="str">
        <f t="shared" ref="D156:O156" si="105">IF(D155&lt;=0,"",D155/$P155%)</f>
        <v/>
      </c>
      <c r="E156" s="7" t="str">
        <f t="shared" si="105"/>
        <v/>
      </c>
      <c r="F156" s="7" t="str">
        <f t="shared" si="105"/>
        <v/>
      </c>
      <c r="G156" s="7" t="str">
        <f t="shared" si="105"/>
        <v/>
      </c>
      <c r="H156" s="7" t="str">
        <f t="shared" si="105"/>
        <v/>
      </c>
      <c r="I156" s="7" t="str">
        <f t="shared" si="105"/>
        <v/>
      </c>
      <c r="J156" s="7" t="str">
        <f t="shared" si="105"/>
        <v/>
      </c>
      <c r="K156" s="7" t="str">
        <f t="shared" si="105"/>
        <v/>
      </c>
      <c r="L156" s="7" t="str">
        <f t="shared" si="105"/>
        <v/>
      </c>
      <c r="M156" s="7" t="str">
        <f t="shared" si="105"/>
        <v/>
      </c>
      <c r="N156" s="7" t="str">
        <f t="shared" si="105"/>
        <v/>
      </c>
      <c r="O156" s="7" t="str">
        <f t="shared" si="105"/>
        <v/>
      </c>
      <c r="P156" s="66">
        <f t="shared" si="103"/>
        <v>0</v>
      </c>
    </row>
    <row r="157" spans="1:16" ht="16.05" customHeight="1" x14ac:dyDescent="0.2">
      <c r="A157" s="9"/>
      <c r="B157" s="9" t="s">
        <v>49</v>
      </c>
      <c r="C157" s="7" t="s">
        <v>21</v>
      </c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6">
        <f t="shared" si="103"/>
        <v>0</v>
      </c>
    </row>
    <row r="158" spans="1:16" ht="16.05" customHeight="1" x14ac:dyDescent="0.2">
      <c r="A158" s="9"/>
      <c r="B158" s="9"/>
      <c r="C158" s="10" t="s">
        <v>22</v>
      </c>
      <c r="D158" s="7" t="str">
        <f t="shared" ref="D158:O158" si="106">IF(D157&lt;=0,"",D157/$P157%)</f>
        <v/>
      </c>
      <c r="E158" s="7" t="str">
        <f t="shared" si="106"/>
        <v/>
      </c>
      <c r="F158" s="7" t="str">
        <f t="shared" si="106"/>
        <v/>
      </c>
      <c r="G158" s="7" t="str">
        <f t="shared" si="106"/>
        <v/>
      </c>
      <c r="H158" s="7" t="str">
        <f t="shared" si="106"/>
        <v/>
      </c>
      <c r="I158" s="7" t="str">
        <f t="shared" si="106"/>
        <v/>
      </c>
      <c r="J158" s="7" t="str">
        <f t="shared" si="106"/>
        <v/>
      </c>
      <c r="K158" s="7" t="str">
        <f t="shared" si="106"/>
        <v/>
      </c>
      <c r="L158" s="7" t="str">
        <f t="shared" si="106"/>
        <v/>
      </c>
      <c r="M158" s="7" t="str">
        <f t="shared" si="106"/>
        <v/>
      </c>
      <c r="N158" s="7" t="str">
        <f t="shared" si="106"/>
        <v/>
      </c>
      <c r="O158" s="7" t="str">
        <f t="shared" si="106"/>
        <v/>
      </c>
      <c r="P158" s="66">
        <f t="shared" si="103"/>
        <v>0</v>
      </c>
    </row>
    <row r="159" spans="1:16" ht="16.05" customHeight="1" x14ac:dyDescent="0.2">
      <c r="A159" s="9"/>
      <c r="B159" s="9"/>
      <c r="C159" s="7" t="s">
        <v>23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6">
        <f t="shared" si="103"/>
        <v>0</v>
      </c>
    </row>
    <row r="160" spans="1:16" ht="16.05" customHeight="1" x14ac:dyDescent="0.2">
      <c r="A160" s="9"/>
      <c r="B160" s="9"/>
      <c r="C160" s="10" t="s">
        <v>22</v>
      </c>
      <c r="D160" s="7" t="str">
        <f t="shared" ref="D160:O160" si="107">IF(D159&lt;=0,"",D159/$P159%)</f>
        <v/>
      </c>
      <c r="E160" s="7" t="str">
        <f t="shared" si="107"/>
        <v/>
      </c>
      <c r="F160" s="7" t="str">
        <f t="shared" si="107"/>
        <v/>
      </c>
      <c r="G160" s="7" t="str">
        <f t="shared" si="107"/>
        <v/>
      </c>
      <c r="H160" s="7" t="str">
        <f t="shared" si="107"/>
        <v/>
      </c>
      <c r="I160" s="7" t="str">
        <f t="shared" si="107"/>
        <v/>
      </c>
      <c r="J160" s="7" t="str">
        <f t="shared" si="107"/>
        <v/>
      </c>
      <c r="K160" s="7" t="str">
        <f t="shared" si="107"/>
        <v/>
      </c>
      <c r="L160" s="7" t="str">
        <f t="shared" si="107"/>
        <v/>
      </c>
      <c r="M160" s="7" t="str">
        <f t="shared" si="107"/>
        <v/>
      </c>
      <c r="N160" s="7" t="str">
        <f t="shared" si="107"/>
        <v/>
      </c>
      <c r="O160" s="7" t="str">
        <f t="shared" si="107"/>
        <v/>
      </c>
      <c r="P160" s="66">
        <f t="shared" si="103"/>
        <v>0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08">SUM(E159,E157)</f>
        <v>0</v>
      </c>
      <c r="F161" s="66">
        <f t="shared" si="108"/>
        <v>0</v>
      </c>
      <c r="G161" s="66">
        <f t="shared" si="108"/>
        <v>0</v>
      </c>
      <c r="H161" s="66">
        <f t="shared" si="108"/>
        <v>0</v>
      </c>
      <c r="I161" s="66">
        <f t="shared" si="108"/>
        <v>0</v>
      </c>
      <c r="J161" s="66">
        <f t="shared" si="108"/>
        <v>0</v>
      </c>
      <c r="K161" s="66">
        <f t="shared" si="108"/>
        <v>0</v>
      </c>
      <c r="L161" s="66">
        <f t="shared" si="108"/>
        <v>0</v>
      </c>
      <c r="M161" s="66">
        <f t="shared" si="108"/>
        <v>0</v>
      </c>
      <c r="N161" s="66">
        <f t="shared" si="108"/>
        <v>0</v>
      </c>
      <c r="O161" s="66">
        <f t="shared" si="108"/>
        <v>0</v>
      </c>
      <c r="P161" s="66">
        <f t="shared" si="103"/>
        <v>0</v>
      </c>
    </row>
    <row r="162" spans="1:16" ht="16.05" customHeight="1" x14ac:dyDescent="0.2">
      <c r="A162" s="9"/>
      <c r="B162" s="13"/>
      <c r="C162" s="10" t="s">
        <v>22</v>
      </c>
      <c r="D162" s="7" t="str">
        <f t="shared" ref="D162:O162" si="109">IF(D161&lt;=0,"",D161/$P161%)</f>
        <v/>
      </c>
      <c r="E162" s="7" t="str">
        <f t="shared" si="109"/>
        <v/>
      </c>
      <c r="F162" s="7" t="str">
        <f t="shared" si="109"/>
        <v/>
      </c>
      <c r="G162" s="7" t="str">
        <f t="shared" si="109"/>
        <v/>
      </c>
      <c r="H162" s="7" t="str">
        <f t="shared" si="109"/>
        <v/>
      </c>
      <c r="I162" s="7" t="str">
        <f t="shared" si="109"/>
        <v/>
      </c>
      <c r="J162" s="7" t="str">
        <f t="shared" si="109"/>
        <v/>
      </c>
      <c r="K162" s="7" t="str">
        <f t="shared" si="109"/>
        <v/>
      </c>
      <c r="L162" s="7" t="str">
        <f t="shared" si="109"/>
        <v/>
      </c>
      <c r="M162" s="7" t="str">
        <f t="shared" si="109"/>
        <v/>
      </c>
      <c r="N162" s="7" t="str">
        <f t="shared" si="109"/>
        <v/>
      </c>
      <c r="O162" s="7" t="str">
        <f t="shared" si="109"/>
        <v/>
      </c>
      <c r="P162" s="66">
        <f t="shared" si="103"/>
        <v>0</v>
      </c>
    </row>
    <row r="163" spans="1:16" ht="16.05" customHeight="1" x14ac:dyDescent="0.2">
      <c r="A163" s="9"/>
      <c r="B163" s="9" t="s">
        <v>50</v>
      </c>
      <c r="C163" s="7" t="s">
        <v>21</v>
      </c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6">
        <f t="shared" si="103"/>
        <v>0</v>
      </c>
    </row>
    <row r="164" spans="1:16" ht="16.05" customHeight="1" x14ac:dyDescent="0.2">
      <c r="A164" s="9"/>
      <c r="B164" s="9"/>
      <c r="C164" s="10" t="s">
        <v>22</v>
      </c>
      <c r="D164" s="7" t="str">
        <f t="shared" ref="D164:O164" si="110">IF(D163&lt;=0,"",D163/$P163%)</f>
        <v/>
      </c>
      <c r="E164" s="7" t="str">
        <f t="shared" si="110"/>
        <v/>
      </c>
      <c r="F164" s="7" t="str">
        <f t="shared" si="110"/>
        <v/>
      </c>
      <c r="G164" s="7" t="str">
        <f t="shared" si="110"/>
        <v/>
      </c>
      <c r="H164" s="7" t="str">
        <f t="shared" si="110"/>
        <v/>
      </c>
      <c r="I164" s="7" t="str">
        <f t="shared" si="110"/>
        <v/>
      </c>
      <c r="J164" s="7" t="str">
        <f t="shared" si="110"/>
        <v/>
      </c>
      <c r="K164" s="7" t="str">
        <f t="shared" si="110"/>
        <v/>
      </c>
      <c r="L164" s="7" t="str">
        <f t="shared" si="110"/>
        <v/>
      </c>
      <c r="M164" s="7" t="str">
        <f t="shared" si="110"/>
        <v/>
      </c>
      <c r="N164" s="7" t="str">
        <f t="shared" si="110"/>
        <v/>
      </c>
      <c r="O164" s="7" t="str">
        <f t="shared" si="110"/>
        <v/>
      </c>
      <c r="P164" s="66">
        <f t="shared" si="103"/>
        <v>0</v>
      </c>
    </row>
    <row r="165" spans="1:16" ht="16.05" customHeight="1" x14ac:dyDescent="0.2">
      <c r="A165" s="9"/>
      <c r="B165" s="9"/>
      <c r="C165" s="7" t="s">
        <v>23</v>
      </c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6">
        <f t="shared" si="103"/>
        <v>0</v>
      </c>
    </row>
    <row r="166" spans="1:16" ht="16.05" customHeight="1" x14ac:dyDescent="0.2">
      <c r="A166" s="9"/>
      <c r="B166" s="9"/>
      <c r="C166" s="10" t="s">
        <v>22</v>
      </c>
      <c r="D166" s="7" t="str">
        <f t="shared" ref="D166:O166" si="111">IF(D165&lt;=0,"",D165/$P165%)</f>
        <v/>
      </c>
      <c r="E166" s="7" t="str">
        <f t="shared" si="111"/>
        <v/>
      </c>
      <c r="F166" s="7" t="str">
        <f t="shared" si="111"/>
        <v/>
      </c>
      <c r="G166" s="7" t="str">
        <f t="shared" si="111"/>
        <v/>
      </c>
      <c r="H166" s="7" t="str">
        <f t="shared" si="111"/>
        <v/>
      </c>
      <c r="I166" s="7" t="str">
        <f t="shared" si="111"/>
        <v/>
      </c>
      <c r="J166" s="7" t="str">
        <f t="shared" si="111"/>
        <v/>
      </c>
      <c r="K166" s="7" t="str">
        <f t="shared" si="111"/>
        <v/>
      </c>
      <c r="L166" s="7" t="str">
        <f t="shared" si="111"/>
        <v/>
      </c>
      <c r="M166" s="7" t="str">
        <f t="shared" si="111"/>
        <v/>
      </c>
      <c r="N166" s="7" t="str">
        <f t="shared" si="111"/>
        <v/>
      </c>
      <c r="O166" s="7" t="str">
        <f t="shared" si="111"/>
        <v/>
      </c>
      <c r="P166" s="66">
        <f t="shared" si="103"/>
        <v>0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2">SUM(E165,E163)</f>
        <v>0</v>
      </c>
      <c r="F167" s="66">
        <f t="shared" si="112"/>
        <v>0</v>
      </c>
      <c r="G167" s="66">
        <f t="shared" si="112"/>
        <v>0</v>
      </c>
      <c r="H167" s="66">
        <f t="shared" si="112"/>
        <v>0</v>
      </c>
      <c r="I167" s="66">
        <f t="shared" si="112"/>
        <v>0</v>
      </c>
      <c r="J167" s="66">
        <f t="shared" si="112"/>
        <v>0</v>
      </c>
      <c r="K167" s="66">
        <f t="shared" si="112"/>
        <v>0</v>
      </c>
      <c r="L167" s="66">
        <f t="shared" si="112"/>
        <v>0</v>
      </c>
      <c r="M167" s="66">
        <f t="shared" si="112"/>
        <v>0</v>
      </c>
      <c r="N167" s="66">
        <f t="shared" si="112"/>
        <v>0</v>
      </c>
      <c r="O167" s="66">
        <f t="shared" si="112"/>
        <v>0</v>
      </c>
      <c r="P167" s="66">
        <f t="shared" si="103"/>
        <v>0</v>
      </c>
    </row>
    <row r="168" spans="1:16" ht="16.05" customHeight="1" x14ac:dyDescent="0.2">
      <c r="A168" s="9"/>
      <c r="B168" s="13"/>
      <c r="C168" s="10" t="s">
        <v>22</v>
      </c>
      <c r="D168" s="7" t="str">
        <f t="shared" ref="D168:O168" si="113">IF(D167&lt;=0,"",D167/$P167%)</f>
        <v/>
      </c>
      <c r="E168" s="7" t="str">
        <f t="shared" si="113"/>
        <v/>
      </c>
      <c r="F168" s="7" t="str">
        <f t="shared" si="113"/>
        <v/>
      </c>
      <c r="G168" s="7" t="str">
        <f t="shared" si="113"/>
        <v/>
      </c>
      <c r="H168" s="7" t="str">
        <f t="shared" si="113"/>
        <v/>
      </c>
      <c r="I168" s="7" t="str">
        <f t="shared" si="113"/>
        <v/>
      </c>
      <c r="J168" s="7" t="str">
        <f t="shared" si="113"/>
        <v/>
      </c>
      <c r="K168" s="7" t="str">
        <f t="shared" si="113"/>
        <v/>
      </c>
      <c r="L168" s="7" t="str">
        <f t="shared" si="113"/>
        <v/>
      </c>
      <c r="M168" s="7" t="str">
        <f t="shared" si="113"/>
        <v/>
      </c>
      <c r="N168" s="7" t="str">
        <f t="shared" si="113"/>
        <v/>
      </c>
      <c r="O168" s="7" t="str">
        <f t="shared" si="113"/>
        <v/>
      </c>
      <c r="P168" s="66">
        <f t="shared" si="103"/>
        <v>0</v>
      </c>
    </row>
    <row r="169" spans="1:16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3"/>
        <v>0</v>
      </c>
    </row>
    <row r="170" spans="1:16" ht="16.05" customHeight="1" x14ac:dyDescent="0.2">
      <c r="A170" s="9"/>
      <c r="B170" s="9"/>
      <c r="C170" s="10" t="s">
        <v>22</v>
      </c>
      <c r="D170" s="7" t="str">
        <f t="shared" ref="D170:O170" si="114">IF(D169&lt;=0,"",D169/$P169%)</f>
        <v/>
      </c>
      <c r="E170" s="7" t="str">
        <f t="shared" si="114"/>
        <v/>
      </c>
      <c r="F170" s="7" t="str">
        <f t="shared" si="114"/>
        <v/>
      </c>
      <c r="G170" s="7" t="str">
        <f t="shared" si="114"/>
        <v/>
      </c>
      <c r="H170" s="7" t="str">
        <f t="shared" si="114"/>
        <v/>
      </c>
      <c r="I170" s="7" t="str">
        <f t="shared" si="114"/>
        <v/>
      </c>
      <c r="J170" s="7" t="str">
        <f t="shared" si="114"/>
        <v/>
      </c>
      <c r="K170" s="7" t="str">
        <f t="shared" si="114"/>
        <v/>
      </c>
      <c r="L170" s="7" t="str">
        <f t="shared" si="114"/>
        <v/>
      </c>
      <c r="M170" s="7" t="str">
        <f t="shared" si="114"/>
        <v/>
      </c>
      <c r="N170" s="7" t="str">
        <f t="shared" si="114"/>
        <v/>
      </c>
      <c r="O170" s="7" t="str">
        <f t="shared" si="114"/>
        <v/>
      </c>
      <c r="P170" s="66">
        <f t="shared" si="103"/>
        <v>0</v>
      </c>
    </row>
    <row r="171" spans="1:16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3"/>
        <v>0</v>
      </c>
    </row>
    <row r="172" spans="1:16" ht="16.05" customHeight="1" x14ac:dyDescent="0.2">
      <c r="A172" s="9"/>
      <c r="B172" s="9"/>
      <c r="C172" s="10" t="s">
        <v>22</v>
      </c>
      <c r="D172" s="7" t="str">
        <f t="shared" ref="D172:O172" si="115">IF(D171&lt;=0,"",D171/$P171%)</f>
        <v/>
      </c>
      <c r="E172" s="7" t="str">
        <f t="shared" si="115"/>
        <v/>
      </c>
      <c r="F172" s="7" t="str">
        <f t="shared" si="115"/>
        <v/>
      </c>
      <c r="G172" s="7" t="str">
        <f t="shared" si="115"/>
        <v/>
      </c>
      <c r="H172" s="7" t="str">
        <f t="shared" si="115"/>
        <v/>
      </c>
      <c r="I172" s="7" t="str">
        <f t="shared" si="115"/>
        <v/>
      </c>
      <c r="J172" s="7" t="str">
        <f t="shared" si="115"/>
        <v/>
      </c>
      <c r="K172" s="7" t="str">
        <f t="shared" si="115"/>
        <v/>
      </c>
      <c r="L172" s="7" t="str">
        <f t="shared" si="115"/>
        <v/>
      </c>
      <c r="M172" s="7" t="str">
        <f t="shared" si="115"/>
        <v/>
      </c>
      <c r="N172" s="7" t="str">
        <f t="shared" si="115"/>
        <v/>
      </c>
      <c r="O172" s="7" t="str">
        <f t="shared" si="115"/>
        <v/>
      </c>
      <c r="P172" s="66">
        <f t="shared" si="103"/>
        <v>0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6">SUM(E171,E169)</f>
        <v>0</v>
      </c>
      <c r="F173" s="66">
        <f t="shared" si="116"/>
        <v>0</v>
      </c>
      <c r="G173" s="66">
        <f t="shared" si="116"/>
        <v>0</v>
      </c>
      <c r="H173" s="66">
        <f t="shared" si="116"/>
        <v>0</v>
      </c>
      <c r="I173" s="66">
        <f t="shared" si="116"/>
        <v>0</v>
      </c>
      <c r="J173" s="66">
        <f t="shared" si="116"/>
        <v>0</v>
      </c>
      <c r="K173" s="66">
        <f t="shared" si="116"/>
        <v>0</v>
      </c>
      <c r="L173" s="66">
        <f t="shared" si="116"/>
        <v>0</v>
      </c>
      <c r="M173" s="66">
        <f t="shared" si="116"/>
        <v>0</v>
      </c>
      <c r="N173" s="66">
        <f t="shared" si="116"/>
        <v>0</v>
      </c>
      <c r="O173" s="66">
        <f t="shared" si="116"/>
        <v>0</v>
      </c>
      <c r="P173" s="66">
        <f t="shared" si="103"/>
        <v>0</v>
      </c>
    </row>
    <row r="174" spans="1:16" ht="16.05" customHeight="1" x14ac:dyDescent="0.2">
      <c r="A174" s="9"/>
      <c r="B174" s="13"/>
      <c r="C174" s="10" t="s">
        <v>22</v>
      </c>
      <c r="D174" s="7" t="str">
        <f t="shared" ref="D174:O174" si="117">IF(D173&lt;=0,"",D173/$P173%)</f>
        <v/>
      </c>
      <c r="E174" s="7" t="str">
        <f t="shared" si="117"/>
        <v/>
      </c>
      <c r="F174" s="7" t="str">
        <f t="shared" si="117"/>
        <v/>
      </c>
      <c r="G174" s="7" t="str">
        <f t="shared" si="117"/>
        <v/>
      </c>
      <c r="H174" s="7" t="str">
        <f t="shared" si="117"/>
        <v/>
      </c>
      <c r="I174" s="7" t="str">
        <f t="shared" si="117"/>
        <v/>
      </c>
      <c r="J174" s="7" t="str">
        <f t="shared" si="117"/>
        <v/>
      </c>
      <c r="K174" s="7" t="str">
        <f t="shared" si="117"/>
        <v/>
      </c>
      <c r="L174" s="7" t="str">
        <f t="shared" si="117"/>
        <v/>
      </c>
      <c r="M174" s="7" t="str">
        <f t="shared" si="117"/>
        <v/>
      </c>
      <c r="N174" s="7" t="str">
        <f t="shared" si="117"/>
        <v/>
      </c>
      <c r="O174" s="7" t="str">
        <f t="shared" si="117"/>
        <v/>
      </c>
      <c r="P174" s="66">
        <f t="shared" si="103"/>
        <v>0</v>
      </c>
    </row>
    <row r="175" spans="1:16" ht="16.05" customHeight="1" x14ac:dyDescent="0.2">
      <c r="A175" s="9"/>
      <c r="B175" s="9" t="s">
        <v>52</v>
      </c>
      <c r="C175" s="7" t="s">
        <v>21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6">
        <f t="shared" si="103"/>
        <v>0</v>
      </c>
    </row>
    <row r="176" spans="1:16" ht="16.05" customHeight="1" x14ac:dyDescent="0.2">
      <c r="A176" s="9"/>
      <c r="B176" s="9"/>
      <c r="C176" s="10" t="s">
        <v>22</v>
      </c>
      <c r="D176" s="7" t="str">
        <f t="shared" ref="D176:O176" si="118">IF(D175&lt;=0,"",D175/$P175%)</f>
        <v/>
      </c>
      <c r="E176" s="7" t="str">
        <f t="shared" si="118"/>
        <v/>
      </c>
      <c r="F176" s="7" t="str">
        <f t="shared" si="118"/>
        <v/>
      </c>
      <c r="G176" s="7" t="str">
        <f t="shared" si="118"/>
        <v/>
      </c>
      <c r="H176" s="7" t="str">
        <f t="shared" si="118"/>
        <v/>
      </c>
      <c r="I176" s="7" t="str">
        <f t="shared" si="118"/>
        <v/>
      </c>
      <c r="J176" s="7" t="str">
        <f t="shared" si="118"/>
        <v/>
      </c>
      <c r="K176" s="7" t="str">
        <f t="shared" si="118"/>
        <v/>
      </c>
      <c r="L176" s="7" t="str">
        <f t="shared" si="118"/>
        <v/>
      </c>
      <c r="M176" s="7" t="str">
        <f t="shared" si="118"/>
        <v/>
      </c>
      <c r="N176" s="7" t="str">
        <f t="shared" si="118"/>
        <v/>
      </c>
      <c r="O176" s="7" t="str">
        <f t="shared" si="118"/>
        <v/>
      </c>
      <c r="P176" s="66">
        <f t="shared" si="103"/>
        <v>0</v>
      </c>
    </row>
    <row r="177" spans="1:16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3"/>
        <v>0</v>
      </c>
    </row>
    <row r="178" spans="1:16" ht="16.05" customHeight="1" x14ac:dyDescent="0.2">
      <c r="A178" s="9"/>
      <c r="B178" s="9"/>
      <c r="C178" s="10" t="s">
        <v>22</v>
      </c>
      <c r="D178" s="7" t="str">
        <f t="shared" ref="D178:O178" si="119">IF(D177&lt;=0,"",D177/$P177%)</f>
        <v/>
      </c>
      <c r="E178" s="7" t="str">
        <f t="shared" si="119"/>
        <v/>
      </c>
      <c r="F178" s="7" t="str">
        <f t="shared" si="119"/>
        <v/>
      </c>
      <c r="G178" s="7" t="str">
        <f t="shared" si="119"/>
        <v/>
      </c>
      <c r="H178" s="7" t="str">
        <f t="shared" si="119"/>
        <v/>
      </c>
      <c r="I178" s="7" t="str">
        <f t="shared" si="119"/>
        <v/>
      </c>
      <c r="J178" s="7" t="str">
        <f t="shared" si="119"/>
        <v/>
      </c>
      <c r="K178" s="7" t="str">
        <f t="shared" si="119"/>
        <v/>
      </c>
      <c r="L178" s="7" t="str">
        <f t="shared" si="119"/>
        <v/>
      </c>
      <c r="M178" s="7" t="str">
        <f t="shared" si="119"/>
        <v/>
      </c>
      <c r="N178" s="7" t="str">
        <f t="shared" si="119"/>
        <v/>
      </c>
      <c r="O178" s="7" t="str">
        <f t="shared" si="119"/>
        <v/>
      </c>
      <c r="P178" s="66">
        <f t="shared" si="103"/>
        <v>0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</v>
      </c>
      <c r="E179" s="66">
        <f t="shared" ref="E179:O179" si="120">SUM(E177,E175)</f>
        <v>0</v>
      </c>
      <c r="F179" s="66">
        <f t="shared" si="120"/>
        <v>0</v>
      </c>
      <c r="G179" s="66">
        <f t="shared" si="120"/>
        <v>0</v>
      </c>
      <c r="H179" s="66">
        <f t="shared" si="120"/>
        <v>0</v>
      </c>
      <c r="I179" s="66">
        <f t="shared" si="120"/>
        <v>0</v>
      </c>
      <c r="J179" s="66">
        <f t="shared" si="120"/>
        <v>0</v>
      </c>
      <c r="K179" s="66">
        <f t="shared" si="120"/>
        <v>0</v>
      </c>
      <c r="L179" s="66">
        <f t="shared" si="120"/>
        <v>0</v>
      </c>
      <c r="M179" s="66">
        <f t="shared" si="120"/>
        <v>0</v>
      </c>
      <c r="N179" s="66">
        <f t="shared" si="120"/>
        <v>0</v>
      </c>
      <c r="O179" s="66">
        <f t="shared" si="120"/>
        <v>0</v>
      </c>
      <c r="P179" s="66">
        <f t="shared" si="103"/>
        <v>0</v>
      </c>
    </row>
    <row r="180" spans="1:16" ht="16.05" customHeight="1" x14ac:dyDescent="0.2">
      <c r="A180" s="15"/>
      <c r="B180" s="13"/>
      <c r="C180" s="10" t="s">
        <v>22</v>
      </c>
      <c r="D180" s="7" t="str">
        <f t="shared" ref="D180:O180" si="121">IF(D179&lt;=0,"",D179/$P179%)</f>
        <v/>
      </c>
      <c r="E180" s="7" t="str">
        <f t="shared" si="121"/>
        <v/>
      </c>
      <c r="F180" s="7" t="str">
        <f t="shared" si="121"/>
        <v/>
      </c>
      <c r="G180" s="7" t="str">
        <f t="shared" si="121"/>
        <v/>
      </c>
      <c r="H180" s="7" t="str">
        <f t="shared" si="121"/>
        <v/>
      </c>
      <c r="I180" s="7" t="str">
        <f t="shared" si="121"/>
        <v/>
      </c>
      <c r="J180" s="7" t="str">
        <f t="shared" si="121"/>
        <v/>
      </c>
      <c r="K180" s="7" t="str">
        <f t="shared" si="121"/>
        <v/>
      </c>
      <c r="L180" s="7" t="str">
        <f t="shared" si="121"/>
        <v/>
      </c>
      <c r="M180" s="7" t="str">
        <f t="shared" si="121"/>
        <v/>
      </c>
      <c r="N180" s="7" t="str">
        <f t="shared" si="121"/>
        <v/>
      </c>
      <c r="O180" s="7" t="str">
        <f t="shared" si="121"/>
        <v/>
      </c>
      <c r="P180" s="66">
        <f t="shared" si="103"/>
        <v>0</v>
      </c>
    </row>
    <row r="181" spans="1:16" ht="16.05" customHeight="1" x14ac:dyDescent="0.2">
      <c r="A181" s="15"/>
      <c r="B181" s="9" t="s">
        <v>53</v>
      </c>
      <c r="C181" s="7" t="s">
        <v>21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103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 t="shared" ref="D182:O182" si="122">IF(D181&lt;=0,"",D181/$P181%)</f>
        <v/>
      </c>
      <c r="E182" s="7" t="str">
        <f t="shared" si="122"/>
        <v/>
      </c>
      <c r="F182" s="7" t="str">
        <f t="shared" si="122"/>
        <v/>
      </c>
      <c r="G182" s="7" t="str">
        <f t="shared" si="122"/>
        <v/>
      </c>
      <c r="H182" s="7" t="str">
        <f t="shared" si="122"/>
        <v/>
      </c>
      <c r="I182" s="7" t="str">
        <f t="shared" si="122"/>
        <v/>
      </c>
      <c r="J182" s="7" t="str">
        <f t="shared" si="122"/>
        <v/>
      </c>
      <c r="K182" s="7" t="str">
        <f t="shared" si="122"/>
        <v/>
      </c>
      <c r="L182" s="7" t="str">
        <f t="shared" si="122"/>
        <v/>
      </c>
      <c r="M182" s="7" t="str">
        <f t="shared" si="122"/>
        <v/>
      </c>
      <c r="N182" s="7" t="str">
        <f t="shared" si="122"/>
        <v/>
      </c>
      <c r="O182" s="7" t="str">
        <f t="shared" si="122"/>
        <v/>
      </c>
      <c r="P182" s="66">
        <f t="shared" si="103"/>
        <v>0</v>
      </c>
    </row>
    <row r="183" spans="1:16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3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 t="shared" ref="D184:O184" si="123">IF(D183&lt;=0,"",D183/$P183%)</f>
        <v/>
      </c>
      <c r="E184" s="7" t="str">
        <f t="shared" si="123"/>
        <v/>
      </c>
      <c r="F184" s="7" t="str">
        <f t="shared" si="123"/>
        <v/>
      </c>
      <c r="G184" s="7" t="str">
        <f t="shared" si="123"/>
        <v/>
      </c>
      <c r="H184" s="7" t="str">
        <f t="shared" si="123"/>
        <v/>
      </c>
      <c r="I184" s="7" t="str">
        <f t="shared" si="123"/>
        <v/>
      </c>
      <c r="J184" s="7" t="str">
        <f t="shared" si="123"/>
        <v/>
      </c>
      <c r="K184" s="7" t="str">
        <f t="shared" si="123"/>
        <v/>
      </c>
      <c r="L184" s="7" t="str">
        <f t="shared" si="123"/>
        <v/>
      </c>
      <c r="M184" s="7" t="str">
        <f t="shared" si="123"/>
        <v/>
      </c>
      <c r="N184" s="7" t="str">
        <f t="shared" si="123"/>
        <v/>
      </c>
      <c r="O184" s="7" t="str">
        <f t="shared" si="123"/>
        <v/>
      </c>
      <c r="P184" s="66">
        <f t="shared" si="103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4">SUM(E183,E181)</f>
        <v>0</v>
      </c>
      <c r="F185" s="66">
        <f t="shared" si="124"/>
        <v>0</v>
      </c>
      <c r="G185" s="66">
        <f t="shared" si="124"/>
        <v>0</v>
      </c>
      <c r="H185" s="66">
        <f t="shared" si="124"/>
        <v>0</v>
      </c>
      <c r="I185" s="66">
        <f t="shared" si="124"/>
        <v>0</v>
      </c>
      <c r="J185" s="66">
        <f t="shared" si="124"/>
        <v>0</v>
      </c>
      <c r="K185" s="66">
        <f t="shared" si="124"/>
        <v>0</v>
      </c>
      <c r="L185" s="66">
        <f t="shared" si="124"/>
        <v>0</v>
      </c>
      <c r="M185" s="66">
        <f t="shared" si="124"/>
        <v>0</v>
      </c>
      <c r="N185" s="66">
        <f t="shared" si="124"/>
        <v>0</v>
      </c>
      <c r="O185" s="66">
        <f t="shared" si="124"/>
        <v>0</v>
      </c>
      <c r="P185" s="66">
        <f t="shared" si="103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 t="shared" ref="D186:O186" si="125">IF(D185&lt;=0,"",D185/$P185%)</f>
        <v/>
      </c>
      <c r="E186" s="7" t="str">
        <f t="shared" si="125"/>
        <v/>
      </c>
      <c r="F186" s="7" t="str">
        <f t="shared" si="125"/>
        <v/>
      </c>
      <c r="G186" s="7" t="str">
        <f t="shared" si="125"/>
        <v/>
      </c>
      <c r="H186" s="7" t="str">
        <f t="shared" si="125"/>
        <v/>
      </c>
      <c r="I186" s="7" t="str">
        <f t="shared" si="125"/>
        <v/>
      </c>
      <c r="J186" s="7" t="str">
        <f t="shared" si="125"/>
        <v/>
      </c>
      <c r="K186" s="7" t="str">
        <f t="shared" si="125"/>
        <v/>
      </c>
      <c r="L186" s="7" t="str">
        <f t="shared" si="125"/>
        <v/>
      </c>
      <c r="M186" s="7" t="str">
        <f t="shared" si="125"/>
        <v/>
      </c>
      <c r="N186" s="7" t="str">
        <f t="shared" si="125"/>
        <v/>
      </c>
      <c r="O186" s="7" t="str">
        <f t="shared" si="125"/>
        <v/>
      </c>
      <c r="P186" s="66">
        <f t="shared" si="103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3"/>
        <v>0</v>
      </c>
    </row>
    <row r="188" spans="1:16" ht="16.05" customHeight="1" x14ac:dyDescent="0.2">
      <c r="A188" s="15"/>
      <c r="B188" s="9"/>
      <c r="C188" s="10" t="s">
        <v>22</v>
      </c>
      <c r="D188" s="7" t="str">
        <f t="shared" ref="D188:O188" si="126">IF(D187&lt;=0,"",D187/$P187%)</f>
        <v/>
      </c>
      <c r="E188" s="7" t="str">
        <f t="shared" si="126"/>
        <v/>
      </c>
      <c r="F188" s="7" t="str">
        <f t="shared" si="126"/>
        <v/>
      </c>
      <c r="G188" s="7" t="str">
        <f t="shared" si="126"/>
        <v/>
      </c>
      <c r="H188" s="7" t="str">
        <f t="shared" si="126"/>
        <v/>
      </c>
      <c r="I188" s="7" t="str">
        <f t="shared" si="126"/>
        <v/>
      </c>
      <c r="J188" s="7" t="str">
        <f t="shared" si="126"/>
        <v/>
      </c>
      <c r="K188" s="7" t="str">
        <f t="shared" si="126"/>
        <v/>
      </c>
      <c r="L188" s="7" t="str">
        <f t="shared" si="126"/>
        <v/>
      </c>
      <c r="M188" s="7" t="str">
        <f t="shared" si="126"/>
        <v/>
      </c>
      <c r="N188" s="7" t="str">
        <f t="shared" si="126"/>
        <v/>
      </c>
      <c r="O188" s="7" t="str">
        <f t="shared" si="126"/>
        <v/>
      </c>
      <c r="P188" s="66">
        <f t="shared" si="103"/>
        <v>0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3"/>
        <v>0</v>
      </c>
    </row>
    <row r="190" spans="1:16" ht="16.05" customHeight="1" x14ac:dyDescent="0.2">
      <c r="A190" s="15"/>
      <c r="B190" s="9"/>
      <c r="C190" s="10" t="s">
        <v>22</v>
      </c>
      <c r="D190" s="7" t="str">
        <f t="shared" ref="D190:O190" si="127">IF(D189&lt;=0,"",D189/$P189%)</f>
        <v/>
      </c>
      <c r="E190" s="7" t="str">
        <f t="shared" si="127"/>
        <v/>
      </c>
      <c r="F190" s="7" t="str">
        <f t="shared" si="127"/>
        <v/>
      </c>
      <c r="G190" s="7" t="str">
        <f t="shared" si="127"/>
        <v/>
      </c>
      <c r="H190" s="7" t="str">
        <f t="shared" si="127"/>
        <v/>
      </c>
      <c r="I190" s="7" t="str">
        <f t="shared" si="127"/>
        <v/>
      </c>
      <c r="J190" s="7" t="str">
        <f t="shared" si="127"/>
        <v/>
      </c>
      <c r="K190" s="7" t="str">
        <f t="shared" si="127"/>
        <v/>
      </c>
      <c r="L190" s="7" t="str">
        <f t="shared" si="127"/>
        <v/>
      </c>
      <c r="M190" s="7" t="str">
        <f t="shared" si="127"/>
        <v/>
      </c>
      <c r="N190" s="7" t="str">
        <f t="shared" si="127"/>
        <v/>
      </c>
      <c r="O190" s="7" t="str">
        <f t="shared" si="127"/>
        <v/>
      </c>
      <c r="P190" s="66">
        <f t="shared" si="103"/>
        <v>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28">SUM(E189,E187)</f>
        <v>0</v>
      </c>
      <c r="F191" s="66">
        <f t="shared" si="128"/>
        <v>0</v>
      </c>
      <c r="G191" s="66">
        <f t="shared" si="128"/>
        <v>0</v>
      </c>
      <c r="H191" s="66">
        <f t="shared" si="128"/>
        <v>0</v>
      </c>
      <c r="I191" s="66">
        <f t="shared" si="128"/>
        <v>0</v>
      </c>
      <c r="J191" s="66">
        <f t="shared" si="128"/>
        <v>0</v>
      </c>
      <c r="K191" s="66">
        <f t="shared" si="128"/>
        <v>0</v>
      </c>
      <c r="L191" s="66">
        <f t="shared" si="128"/>
        <v>0</v>
      </c>
      <c r="M191" s="66">
        <f t="shared" si="128"/>
        <v>0</v>
      </c>
      <c r="N191" s="66">
        <f t="shared" si="128"/>
        <v>0</v>
      </c>
      <c r="O191" s="66">
        <f t="shared" si="128"/>
        <v>0</v>
      </c>
      <c r="P191" s="66">
        <f t="shared" si="103"/>
        <v>0</v>
      </c>
    </row>
    <row r="192" spans="1:16" ht="16.05" customHeight="1" x14ac:dyDescent="0.2">
      <c r="A192" s="15"/>
      <c r="B192" s="13"/>
      <c r="C192" s="10" t="s">
        <v>22</v>
      </c>
      <c r="D192" s="7" t="str">
        <f t="shared" ref="D192:O192" si="129">IF(D191&lt;=0,"",D191/$P191%)</f>
        <v/>
      </c>
      <c r="E192" s="7" t="str">
        <f t="shared" si="129"/>
        <v/>
      </c>
      <c r="F192" s="7" t="str">
        <f t="shared" si="129"/>
        <v/>
      </c>
      <c r="G192" s="7" t="str">
        <f t="shared" si="129"/>
        <v/>
      </c>
      <c r="H192" s="7" t="str">
        <f t="shared" si="129"/>
        <v/>
      </c>
      <c r="I192" s="7" t="str">
        <f t="shared" si="129"/>
        <v/>
      </c>
      <c r="J192" s="7" t="str">
        <f t="shared" si="129"/>
        <v/>
      </c>
      <c r="K192" s="7" t="str">
        <f t="shared" si="129"/>
        <v/>
      </c>
      <c r="L192" s="7" t="str">
        <f t="shared" si="129"/>
        <v/>
      </c>
      <c r="M192" s="7" t="str">
        <f t="shared" si="129"/>
        <v/>
      </c>
      <c r="N192" s="7" t="str">
        <f t="shared" si="129"/>
        <v/>
      </c>
      <c r="O192" s="7" t="str">
        <f t="shared" si="129"/>
        <v/>
      </c>
      <c r="P192" s="66">
        <f t="shared" si="103"/>
        <v>0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3"/>
        <v>0</v>
      </c>
    </row>
    <row r="194" spans="1:16" ht="16.05" customHeight="1" x14ac:dyDescent="0.2">
      <c r="A194" s="15"/>
      <c r="B194" s="9"/>
      <c r="C194" s="10" t="s">
        <v>22</v>
      </c>
      <c r="D194" s="7" t="str">
        <f t="shared" ref="D194:O194" si="130">IF(D193&lt;=0,"",D193/$P193%)</f>
        <v/>
      </c>
      <c r="E194" s="7" t="str">
        <f t="shared" si="130"/>
        <v/>
      </c>
      <c r="F194" s="7" t="str">
        <f t="shared" si="130"/>
        <v/>
      </c>
      <c r="G194" s="7" t="str">
        <f t="shared" si="130"/>
        <v/>
      </c>
      <c r="H194" s="7" t="str">
        <f t="shared" si="130"/>
        <v/>
      </c>
      <c r="I194" s="7" t="str">
        <f t="shared" si="130"/>
        <v/>
      </c>
      <c r="J194" s="7" t="str">
        <f t="shared" si="130"/>
        <v/>
      </c>
      <c r="K194" s="7" t="str">
        <f t="shared" si="130"/>
        <v/>
      </c>
      <c r="L194" s="7" t="str">
        <f t="shared" si="130"/>
        <v/>
      </c>
      <c r="M194" s="7" t="str">
        <f t="shared" si="130"/>
        <v/>
      </c>
      <c r="N194" s="7" t="str">
        <f t="shared" si="130"/>
        <v/>
      </c>
      <c r="O194" s="7" t="str">
        <f t="shared" si="130"/>
        <v/>
      </c>
      <c r="P194" s="66">
        <f t="shared" si="103"/>
        <v>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3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 t="shared" ref="D196:O196" si="131">IF(D195&lt;=0,"",D195/$P195%)</f>
        <v/>
      </c>
      <c r="E196" s="7" t="str">
        <f t="shared" si="131"/>
        <v/>
      </c>
      <c r="F196" s="7" t="str">
        <f t="shared" si="131"/>
        <v/>
      </c>
      <c r="G196" s="7" t="str">
        <f t="shared" si="131"/>
        <v/>
      </c>
      <c r="H196" s="7" t="str">
        <f t="shared" si="131"/>
        <v/>
      </c>
      <c r="I196" s="7" t="str">
        <f t="shared" si="131"/>
        <v/>
      </c>
      <c r="J196" s="7" t="str">
        <f t="shared" si="131"/>
        <v/>
      </c>
      <c r="K196" s="7" t="str">
        <f t="shared" si="131"/>
        <v/>
      </c>
      <c r="L196" s="7" t="str">
        <f t="shared" si="131"/>
        <v/>
      </c>
      <c r="M196" s="7" t="str">
        <f t="shared" si="131"/>
        <v/>
      </c>
      <c r="N196" s="7" t="str">
        <f t="shared" si="131"/>
        <v/>
      </c>
      <c r="O196" s="7" t="str">
        <f t="shared" si="131"/>
        <v/>
      </c>
      <c r="P196" s="66">
        <f t="shared" si="103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2">SUM(E195,E193)</f>
        <v>0</v>
      </c>
      <c r="F197" s="66">
        <f t="shared" si="132"/>
        <v>0</v>
      </c>
      <c r="G197" s="66">
        <f t="shared" si="132"/>
        <v>0</v>
      </c>
      <c r="H197" s="66">
        <f t="shared" si="132"/>
        <v>0</v>
      </c>
      <c r="I197" s="66">
        <f t="shared" si="132"/>
        <v>0</v>
      </c>
      <c r="J197" s="66">
        <f t="shared" si="132"/>
        <v>0</v>
      </c>
      <c r="K197" s="66">
        <f t="shared" si="132"/>
        <v>0</v>
      </c>
      <c r="L197" s="66">
        <f t="shared" si="132"/>
        <v>0</v>
      </c>
      <c r="M197" s="66">
        <f t="shared" si="132"/>
        <v>0</v>
      </c>
      <c r="N197" s="66">
        <f t="shared" si="132"/>
        <v>0</v>
      </c>
      <c r="O197" s="66">
        <f t="shared" si="132"/>
        <v>0</v>
      </c>
      <c r="P197" s="66">
        <f t="shared" si="103"/>
        <v>0</v>
      </c>
    </row>
    <row r="198" spans="1:16" ht="16.05" customHeight="1" x14ac:dyDescent="0.2">
      <c r="A198" s="15"/>
      <c r="B198" s="13"/>
      <c r="C198" s="10" t="s">
        <v>22</v>
      </c>
      <c r="D198" s="7" t="str">
        <f t="shared" ref="D198:O198" si="133">IF(D197&lt;=0,"",D197/$P197%)</f>
        <v/>
      </c>
      <c r="E198" s="7" t="str">
        <f t="shared" si="133"/>
        <v/>
      </c>
      <c r="F198" s="7" t="str">
        <f t="shared" si="133"/>
        <v/>
      </c>
      <c r="G198" s="7" t="str">
        <f t="shared" si="133"/>
        <v/>
      </c>
      <c r="H198" s="7" t="str">
        <f t="shared" si="133"/>
        <v/>
      </c>
      <c r="I198" s="7" t="str">
        <f t="shared" si="133"/>
        <v/>
      </c>
      <c r="J198" s="7" t="str">
        <f t="shared" si="133"/>
        <v/>
      </c>
      <c r="K198" s="7" t="str">
        <f t="shared" si="133"/>
        <v/>
      </c>
      <c r="L198" s="7" t="str">
        <f t="shared" si="133"/>
        <v/>
      </c>
      <c r="M198" s="7" t="str">
        <f t="shared" si="133"/>
        <v/>
      </c>
      <c r="N198" s="7" t="str">
        <f t="shared" si="133"/>
        <v/>
      </c>
      <c r="O198" s="7" t="str">
        <f t="shared" si="133"/>
        <v/>
      </c>
      <c r="P198" s="66">
        <f t="shared" si="103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6">
        <f t="shared" si="103"/>
        <v>0</v>
      </c>
    </row>
    <row r="200" spans="1:16" ht="16.05" customHeight="1" x14ac:dyDescent="0.2">
      <c r="A200" s="15"/>
      <c r="B200" s="9"/>
      <c r="C200" s="10" t="s">
        <v>22</v>
      </c>
      <c r="D200" s="7" t="str">
        <f t="shared" ref="D200:O200" si="134">IF(D199&lt;=0,"",D199/$P199%)</f>
        <v/>
      </c>
      <c r="E200" s="7" t="str">
        <f t="shared" si="134"/>
        <v/>
      </c>
      <c r="F200" s="7" t="str">
        <f t="shared" si="134"/>
        <v/>
      </c>
      <c r="G200" s="7" t="str">
        <f t="shared" si="134"/>
        <v/>
      </c>
      <c r="H200" s="7" t="str">
        <f t="shared" si="134"/>
        <v/>
      </c>
      <c r="I200" s="7" t="str">
        <f t="shared" si="134"/>
        <v/>
      </c>
      <c r="J200" s="7" t="str">
        <f t="shared" si="134"/>
        <v/>
      </c>
      <c r="K200" s="7" t="str">
        <f t="shared" si="134"/>
        <v/>
      </c>
      <c r="L200" s="7" t="str">
        <f t="shared" si="134"/>
        <v/>
      </c>
      <c r="M200" s="7" t="str">
        <f t="shared" si="134"/>
        <v/>
      </c>
      <c r="N200" s="7" t="str">
        <f t="shared" si="134"/>
        <v/>
      </c>
      <c r="O200" s="7" t="str">
        <f t="shared" si="134"/>
        <v/>
      </c>
      <c r="P200" s="66">
        <f t="shared" si="103"/>
        <v>0</v>
      </c>
    </row>
    <row r="201" spans="1:16" ht="16.05" customHeight="1" x14ac:dyDescent="0.2">
      <c r="A201" s="15"/>
      <c r="B201" s="9"/>
      <c r="C201" s="7" t="s">
        <v>23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>
        <f t="shared" si="103"/>
        <v>0</v>
      </c>
    </row>
    <row r="202" spans="1:16" ht="16.05" customHeight="1" x14ac:dyDescent="0.2">
      <c r="A202" s="15"/>
      <c r="B202" s="9"/>
      <c r="C202" s="10" t="s">
        <v>22</v>
      </c>
      <c r="D202" s="7" t="str">
        <f t="shared" ref="D202:O202" si="135">IF(D201&lt;=0,"",D201/$P201%)</f>
        <v/>
      </c>
      <c r="E202" s="7" t="str">
        <f t="shared" si="135"/>
        <v/>
      </c>
      <c r="F202" s="7" t="str">
        <f t="shared" si="135"/>
        <v/>
      </c>
      <c r="G202" s="7" t="str">
        <f t="shared" si="135"/>
        <v/>
      </c>
      <c r="H202" s="7" t="str">
        <f t="shared" si="135"/>
        <v/>
      </c>
      <c r="I202" s="7" t="str">
        <f t="shared" si="135"/>
        <v/>
      </c>
      <c r="J202" s="7" t="str">
        <f t="shared" si="135"/>
        <v/>
      </c>
      <c r="K202" s="7" t="str">
        <f t="shared" si="135"/>
        <v/>
      </c>
      <c r="L202" s="7" t="str">
        <f t="shared" si="135"/>
        <v/>
      </c>
      <c r="M202" s="7" t="str">
        <f t="shared" si="135"/>
        <v/>
      </c>
      <c r="N202" s="7" t="str">
        <f t="shared" si="135"/>
        <v/>
      </c>
      <c r="O202" s="7" t="str">
        <f t="shared" si="135"/>
        <v/>
      </c>
      <c r="P202" s="66">
        <f t="shared" si="103"/>
        <v>0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6">SUM(E201,E199)</f>
        <v>0</v>
      </c>
      <c r="F203" s="66">
        <f t="shared" si="136"/>
        <v>0</v>
      </c>
      <c r="G203" s="66">
        <f t="shared" si="136"/>
        <v>0</v>
      </c>
      <c r="H203" s="66">
        <f t="shared" si="136"/>
        <v>0</v>
      </c>
      <c r="I203" s="66">
        <f t="shared" si="136"/>
        <v>0</v>
      </c>
      <c r="J203" s="66">
        <f t="shared" si="136"/>
        <v>0</v>
      </c>
      <c r="K203" s="66">
        <f t="shared" si="136"/>
        <v>0</v>
      </c>
      <c r="L203" s="66">
        <f t="shared" si="136"/>
        <v>0</v>
      </c>
      <c r="M203" s="66">
        <f t="shared" si="136"/>
        <v>0</v>
      </c>
      <c r="N203" s="66">
        <f t="shared" si="136"/>
        <v>0</v>
      </c>
      <c r="O203" s="66">
        <f t="shared" si="136"/>
        <v>0</v>
      </c>
      <c r="P203" s="66">
        <f t="shared" si="103"/>
        <v>0</v>
      </c>
    </row>
    <row r="204" spans="1:16" ht="16.05" customHeight="1" x14ac:dyDescent="0.2">
      <c r="A204" s="15"/>
      <c r="B204" s="13"/>
      <c r="C204" s="10" t="s">
        <v>22</v>
      </c>
      <c r="D204" s="7" t="str">
        <f t="shared" ref="D204:O204" si="137">IF(D203&lt;=0,"",D203/$P203%)</f>
        <v/>
      </c>
      <c r="E204" s="7" t="str">
        <f t="shared" si="137"/>
        <v/>
      </c>
      <c r="F204" s="7" t="str">
        <f t="shared" si="137"/>
        <v/>
      </c>
      <c r="G204" s="7" t="str">
        <f t="shared" si="137"/>
        <v/>
      </c>
      <c r="H204" s="7" t="str">
        <f t="shared" si="137"/>
        <v/>
      </c>
      <c r="I204" s="7" t="str">
        <f t="shared" si="137"/>
        <v/>
      </c>
      <c r="J204" s="7" t="str">
        <f t="shared" si="137"/>
        <v/>
      </c>
      <c r="K204" s="7" t="str">
        <f t="shared" si="137"/>
        <v/>
      </c>
      <c r="L204" s="7" t="str">
        <f t="shared" si="137"/>
        <v/>
      </c>
      <c r="M204" s="7" t="str">
        <f t="shared" si="137"/>
        <v/>
      </c>
      <c r="N204" s="7" t="str">
        <f t="shared" si="137"/>
        <v/>
      </c>
      <c r="O204" s="7" t="str">
        <f t="shared" si="137"/>
        <v/>
      </c>
      <c r="P204" s="66">
        <f t="shared" si="103"/>
        <v>0</v>
      </c>
    </row>
    <row r="205" spans="1:16" ht="16.05" customHeight="1" x14ac:dyDescent="0.2">
      <c r="A205" s="15"/>
      <c r="B205" s="9" t="s">
        <v>57</v>
      </c>
      <c r="C205" s="7" t="s">
        <v>21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>
        <f t="shared" si="103"/>
        <v>0</v>
      </c>
    </row>
    <row r="206" spans="1:16" ht="16.05" customHeight="1" x14ac:dyDescent="0.2">
      <c r="A206" s="15"/>
      <c r="B206" s="9"/>
      <c r="C206" s="10" t="s">
        <v>22</v>
      </c>
      <c r="D206" s="7" t="str">
        <f t="shared" ref="D206:O206" si="138">IF(D205&lt;=0,"",D205/$P205%)</f>
        <v/>
      </c>
      <c r="E206" s="7" t="str">
        <f t="shared" si="138"/>
        <v/>
      </c>
      <c r="F206" s="7" t="str">
        <f t="shared" si="138"/>
        <v/>
      </c>
      <c r="G206" s="7" t="str">
        <f t="shared" si="138"/>
        <v/>
      </c>
      <c r="H206" s="7" t="str">
        <f t="shared" si="138"/>
        <v/>
      </c>
      <c r="I206" s="7" t="str">
        <f t="shared" si="138"/>
        <v/>
      </c>
      <c r="J206" s="7" t="str">
        <f t="shared" si="138"/>
        <v/>
      </c>
      <c r="K206" s="7" t="str">
        <f t="shared" si="138"/>
        <v/>
      </c>
      <c r="L206" s="7" t="str">
        <f t="shared" si="138"/>
        <v/>
      </c>
      <c r="M206" s="7" t="str">
        <f t="shared" si="138"/>
        <v/>
      </c>
      <c r="N206" s="7" t="str">
        <f t="shared" si="138"/>
        <v/>
      </c>
      <c r="O206" s="7" t="str">
        <f t="shared" si="138"/>
        <v/>
      </c>
      <c r="P206" s="66">
        <f t="shared" si="103"/>
        <v>0</v>
      </c>
    </row>
    <row r="207" spans="1:16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3"/>
        <v>0</v>
      </c>
    </row>
    <row r="208" spans="1:16" ht="16.05" customHeight="1" x14ac:dyDescent="0.2">
      <c r="A208" s="15"/>
      <c r="B208" s="9"/>
      <c r="C208" s="10" t="s">
        <v>22</v>
      </c>
      <c r="D208" s="7" t="str">
        <f t="shared" ref="D208:O208" si="139">IF(D207&lt;=0,"",D207/$P207%)</f>
        <v/>
      </c>
      <c r="E208" s="7" t="str">
        <f t="shared" si="139"/>
        <v/>
      </c>
      <c r="F208" s="7" t="str">
        <f t="shared" si="139"/>
        <v/>
      </c>
      <c r="G208" s="7" t="str">
        <f t="shared" si="139"/>
        <v/>
      </c>
      <c r="H208" s="7" t="str">
        <f t="shared" si="139"/>
        <v/>
      </c>
      <c r="I208" s="7" t="str">
        <f t="shared" si="139"/>
        <v/>
      </c>
      <c r="J208" s="7" t="str">
        <f t="shared" si="139"/>
        <v/>
      </c>
      <c r="K208" s="7" t="str">
        <f t="shared" si="139"/>
        <v/>
      </c>
      <c r="L208" s="7" t="str">
        <f t="shared" si="139"/>
        <v/>
      </c>
      <c r="M208" s="7" t="str">
        <f t="shared" si="139"/>
        <v/>
      </c>
      <c r="N208" s="7" t="str">
        <f t="shared" si="139"/>
        <v/>
      </c>
      <c r="O208" s="7" t="str">
        <f t="shared" si="139"/>
        <v/>
      </c>
      <c r="P208" s="66">
        <f t="shared" si="103"/>
        <v>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0">SUM(E207,E205)</f>
        <v>0</v>
      </c>
      <c r="F209" s="66">
        <f t="shared" si="140"/>
        <v>0</v>
      </c>
      <c r="G209" s="66">
        <f t="shared" si="140"/>
        <v>0</v>
      </c>
      <c r="H209" s="66">
        <f t="shared" si="140"/>
        <v>0</v>
      </c>
      <c r="I209" s="66">
        <f t="shared" si="140"/>
        <v>0</v>
      </c>
      <c r="J209" s="66">
        <f t="shared" si="140"/>
        <v>0</v>
      </c>
      <c r="K209" s="66">
        <f t="shared" si="140"/>
        <v>0</v>
      </c>
      <c r="L209" s="66">
        <f t="shared" si="140"/>
        <v>0</v>
      </c>
      <c r="M209" s="66">
        <f t="shared" si="140"/>
        <v>0</v>
      </c>
      <c r="N209" s="66">
        <f t="shared" si="140"/>
        <v>0</v>
      </c>
      <c r="O209" s="66">
        <f t="shared" si="140"/>
        <v>0</v>
      </c>
      <c r="P209" s="66">
        <f t="shared" si="103"/>
        <v>0</v>
      </c>
    </row>
    <row r="210" spans="1:16" ht="16.05" customHeight="1" x14ac:dyDescent="0.2">
      <c r="A210" s="15"/>
      <c r="B210" s="13"/>
      <c r="C210" s="10" t="s">
        <v>22</v>
      </c>
      <c r="D210" s="7" t="str">
        <f t="shared" ref="D210:O210" si="141">IF(D209&lt;=0,"",D209/$P209%)</f>
        <v/>
      </c>
      <c r="E210" s="7" t="str">
        <f t="shared" si="141"/>
        <v/>
      </c>
      <c r="F210" s="7" t="str">
        <f t="shared" si="141"/>
        <v/>
      </c>
      <c r="G210" s="7" t="str">
        <f t="shared" si="141"/>
        <v/>
      </c>
      <c r="H210" s="7" t="str">
        <f t="shared" si="141"/>
        <v/>
      </c>
      <c r="I210" s="7" t="str">
        <f t="shared" si="141"/>
        <v/>
      </c>
      <c r="J210" s="7" t="str">
        <f t="shared" si="141"/>
        <v/>
      </c>
      <c r="K210" s="7" t="str">
        <f t="shared" si="141"/>
        <v/>
      </c>
      <c r="L210" s="7" t="str">
        <f t="shared" si="141"/>
        <v/>
      </c>
      <c r="M210" s="7" t="str">
        <f t="shared" si="141"/>
        <v/>
      </c>
      <c r="N210" s="7" t="str">
        <f t="shared" si="141"/>
        <v/>
      </c>
      <c r="O210" s="7" t="str">
        <f t="shared" si="141"/>
        <v/>
      </c>
      <c r="P210" s="66">
        <f t="shared" si="103"/>
        <v>0</v>
      </c>
    </row>
    <row r="211" spans="1:16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103"/>
        <v>0</v>
      </c>
    </row>
    <row r="212" spans="1:16" ht="16.05" customHeight="1" x14ac:dyDescent="0.2">
      <c r="A212" s="15"/>
      <c r="B212" s="9"/>
      <c r="C212" s="10" t="s">
        <v>22</v>
      </c>
      <c r="D212" s="7" t="str">
        <f t="shared" ref="D212:O212" si="142">IF(D211&lt;=0,"",D211/$P211%)</f>
        <v/>
      </c>
      <c r="E212" s="7" t="str">
        <f t="shared" si="142"/>
        <v/>
      </c>
      <c r="F212" s="7" t="str">
        <f t="shared" si="142"/>
        <v/>
      </c>
      <c r="G212" s="7" t="str">
        <f t="shared" si="142"/>
        <v/>
      </c>
      <c r="H212" s="7" t="str">
        <f t="shared" si="142"/>
        <v/>
      </c>
      <c r="I212" s="7" t="str">
        <f t="shared" si="142"/>
        <v/>
      </c>
      <c r="J212" s="7" t="str">
        <f t="shared" si="142"/>
        <v/>
      </c>
      <c r="K212" s="7" t="str">
        <f t="shared" si="142"/>
        <v/>
      </c>
      <c r="L212" s="7" t="str">
        <f t="shared" si="142"/>
        <v/>
      </c>
      <c r="M212" s="7" t="str">
        <f t="shared" si="142"/>
        <v/>
      </c>
      <c r="N212" s="7" t="str">
        <f t="shared" si="142"/>
        <v/>
      </c>
      <c r="O212" s="7" t="str">
        <f t="shared" si="142"/>
        <v/>
      </c>
      <c r="P212" s="66">
        <f t="shared" si="103"/>
        <v>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3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 t="shared" ref="D214:O214" si="143">IF(D213&lt;=0,"",D213/$P213%)</f>
        <v/>
      </c>
      <c r="E214" s="7" t="str">
        <f t="shared" si="143"/>
        <v/>
      </c>
      <c r="F214" s="7" t="str">
        <f t="shared" si="143"/>
        <v/>
      </c>
      <c r="G214" s="7" t="str">
        <f t="shared" si="143"/>
        <v/>
      </c>
      <c r="H214" s="7" t="str">
        <f t="shared" si="143"/>
        <v/>
      </c>
      <c r="I214" s="7" t="str">
        <f t="shared" si="143"/>
        <v/>
      </c>
      <c r="J214" s="7" t="str">
        <f t="shared" si="143"/>
        <v/>
      </c>
      <c r="K214" s="7" t="str">
        <f t="shared" si="143"/>
        <v/>
      </c>
      <c r="L214" s="7" t="str">
        <f t="shared" si="143"/>
        <v/>
      </c>
      <c r="M214" s="7" t="str">
        <f t="shared" si="143"/>
        <v/>
      </c>
      <c r="N214" s="7" t="str">
        <f t="shared" si="143"/>
        <v/>
      </c>
      <c r="O214" s="7" t="str">
        <f t="shared" si="143"/>
        <v/>
      </c>
      <c r="P214" s="66">
        <f t="shared" si="103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4">SUM(E213,E211)</f>
        <v>0</v>
      </c>
      <c r="F215" s="66">
        <f t="shared" si="144"/>
        <v>0</v>
      </c>
      <c r="G215" s="66">
        <f t="shared" si="144"/>
        <v>0</v>
      </c>
      <c r="H215" s="66">
        <f t="shared" si="144"/>
        <v>0</v>
      </c>
      <c r="I215" s="66">
        <f t="shared" si="144"/>
        <v>0</v>
      </c>
      <c r="J215" s="66">
        <f t="shared" si="144"/>
        <v>0</v>
      </c>
      <c r="K215" s="66">
        <f t="shared" si="144"/>
        <v>0</v>
      </c>
      <c r="L215" s="66">
        <f t="shared" si="144"/>
        <v>0</v>
      </c>
      <c r="M215" s="66">
        <f t="shared" si="144"/>
        <v>0</v>
      </c>
      <c r="N215" s="66">
        <f t="shared" si="144"/>
        <v>0</v>
      </c>
      <c r="O215" s="66">
        <f t="shared" si="144"/>
        <v>0</v>
      </c>
      <c r="P215" s="66">
        <f t="shared" si="103"/>
        <v>0</v>
      </c>
    </row>
    <row r="216" spans="1:16" ht="16.05" customHeight="1" x14ac:dyDescent="0.2">
      <c r="A216" s="15"/>
      <c r="B216" s="13"/>
      <c r="C216" s="10" t="s">
        <v>22</v>
      </c>
      <c r="D216" s="7" t="str">
        <f t="shared" ref="D216:O216" si="145">IF(D215&lt;=0,"",D215/$P215%)</f>
        <v/>
      </c>
      <c r="E216" s="7" t="str">
        <f t="shared" si="145"/>
        <v/>
      </c>
      <c r="F216" s="7" t="str">
        <f t="shared" si="145"/>
        <v/>
      </c>
      <c r="G216" s="7" t="str">
        <f t="shared" si="145"/>
        <v/>
      </c>
      <c r="H216" s="7" t="str">
        <f t="shared" si="145"/>
        <v/>
      </c>
      <c r="I216" s="7" t="str">
        <f t="shared" si="145"/>
        <v/>
      </c>
      <c r="J216" s="7" t="str">
        <f t="shared" si="145"/>
        <v/>
      </c>
      <c r="K216" s="7" t="str">
        <f t="shared" si="145"/>
        <v/>
      </c>
      <c r="L216" s="7" t="str">
        <f t="shared" si="145"/>
        <v/>
      </c>
      <c r="M216" s="7" t="str">
        <f t="shared" si="145"/>
        <v/>
      </c>
      <c r="N216" s="7" t="str">
        <f t="shared" si="145"/>
        <v/>
      </c>
      <c r="O216" s="7" t="str">
        <f t="shared" si="145"/>
        <v/>
      </c>
      <c r="P216" s="66">
        <f t="shared" si="103"/>
        <v>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>
        <f t="shared" si="103"/>
        <v>0</v>
      </c>
    </row>
    <row r="218" spans="1:16" ht="16.05" customHeight="1" x14ac:dyDescent="0.2">
      <c r="A218" s="15"/>
      <c r="B218" s="9"/>
      <c r="C218" s="10" t="s">
        <v>22</v>
      </c>
      <c r="D218" s="7" t="str">
        <f t="shared" ref="D218:O218" si="146">IF(D217&lt;=0,"",D217/$P217%)</f>
        <v/>
      </c>
      <c r="E218" s="7" t="str">
        <f t="shared" si="146"/>
        <v/>
      </c>
      <c r="F218" s="7" t="str">
        <f t="shared" si="146"/>
        <v/>
      </c>
      <c r="G218" s="7" t="str">
        <f t="shared" si="146"/>
        <v/>
      </c>
      <c r="H218" s="7" t="str">
        <f t="shared" si="146"/>
        <v/>
      </c>
      <c r="I218" s="7" t="str">
        <f t="shared" si="146"/>
        <v/>
      </c>
      <c r="J218" s="7" t="str">
        <f t="shared" si="146"/>
        <v/>
      </c>
      <c r="K218" s="7" t="str">
        <f t="shared" si="146"/>
        <v/>
      </c>
      <c r="L218" s="7" t="str">
        <f t="shared" si="146"/>
        <v/>
      </c>
      <c r="M218" s="7" t="str">
        <f t="shared" si="146"/>
        <v/>
      </c>
      <c r="N218" s="7" t="str">
        <f t="shared" si="146"/>
        <v/>
      </c>
      <c r="O218" s="7" t="str">
        <f t="shared" si="146"/>
        <v/>
      </c>
      <c r="P218" s="66">
        <f t="shared" ref="P218:P223" si="147">SUM(D218:O218)</f>
        <v>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7"/>
        <v>0</v>
      </c>
    </row>
    <row r="220" spans="1:16" ht="16.05" customHeight="1" x14ac:dyDescent="0.2">
      <c r="A220" s="15"/>
      <c r="B220" s="9"/>
      <c r="C220" s="10" t="s">
        <v>22</v>
      </c>
      <c r="D220" s="7" t="str">
        <f t="shared" ref="D220:O220" si="148">IF(D219&lt;=0,"",D219/$P219%)</f>
        <v/>
      </c>
      <c r="E220" s="7" t="str">
        <f t="shared" si="148"/>
        <v/>
      </c>
      <c r="F220" s="7" t="str">
        <f t="shared" si="148"/>
        <v/>
      </c>
      <c r="G220" s="7" t="str">
        <f t="shared" si="148"/>
        <v/>
      </c>
      <c r="H220" s="7" t="str">
        <f t="shared" si="148"/>
        <v/>
      </c>
      <c r="I220" s="7" t="str">
        <f t="shared" si="148"/>
        <v/>
      </c>
      <c r="J220" s="7" t="str">
        <f t="shared" si="148"/>
        <v/>
      </c>
      <c r="K220" s="7" t="str">
        <f t="shared" si="148"/>
        <v/>
      </c>
      <c r="L220" s="7" t="str">
        <f t="shared" si="148"/>
        <v/>
      </c>
      <c r="M220" s="7" t="str">
        <f t="shared" si="148"/>
        <v/>
      </c>
      <c r="N220" s="7" t="str">
        <f t="shared" si="148"/>
        <v/>
      </c>
      <c r="O220" s="7" t="str">
        <f t="shared" si="148"/>
        <v/>
      </c>
      <c r="P220" s="66">
        <f t="shared" si="147"/>
        <v>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49">SUM(E219,E217)</f>
        <v>0</v>
      </c>
      <c r="F221" s="66">
        <f t="shared" si="149"/>
        <v>0</v>
      </c>
      <c r="G221" s="66">
        <f t="shared" si="149"/>
        <v>0</v>
      </c>
      <c r="H221" s="66">
        <f t="shared" si="149"/>
        <v>0</v>
      </c>
      <c r="I221" s="66">
        <f t="shared" si="149"/>
        <v>0</v>
      </c>
      <c r="J221" s="66">
        <f t="shared" si="149"/>
        <v>0</v>
      </c>
      <c r="K221" s="66">
        <f t="shared" si="149"/>
        <v>0</v>
      </c>
      <c r="L221" s="66">
        <f t="shared" si="149"/>
        <v>0</v>
      </c>
      <c r="M221" s="66">
        <f t="shared" si="149"/>
        <v>0</v>
      </c>
      <c r="N221" s="66">
        <f t="shared" si="149"/>
        <v>0</v>
      </c>
      <c r="O221" s="66">
        <f t="shared" si="149"/>
        <v>0</v>
      </c>
      <c r="P221" s="66">
        <f t="shared" si="147"/>
        <v>0</v>
      </c>
    </row>
    <row r="222" spans="1:16" ht="16.05" customHeight="1" x14ac:dyDescent="0.2">
      <c r="A222" s="15"/>
      <c r="B222" s="13"/>
      <c r="C222" s="10" t="s">
        <v>22</v>
      </c>
      <c r="D222" s="7" t="str">
        <f t="shared" ref="D222:O222" si="150">IF(D221&lt;=0,"",D221/$P221%)</f>
        <v/>
      </c>
      <c r="E222" s="7" t="str">
        <f t="shared" si="150"/>
        <v/>
      </c>
      <c r="F222" s="7" t="str">
        <f t="shared" si="150"/>
        <v/>
      </c>
      <c r="G222" s="7" t="str">
        <f t="shared" si="150"/>
        <v/>
      </c>
      <c r="H222" s="7" t="str">
        <f t="shared" si="150"/>
        <v/>
      </c>
      <c r="I222" s="7" t="str">
        <f t="shared" si="150"/>
        <v/>
      </c>
      <c r="J222" s="7" t="str">
        <f t="shared" si="150"/>
        <v/>
      </c>
      <c r="K222" s="7" t="str">
        <f t="shared" si="150"/>
        <v/>
      </c>
      <c r="L222" s="7" t="str">
        <f t="shared" si="150"/>
        <v/>
      </c>
      <c r="M222" s="7" t="str">
        <f t="shared" si="150"/>
        <v/>
      </c>
      <c r="N222" s="7" t="str">
        <f t="shared" si="150"/>
        <v/>
      </c>
      <c r="O222" s="7" t="str">
        <f t="shared" si="150"/>
        <v/>
      </c>
      <c r="P222" s="66">
        <f t="shared" si="147"/>
        <v>0</v>
      </c>
    </row>
    <row r="223" spans="1:16" ht="16.05" customHeight="1" x14ac:dyDescent="0.2">
      <c r="A223" s="9"/>
      <c r="B223" s="9" t="s">
        <v>60</v>
      </c>
      <c r="C223" s="7" t="s">
        <v>21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>
        <f t="shared" si="147"/>
        <v>0</v>
      </c>
    </row>
    <row r="224" spans="1:16" ht="16.05" customHeight="1" x14ac:dyDescent="0.2">
      <c r="A224" s="9"/>
      <c r="B224" s="9"/>
      <c r="C224" s="10" t="s">
        <v>22</v>
      </c>
      <c r="D224" s="7" t="str">
        <f t="shared" ref="D224:O224" si="151">IF(D223&lt;=0,"",D223/$P223%)</f>
        <v/>
      </c>
      <c r="E224" s="7" t="str">
        <f t="shared" si="151"/>
        <v/>
      </c>
      <c r="F224" s="7" t="str">
        <f t="shared" si="151"/>
        <v/>
      </c>
      <c r="G224" s="7" t="str">
        <f t="shared" si="151"/>
        <v/>
      </c>
      <c r="H224" s="7" t="str">
        <f t="shared" si="151"/>
        <v/>
      </c>
      <c r="I224" s="7" t="str">
        <f t="shared" si="151"/>
        <v/>
      </c>
      <c r="J224" s="7" t="str">
        <f t="shared" si="151"/>
        <v/>
      </c>
      <c r="K224" s="7" t="str">
        <f t="shared" si="151"/>
        <v/>
      </c>
      <c r="L224" s="7" t="str">
        <f t="shared" si="151"/>
        <v/>
      </c>
      <c r="M224" s="7" t="str">
        <f t="shared" si="151"/>
        <v/>
      </c>
      <c r="N224" s="7" t="str">
        <f t="shared" si="151"/>
        <v/>
      </c>
      <c r="O224" s="7" t="str">
        <f t="shared" si="151"/>
        <v/>
      </c>
      <c r="P224" s="66">
        <f>SUM(D224:O224)</f>
        <v>0</v>
      </c>
    </row>
    <row r="225" spans="1:16" ht="16.05" customHeight="1" x14ac:dyDescent="0.2">
      <c r="A225" s="9"/>
      <c r="B225" s="9"/>
      <c r="C225" s="7" t="s">
        <v>23</v>
      </c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>
        <f>SUM(D225:O225)</f>
        <v>0</v>
      </c>
    </row>
    <row r="226" spans="1:16" ht="16.05" customHeight="1" x14ac:dyDescent="0.2">
      <c r="A226" s="9"/>
      <c r="B226" s="9"/>
      <c r="C226" s="10" t="s">
        <v>22</v>
      </c>
      <c r="D226" s="7" t="str">
        <f t="shared" ref="D226:O226" si="152">IF(D225&lt;=0,"",D225/$P225%)</f>
        <v/>
      </c>
      <c r="E226" s="7" t="str">
        <f t="shared" si="152"/>
        <v/>
      </c>
      <c r="F226" s="7" t="str">
        <f t="shared" si="152"/>
        <v/>
      </c>
      <c r="G226" s="7" t="str">
        <f t="shared" si="152"/>
        <v/>
      </c>
      <c r="H226" s="7" t="str">
        <f t="shared" si="152"/>
        <v/>
      </c>
      <c r="I226" s="7" t="str">
        <f t="shared" si="152"/>
        <v/>
      </c>
      <c r="J226" s="7" t="str">
        <f t="shared" si="152"/>
        <v/>
      </c>
      <c r="K226" s="7" t="str">
        <f t="shared" si="152"/>
        <v/>
      </c>
      <c r="L226" s="7" t="str">
        <f t="shared" si="152"/>
        <v/>
      </c>
      <c r="M226" s="7" t="str">
        <f t="shared" si="152"/>
        <v/>
      </c>
      <c r="N226" s="7" t="str">
        <f t="shared" si="152"/>
        <v/>
      </c>
      <c r="O226" s="7" t="str">
        <f t="shared" si="152"/>
        <v/>
      </c>
      <c r="P226" s="66">
        <f>SUM(D226:O226)</f>
        <v>0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3">SUM(E225,E223)</f>
        <v>0</v>
      </c>
      <c r="F227" s="66">
        <f t="shared" si="153"/>
        <v>0</v>
      </c>
      <c r="G227" s="66">
        <f t="shared" si="153"/>
        <v>0</v>
      </c>
      <c r="H227" s="66">
        <f t="shared" si="153"/>
        <v>0</v>
      </c>
      <c r="I227" s="66">
        <f t="shared" si="153"/>
        <v>0</v>
      </c>
      <c r="J227" s="66">
        <f t="shared" si="153"/>
        <v>0</v>
      </c>
      <c r="K227" s="66">
        <f t="shared" si="153"/>
        <v>0</v>
      </c>
      <c r="L227" s="66">
        <f t="shared" si="153"/>
        <v>0</v>
      </c>
      <c r="M227" s="66">
        <f t="shared" si="153"/>
        <v>0</v>
      </c>
      <c r="N227" s="66">
        <f t="shared" si="153"/>
        <v>0</v>
      </c>
      <c r="O227" s="66">
        <f t="shared" si="153"/>
        <v>0</v>
      </c>
      <c r="P227" s="66">
        <f>SUM(D227:O227)</f>
        <v>0</v>
      </c>
    </row>
    <row r="228" spans="1:16" ht="16.05" customHeight="1" x14ac:dyDescent="0.2">
      <c r="A228" s="14"/>
      <c r="B228" s="13"/>
      <c r="C228" s="10" t="s">
        <v>22</v>
      </c>
      <c r="D228" s="7" t="str">
        <f t="shared" ref="D228:O228" si="154">IF(D227&lt;=0,"",D227/$P227%)</f>
        <v/>
      </c>
      <c r="E228" s="7" t="str">
        <f t="shared" si="154"/>
        <v/>
      </c>
      <c r="F228" s="7" t="str">
        <f t="shared" si="154"/>
        <v/>
      </c>
      <c r="G228" s="7" t="str">
        <f t="shared" si="154"/>
        <v/>
      </c>
      <c r="H228" s="7" t="str">
        <f t="shared" si="154"/>
        <v/>
      </c>
      <c r="I228" s="7" t="str">
        <f t="shared" si="154"/>
        <v/>
      </c>
      <c r="J228" s="7" t="str">
        <f t="shared" si="154"/>
        <v/>
      </c>
      <c r="K228" s="7" t="str">
        <f t="shared" si="154"/>
        <v/>
      </c>
      <c r="L228" s="7" t="str">
        <f t="shared" si="154"/>
        <v/>
      </c>
      <c r="M228" s="7" t="str">
        <f t="shared" si="154"/>
        <v/>
      </c>
      <c r="N228" s="7" t="str">
        <f t="shared" si="154"/>
        <v/>
      </c>
      <c r="O228" s="7" t="str">
        <f t="shared" si="154"/>
        <v/>
      </c>
      <c r="P228" s="66">
        <f>SUM(D228:O228)</f>
        <v>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5">SUM(E235,E241,E247,E253,E259,E265,E271,E277,E283,E289)</f>
        <v>0</v>
      </c>
      <c r="F229" s="7">
        <f t="shared" si="155"/>
        <v>0</v>
      </c>
      <c r="G229" s="7">
        <f t="shared" si="155"/>
        <v>0</v>
      </c>
      <c r="H229" s="7">
        <f t="shared" si="155"/>
        <v>0</v>
      </c>
      <c r="I229" s="7">
        <f t="shared" si="155"/>
        <v>0</v>
      </c>
      <c r="J229" s="7">
        <f t="shared" si="155"/>
        <v>0</v>
      </c>
      <c r="K229" s="7">
        <f t="shared" si="155"/>
        <v>0</v>
      </c>
      <c r="L229" s="7">
        <f t="shared" si="155"/>
        <v>0</v>
      </c>
      <c r="M229" s="7">
        <f t="shared" si="155"/>
        <v>0</v>
      </c>
      <c r="N229" s="7">
        <f t="shared" si="155"/>
        <v>0</v>
      </c>
      <c r="O229" s="7">
        <f t="shared" si="155"/>
        <v>0</v>
      </c>
      <c r="P229" s="66">
        <f t="shared" ref="P229:P234" si="156">SUM(D229:O229)</f>
        <v>0</v>
      </c>
    </row>
    <row r="230" spans="1:16" ht="16.05" customHeight="1" x14ac:dyDescent="0.2">
      <c r="A230" s="9"/>
      <c r="C230" s="10" t="s">
        <v>22</v>
      </c>
      <c r="D230" s="7" t="str">
        <f t="shared" ref="D230:O230" si="157">IF(D229&lt;=0,"",D229/$P229%)</f>
        <v/>
      </c>
      <c r="E230" s="7" t="str">
        <f t="shared" si="157"/>
        <v/>
      </c>
      <c r="F230" s="7" t="str">
        <f t="shared" si="157"/>
        <v/>
      </c>
      <c r="G230" s="7" t="str">
        <f t="shared" si="157"/>
        <v/>
      </c>
      <c r="H230" s="7" t="str">
        <f t="shared" si="157"/>
        <v/>
      </c>
      <c r="I230" s="7" t="str">
        <f t="shared" si="157"/>
        <v/>
      </c>
      <c r="J230" s="7" t="str">
        <f t="shared" si="157"/>
        <v/>
      </c>
      <c r="K230" s="7" t="str">
        <f t="shared" si="157"/>
        <v/>
      </c>
      <c r="L230" s="7" t="str">
        <f t="shared" si="157"/>
        <v/>
      </c>
      <c r="M230" s="7" t="str">
        <f t="shared" si="157"/>
        <v/>
      </c>
      <c r="N230" s="7" t="str">
        <f t="shared" si="157"/>
        <v/>
      </c>
      <c r="O230" s="7" t="str">
        <f t="shared" si="157"/>
        <v/>
      </c>
      <c r="P230" s="66">
        <f t="shared" si="156"/>
        <v>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58">SUM(E237,E243,E249,E255,E261,E267,E273,E279,E285,E291)</f>
        <v>0</v>
      </c>
      <c r="F231" s="7">
        <f t="shared" si="158"/>
        <v>0</v>
      </c>
      <c r="G231" s="7">
        <f t="shared" si="158"/>
        <v>0</v>
      </c>
      <c r="H231" s="7">
        <f t="shared" si="158"/>
        <v>0</v>
      </c>
      <c r="I231" s="7">
        <f t="shared" si="158"/>
        <v>0</v>
      </c>
      <c r="J231" s="7">
        <f t="shared" si="158"/>
        <v>0</v>
      </c>
      <c r="K231" s="7">
        <f t="shared" si="158"/>
        <v>0</v>
      </c>
      <c r="L231" s="7">
        <f t="shared" si="158"/>
        <v>0</v>
      </c>
      <c r="M231" s="7">
        <f t="shared" si="158"/>
        <v>0</v>
      </c>
      <c r="N231" s="7">
        <f t="shared" si="158"/>
        <v>0</v>
      </c>
      <c r="O231" s="7">
        <f t="shared" si="158"/>
        <v>0</v>
      </c>
      <c r="P231" s="66">
        <f t="shared" si="156"/>
        <v>0</v>
      </c>
    </row>
    <row r="232" spans="1:16" ht="16.05" customHeight="1" x14ac:dyDescent="0.2">
      <c r="A232" s="9"/>
      <c r="C232" s="10" t="s">
        <v>22</v>
      </c>
      <c r="D232" s="7" t="str">
        <f t="shared" ref="D232:O232" si="159">IF(D231&lt;=0,"",D231/$P231%)</f>
        <v/>
      </c>
      <c r="E232" s="7" t="str">
        <f t="shared" si="159"/>
        <v/>
      </c>
      <c r="F232" s="7" t="str">
        <f t="shared" si="159"/>
        <v/>
      </c>
      <c r="G232" s="7" t="str">
        <f t="shared" si="159"/>
        <v/>
      </c>
      <c r="H232" s="7" t="str">
        <f t="shared" si="159"/>
        <v/>
      </c>
      <c r="I232" s="7" t="str">
        <f t="shared" si="159"/>
        <v/>
      </c>
      <c r="J232" s="7" t="str">
        <f t="shared" si="159"/>
        <v/>
      </c>
      <c r="K232" s="7" t="str">
        <f t="shared" si="159"/>
        <v/>
      </c>
      <c r="L232" s="7" t="str">
        <f t="shared" si="159"/>
        <v/>
      </c>
      <c r="M232" s="7" t="str">
        <f t="shared" si="159"/>
        <v/>
      </c>
      <c r="N232" s="7" t="str">
        <f t="shared" si="159"/>
        <v/>
      </c>
      <c r="O232" s="7" t="str">
        <f t="shared" si="159"/>
        <v/>
      </c>
      <c r="P232" s="66">
        <f t="shared" si="156"/>
        <v>0</v>
      </c>
    </row>
    <row r="233" spans="1:16" ht="16.05" customHeight="1" x14ac:dyDescent="0.2">
      <c r="A233" s="9"/>
      <c r="C233" s="7" t="s">
        <v>24</v>
      </c>
      <c r="D233" s="7">
        <f t="shared" ref="D233:O233" si="160">SUM(D239,D245,D251,D257,D263,D269,D275,D281,D287,D293)</f>
        <v>0</v>
      </c>
      <c r="E233" s="7">
        <f t="shared" si="160"/>
        <v>0</v>
      </c>
      <c r="F233" s="7">
        <f t="shared" si="160"/>
        <v>0</v>
      </c>
      <c r="G233" s="7">
        <f t="shared" si="160"/>
        <v>0</v>
      </c>
      <c r="H233" s="7">
        <f t="shared" si="160"/>
        <v>0</v>
      </c>
      <c r="I233" s="7">
        <f t="shared" si="160"/>
        <v>0</v>
      </c>
      <c r="J233" s="7">
        <f t="shared" si="160"/>
        <v>0</v>
      </c>
      <c r="K233" s="7">
        <f t="shared" si="160"/>
        <v>0</v>
      </c>
      <c r="L233" s="7">
        <f t="shared" si="160"/>
        <v>0</v>
      </c>
      <c r="M233" s="7">
        <f t="shared" si="160"/>
        <v>0</v>
      </c>
      <c r="N233" s="7">
        <f t="shared" si="160"/>
        <v>0</v>
      </c>
      <c r="O233" s="7">
        <f t="shared" si="160"/>
        <v>0</v>
      </c>
      <c r="P233" s="66">
        <f t="shared" si="156"/>
        <v>0</v>
      </c>
    </row>
    <row r="234" spans="1:16" ht="16.05" customHeight="1" x14ac:dyDescent="0.2">
      <c r="A234" s="9"/>
      <c r="B234" s="12"/>
      <c r="C234" s="10" t="s">
        <v>22</v>
      </c>
      <c r="D234" s="7" t="str">
        <f t="shared" ref="D234:O234" si="161">IF(D233&lt;=0,"",D233/$P233%)</f>
        <v/>
      </c>
      <c r="E234" s="7" t="str">
        <f t="shared" si="161"/>
        <v/>
      </c>
      <c r="F234" s="7" t="str">
        <f t="shared" si="161"/>
        <v/>
      </c>
      <c r="G234" s="7" t="str">
        <f t="shared" si="161"/>
        <v/>
      </c>
      <c r="H234" s="7" t="str">
        <f t="shared" si="161"/>
        <v/>
      </c>
      <c r="I234" s="7" t="str">
        <f t="shared" si="161"/>
        <v/>
      </c>
      <c r="J234" s="7" t="str">
        <f t="shared" si="161"/>
        <v/>
      </c>
      <c r="K234" s="7" t="str">
        <f t="shared" si="161"/>
        <v/>
      </c>
      <c r="L234" s="7" t="str">
        <f t="shared" si="161"/>
        <v/>
      </c>
      <c r="M234" s="7" t="str">
        <f t="shared" si="161"/>
        <v/>
      </c>
      <c r="N234" s="7" t="str">
        <f t="shared" si="161"/>
        <v/>
      </c>
      <c r="O234" s="7" t="str">
        <f t="shared" si="161"/>
        <v/>
      </c>
      <c r="P234" s="66">
        <f t="shared" si="156"/>
        <v>0</v>
      </c>
    </row>
    <row r="235" spans="1:16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ref="P235:P292" si="162">SUM(D235:O235)</f>
        <v>0</v>
      </c>
    </row>
    <row r="236" spans="1:16" ht="16.05" customHeight="1" x14ac:dyDescent="0.2">
      <c r="A236" s="9"/>
      <c r="B236" s="9"/>
      <c r="C236" s="10" t="s">
        <v>22</v>
      </c>
      <c r="D236" s="7" t="str">
        <f t="shared" ref="D236:O236" si="163">IF(D235&lt;=0,"",D235/$P235%)</f>
        <v/>
      </c>
      <c r="E236" s="7" t="str">
        <f t="shared" si="163"/>
        <v/>
      </c>
      <c r="F236" s="7" t="str">
        <f t="shared" si="163"/>
        <v/>
      </c>
      <c r="G236" s="7" t="str">
        <f t="shared" si="163"/>
        <v/>
      </c>
      <c r="H236" s="7" t="str">
        <f t="shared" si="163"/>
        <v/>
      </c>
      <c r="I236" s="7" t="str">
        <f t="shared" si="163"/>
        <v/>
      </c>
      <c r="J236" s="7" t="str">
        <f t="shared" si="163"/>
        <v/>
      </c>
      <c r="K236" s="7" t="str">
        <f t="shared" si="163"/>
        <v/>
      </c>
      <c r="L236" s="7" t="str">
        <f t="shared" si="163"/>
        <v/>
      </c>
      <c r="M236" s="7" t="str">
        <f t="shared" si="163"/>
        <v/>
      </c>
      <c r="N236" s="7" t="str">
        <f t="shared" si="163"/>
        <v/>
      </c>
      <c r="O236" s="7" t="str">
        <f t="shared" si="163"/>
        <v/>
      </c>
      <c r="P236" s="66">
        <f t="shared" si="162"/>
        <v>0</v>
      </c>
    </row>
    <row r="237" spans="1:16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62"/>
        <v>0</v>
      </c>
    </row>
    <row r="238" spans="1:16" ht="16.05" customHeight="1" x14ac:dyDescent="0.2">
      <c r="A238" s="9"/>
      <c r="B238" s="9"/>
      <c r="C238" s="10" t="s">
        <v>22</v>
      </c>
      <c r="D238" s="7" t="str">
        <f t="shared" ref="D238:O238" si="164">IF(D237&lt;=0,"",D237/$P237%)</f>
        <v/>
      </c>
      <c r="E238" s="7" t="str">
        <f t="shared" si="164"/>
        <v/>
      </c>
      <c r="F238" s="7" t="str">
        <f t="shared" si="164"/>
        <v/>
      </c>
      <c r="G238" s="7" t="str">
        <f t="shared" si="164"/>
        <v/>
      </c>
      <c r="H238" s="7" t="str">
        <f t="shared" si="164"/>
        <v/>
      </c>
      <c r="I238" s="7" t="str">
        <f t="shared" si="164"/>
        <v/>
      </c>
      <c r="J238" s="7" t="str">
        <f t="shared" si="164"/>
        <v/>
      </c>
      <c r="K238" s="7" t="str">
        <f t="shared" si="164"/>
        <v/>
      </c>
      <c r="L238" s="7" t="str">
        <f t="shared" si="164"/>
        <v/>
      </c>
      <c r="M238" s="7" t="str">
        <f t="shared" si="164"/>
        <v/>
      </c>
      <c r="N238" s="7" t="str">
        <f t="shared" si="164"/>
        <v/>
      </c>
      <c r="O238" s="7" t="str">
        <f t="shared" si="164"/>
        <v/>
      </c>
      <c r="P238" s="66">
        <f t="shared" si="162"/>
        <v>0</v>
      </c>
    </row>
    <row r="239" spans="1:16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5">SUM(E237,E235)</f>
        <v>0</v>
      </c>
      <c r="F239" s="66">
        <f t="shared" si="165"/>
        <v>0</v>
      </c>
      <c r="G239" s="66">
        <f t="shared" si="165"/>
        <v>0</v>
      </c>
      <c r="H239" s="66">
        <f t="shared" si="165"/>
        <v>0</v>
      </c>
      <c r="I239" s="66">
        <f t="shared" si="165"/>
        <v>0</v>
      </c>
      <c r="J239" s="66">
        <f t="shared" si="165"/>
        <v>0</v>
      </c>
      <c r="K239" s="66">
        <f t="shared" si="165"/>
        <v>0</v>
      </c>
      <c r="L239" s="66">
        <f t="shared" si="165"/>
        <v>0</v>
      </c>
      <c r="M239" s="66">
        <f t="shared" si="165"/>
        <v>0</v>
      </c>
      <c r="N239" s="66">
        <f t="shared" si="165"/>
        <v>0</v>
      </c>
      <c r="O239" s="66">
        <f t="shared" si="165"/>
        <v>0</v>
      </c>
      <c r="P239" s="66">
        <f t="shared" si="162"/>
        <v>0</v>
      </c>
    </row>
    <row r="240" spans="1:16" ht="16.05" customHeight="1" x14ac:dyDescent="0.2">
      <c r="A240" s="9"/>
      <c r="B240" s="13"/>
      <c r="C240" s="10" t="s">
        <v>22</v>
      </c>
      <c r="D240" s="7" t="str">
        <f t="shared" ref="D240:O240" si="166">IF(D239&lt;=0,"",D239/$P239%)</f>
        <v/>
      </c>
      <c r="E240" s="7" t="str">
        <f t="shared" si="166"/>
        <v/>
      </c>
      <c r="F240" s="7" t="str">
        <f t="shared" si="166"/>
        <v/>
      </c>
      <c r="G240" s="7" t="str">
        <f t="shared" si="166"/>
        <v/>
      </c>
      <c r="H240" s="7" t="str">
        <f t="shared" si="166"/>
        <v/>
      </c>
      <c r="I240" s="7" t="str">
        <f t="shared" si="166"/>
        <v/>
      </c>
      <c r="J240" s="7" t="str">
        <f t="shared" si="166"/>
        <v/>
      </c>
      <c r="K240" s="7" t="str">
        <f t="shared" si="166"/>
        <v/>
      </c>
      <c r="L240" s="7" t="str">
        <f t="shared" si="166"/>
        <v/>
      </c>
      <c r="M240" s="7" t="str">
        <f t="shared" si="166"/>
        <v/>
      </c>
      <c r="N240" s="7" t="str">
        <f t="shared" si="166"/>
        <v/>
      </c>
      <c r="O240" s="7" t="str">
        <f t="shared" si="166"/>
        <v/>
      </c>
      <c r="P240" s="66">
        <f t="shared" si="162"/>
        <v>0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62"/>
        <v>0</v>
      </c>
    </row>
    <row r="242" spans="1:16" ht="16.05" customHeight="1" x14ac:dyDescent="0.2">
      <c r="A242" s="9"/>
      <c r="B242" s="9"/>
      <c r="C242" s="10" t="s">
        <v>22</v>
      </c>
      <c r="D242" s="7" t="str">
        <f t="shared" ref="D242:O242" si="167">IF(D241&lt;=0,"",D241/$P241%)</f>
        <v/>
      </c>
      <c r="E242" s="7" t="str">
        <f t="shared" si="167"/>
        <v/>
      </c>
      <c r="F242" s="7" t="str">
        <f t="shared" si="167"/>
        <v/>
      </c>
      <c r="G242" s="7" t="str">
        <f t="shared" si="167"/>
        <v/>
      </c>
      <c r="H242" s="7" t="str">
        <f t="shared" si="167"/>
        <v/>
      </c>
      <c r="I242" s="7" t="str">
        <f t="shared" si="167"/>
        <v/>
      </c>
      <c r="J242" s="7" t="str">
        <f t="shared" si="167"/>
        <v/>
      </c>
      <c r="K242" s="7" t="str">
        <f t="shared" si="167"/>
        <v/>
      </c>
      <c r="L242" s="7" t="str">
        <f t="shared" si="167"/>
        <v/>
      </c>
      <c r="M242" s="7" t="str">
        <f t="shared" si="167"/>
        <v/>
      </c>
      <c r="N242" s="7" t="str">
        <f t="shared" si="167"/>
        <v/>
      </c>
      <c r="O242" s="7" t="str">
        <f t="shared" si="167"/>
        <v/>
      </c>
      <c r="P242" s="66">
        <f t="shared" si="162"/>
        <v>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62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 t="shared" ref="D244:O244" si="168">IF(D243&lt;=0,"",D243/$P243%)</f>
        <v/>
      </c>
      <c r="E244" s="7" t="str">
        <f t="shared" si="168"/>
        <v/>
      </c>
      <c r="F244" s="7" t="str">
        <f t="shared" si="168"/>
        <v/>
      </c>
      <c r="G244" s="7" t="str">
        <f t="shared" si="168"/>
        <v/>
      </c>
      <c r="H244" s="7" t="str">
        <f t="shared" si="168"/>
        <v/>
      </c>
      <c r="I244" s="7" t="str">
        <f t="shared" si="168"/>
        <v/>
      </c>
      <c r="J244" s="7" t="str">
        <f t="shared" si="168"/>
        <v/>
      </c>
      <c r="K244" s="7" t="str">
        <f t="shared" si="168"/>
        <v/>
      </c>
      <c r="L244" s="7" t="str">
        <f t="shared" si="168"/>
        <v/>
      </c>
      <c r="M244" s="7" t="str">
        <f t="shared" si="168"/>
        <v/>
      </c>
      <c r="N244" s="7" t="str">
        <f t="shared" si="168"/>
        <v/>
      </c>
      <c r="O244" s="7" t="str">
        <f t="shared" si="168"/>
        <v/>
      </c>
      <c r="P244" s="66">
        <f t="shared" si="162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69">SUM(E243,E241)</f>
        <v>0</v>
      </c>
      <c r="F245" s="66">
        <f t="shared" si="169"/>
        <v>0</v>
      </c>
      <c r="G245" s="66">
        <f t="shared" si="169"/>
        <v>0</v>
      </c>
      <c r="H245" s="66">
        <f t="shared" si="169"/>
        <v>0</v>
      </c>
      <c r="I245" s="66">
        <f t="shared" si="169"/>
        <v>0</v>
      </c>
      <c r="J245" s="66">
        <f t="shared" si="169"/>
        <v>0</v>
      </c>
      <c r="K245" s="66">
        <f t="shared" si="169"/>
        <v>0</v>
      </c>
      <c r="L245" s="66">
        <f t="shared" si="169"/>
        <v>0</v>
      </c>
      <c r="M245" s="66">
        <f t="shared" si="169"/>
        <v>0</v>
      </c>
      <c r="N245" s="66">
        <f t="shared" si="169"/>
        <v>0</v>
      </c>
      <c r="O245" s="66">
        <f t="shared" si="169"/>
        <v>0</v>
      </c>
      <c r="P245" s="66">
        <f t="shared" si="162"/>
        <v>0</v>
      </c>
    </row>
    <row r="246" spans="1:16" ht="16.05" customHeight="1" x14ac:dyDescent="0.2">
      <c r="A246" s="9"/>
      <c r="B246" s="13"/>
      <c r="C246" s="10" t="s">
        <v>22</v>
      </c>
      <c r="D246" s="7" t="str">
        <f t="shared" ref="D246:O246" si="170">IF(D245&lt;=0,"",D245/$P245%)</f>
        <v/>
      </c>
      <c r="E246" s="7" t="str">
        <f t="shared" si="170"/>
        <v/>
      </c>
      <c r="F246" s="7" t="str">
        <f t="shared" si="170"/>
        <v/>
      </c>
      <c r="G246" s="7" t="str">
        <f t="shared" si="170"/>
        <v/>
      </c>
      <c r="H246" s="7" t="str">
        <f t="shared" si="170"/>
        <v/>
      </c>
      <c r="I246" s="7" t="str">
        <f t="shared" si="170"/>
        <v/>
      </c>
      <c r="J246" s="7" t="str">
        <f t="shared" si="170"/>
        <v/>
      </c>
      <c r="K246" s="7" t="str">
        <f t="shared" si="170"/>
        <v/>
      </c>
      <c r="L246" s="7" t="str">
        <f t="shared" si="170"/>
        <v/>
      </c>
      <c r="M246" s="7" t="str">
        <f t="shared" si="170"/>
        <v/>
      </c>
      <c r="N246" s="7" t="str">
        <f t="shared" si="170"/>
        <v/>
      </c>
      <c r="O246" s="7" t="str">
        <f t="shared" si="170"/>
        <v/>
      </c>
      <c r="P246" s="66">
        <f t="shared" si="162"/>
        <v>0</v>
      </c>
    </row>
    <row r="247" spans="1:16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62"/>
        <v>0</v>
      </c>
    </row>
    <row r="248" spans="1:16" ht="16.05" customHeight="1" x14ac:dyDescent="0.2">
      <c r="A248" s="9"/>
      <c r="B248" s="9"/>
      <c r="C248" s="10" t="s">
        <v>22</v>
      </c>
      <c r="D248" s="7" t="str">
        <f t="shared" ref="D248:O248" si="171">IF(D247&lt;=0,"",D247/$P247%)</f>
        <v/>
      </c>
      <c r="E248" s="7" t="str">
        <f t="shared" si="171"/>
        <v/>
      </c>
      <c r="F248" s="7" t="str">
        <f t="shared" si="171"/>
        <v/>
      </c>
      <c r="G248" s="7" t="str">
        <f t="shared" si="171"/>
        <v/>
      </c>
      <c r="H248" s="7" t="str">
        <f t="shared" si="171"/>
        <v/>
      </c>
      <c r="I248" s="7" t="str">
        <f t="shared" si="171"/>
        <v/>
      </c>
      <c r="J248" s="7" t="str">
        <f t="shared" si="171"/>
        <v/>
      </c>
      <c r="K248" s="7" t="str">
        <f t="shared" si="171"/>
        <v/>
      </c>
      <c r="L248" s="7" t="str">
        <f t="shared" si="171"/>
        <v/>
      </c>
      <c r="M248" s="7" t="str">
        <f t="shared" si="171"/>
        <v/>
      </c>
      <c r="N248" s="7" t="str">
        <f t="shared" si="171"/>
        <v/>
      </c>
      <c r="O248" s="7" t="str">
        <f t="shared" si="171"/>
        <v/>
      </c>
      <c r="P248" s="66">
        <f t="shared" si="162"/>
        <v>0</v>
      </c>
    </row>
    <row r="249" spans="1:16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62"/>
        <v>0</v>
      </c>
    </row>
    <row r="250" spans="1:16" ht="16.05" customHeight="1" x14ac:dyDescent="0.2">
      <c r="A250" s="9"/>
      <c r="B250" s="9"/>
      <c r="C250" s="10" t="s">
        <v>22</v>
      </c>
      <c r="D250" s="7" t="str">
        <f t="shared" ref="D250:O250" si="172">IF(D249&lt;=0,"",D249/$P249%)</f>
        <v/>
      </c>
      <c r="E250" s="7" t="str">
        <f t="shared" si="172"/>
        <v/>
      </c>
      <c r="F250" s="7" t="str">
        <f t="shared" si="172"/>
        <v/>
      </c>
      <c r="G250" s="7" t="str">
        <f t="shared" si="172"/>
        <v/>
      </c>
      <c r="H250" s="7" t="str">
        <f t="shared" si="172"/>
        <v/>
      </c>
      <c r="I250" s="7" t="str">
        <f t="shared" si="172"/>
        <v/>
      </c>
      <c r="J250" s="7" t="str">
        <f t="shared" si="172"/>
        <v/>
      </c>
      <c r="K250" s="7" t="str">
        <f t="shared" si="172"/>
        <v/>
      </c>
      <c r="L250" s="7" t="str">
        <f t="shared" si="172"/>
        <v/>
      </c>
      <c r="M250" s="7" t="str">
        <f t="shared" si="172"/>
        <v/>
      </c>
      <c r="N250" s="7" t="str">
        <f t="shared" si="172"/>
        <v/>
      </c>
      <c r="O250" s="7" t="str">
        <f t="shared" si="172"/>
        <v/>
      </c>
      <c r="P250" s="66">
        <f t="shared" si="162"/>
        <v>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3">SUM(E249,E247)</f>
        <v>0</v>
      </c>
      <c r="F251" s="66">
        <f t="shared" si="173"/>
        <v>0</v>
      </c>
      <c r="G251" s="66">
        <f t="shared" si="173"/>
        <v>0</v>
      </c>
      <c r="H251" s="66">
        <f t="shared" si="173"/>
        <v>0</v>
      </c>
      <c r="I251" s="66">
        <f t="shared" si="173"/>
        <v>0</v>
      </c>
      <c r="J251" s="66">
        <f t="shared" si="173"/>
        <v>0</v>
      </c>
      <c r="K251" s="66">
        <f t="shared" si="173"/>
        <v>0</v>
      </c>
      <c r="L251" s="66">
        <f t="shared" si="173"/>
        <v>0</v>
      </c>
      <c r="M251" s="66">
        <f t="shared" si="173"/>
        <v>0</v>
      </c>
      <c r="N251" s="66">
        <f t="shared" si="173"/>
        <v>0</v>
      </c>
      <c r="O251" s="66">
        <f t="shared" si="173"/>
        <v>0</v>
      </c>
      <c r="P251" s="66">
        <f t="shared" si="162"/>
        <v>0</v>
      </c>
    </row>
    <row r="252" spans="1:16" ht="16.05" customHeight="1" x14ac:dyDescent="0.2">
      <c r="A252" s="9"/>
      <c r="B252" s="13"/>
      <c r="C252" s="10" t="s">
        <v>22</v>
      </c>
      <c r="D252" s="7" t="str">
        <f t="shared" ref="D252:O252" si="174">IF(D251&lt;=0,"",D251/$P251%)</f>
        <v/>
      </c>
      <c r="E252" s="7" t="str">
        <f t="shared" si="174"/>
        <v/>
      </c>
      <c r="F252" s="7" t="str">
        <f t="shared" si="174"/>
        <v/>
      </c>
      <c r="G252" s="7" t="str">
        <f t="shared" si="174"/>
        <v/>
      </c>
      <c r="H252" s="7" t="str">
        <f t="shared" si="174"/>
        <v/>
      </c>
      <c r="I252" s="7" t="str">
        <f t="shared" si="174"/>
        <v/>
      </c>
      <c r="J252" s="7" t="str">
        <f t="shared" si="174"/>
        <v/>
      </c>
      <c r="K252" s="7" t="str">
        <f t="shared" si="174"/>
        <v/>
      </c>
      <c r="L252" s="7" t="str">
        <f t="shared" si="174"/>
        <v/>
      </c>
      <c r="M252" s="7" t="str">
        <f t="shared" si="174"/>
        <v/>
      </c>
      <c r="N252" s="7" t="str">
        <f t="shared" si="174"/>
        <v/>
      </c>
      <c r="O252" s="7" t="str">
        <f t="shared" si="174"/>
        <v/>
      </c>
      <c r="P252" s="66">
        <f t="shared" si="162"/>
        <v>0</v>
      </c>
    </row>
    <row r="253" spans="1:16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62"/>
        <v>0</v>
      </c>
    </row>
    <row r="254" spans="1:16" ht="16.05" customHeight="1" x14ac:dyDescent="0.2">
      <c r="A254" s="9"/>
      <c r="B254" s="9"/>
      <c r="C254" s="10" t="s">
        <v>22</v>
      </c>
      <c r="D254" s="7" t="str">
        <f t="shared" ref="D254:O254" si="175">IF(D253&lt;=0,"",D253/$P253%)</f>
        <v/>
      </c>
      <c r="E254" s="7" t="str">
        <f t="shared" si="175"/>
        <v/>
      </c>
      <c r="F254" s="7" t="str">
        <f t="shared" si="175"/>
        <v/>
      </c>
      <c r="G254" s="7" t="str">
        <f t="shared" si="175"/>
        <v/>
      </c>
      <c r="H254" s="7" t="str">
        <f t="shared" si="175"/>
        <v/>
      </c>
      <c r="I254" s="7" t="str">
        <f t="shared" si="175"/>
        <v/>
      </c>
      <c r="J254" s="7" t="str">
        <f t="shared" si="175"/>
        <v/>
      </c>
      <c r="K254" s="7" t="str">
        <f t="shared" si="175"/>
        <v/>
      </c>
      <c r="L254" s="7" t="str">
        <f t="shared" si="175"/>
        <v/>
      </c>
      <c r="M254" s="7" t="str">
        <f t="shared" si="175"/>
        <v/>
      </c>
      <c r="N254" s="7" t="str">
        <f t="shared" si="175"/>
        <v/>
      </c>
      <c r="O254" s="7" t="str">
        <f t="shared" si="175"/>
        <v/>
      </c>
      <c r="P254" s="66">
        <f t="shared" si="162"/>
        <v>0</v>
      </c>
    </row>
    <row r="255" spans="1:16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62"/>
        <v>0</v>
      </c>
    </row>
    <row r="256" spans="1:16" ht="16.05" customHeight="1" x14ac:dyDescent="0.2">
      <c r="A256" s="9"/>
      <c r="B256" s="9"/>
      <c r="C256" s="10" t="s">
        <v>22</v>
      </c>
      <c r="D256" s="7" t="str">
        <f t="shared" ref="D256:O256" si="176">IF(D255&lt;=0,"",D255/$P255%)</f>
        <v/>
      </c>
      <c r="E256" s="7" t="str">
        <f t="shared" si="176"/>
        <v/>
      </c>
      <c r="F256" s="7" t="str">
        <f t="shared" si="176"/>
        <v/>
      </c>
      <c r="G256" s="7" t="str">
        <f t="shared" si="176"/>
        <v/>
      </c>
      <c r="H256" s="7" t="str">
        <f t="shared" si="176"/>
        <v/>
      </c>
      <c r="I256" s="7" t="str">
        <f t="shared" si="176"/>
        <v/>
      </c>
      <c r="J256" s="7" t="str">
        <f t="shared" si="176"/>
        <v/>
      </c>
      <c r="K256" s="7" t="str">
        <f t="shared" si="176"/>
        <v/>
      </c>
      <c r="L256" s="7" t="str">
        <f t="shared" si="176"/>
        <v/>
      </c>
      <c r="M256" s="7" t="str">
        <f t="shared" si="176"/>
        <v/>
      </c>
      <c r="N256" s="7" t="str">
        <f t="shared" si="176"/>
        <v/>
      </c>
      <c r="O256" s="7" t="str">
        <f t="shared" si="176"/>
        <v/>
      </c>
      <c r="P256" s="66">
        <f t="shared" si="162"/>
        <v>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7">SUM(E255,E253)</f>
        <v>0</v>
      </c>
      <c r="F257" s="66">
        <f t="shared" si="177"/>
        <v>0</v>
      </c>
      <c r="G257" s="66">
        <f t="shared" si="177"/>
        <v>0</v>
      </c>
      <c r="H257" s="66">
        <f t="shared" si="177"/>
        <v>0</v>
      </c>
      <c r="I257" s="66">
        <f t="shared" si="177"/>
        <v>0</v>
      </c>
      <c r="J257" s="66">
        <f t="shared" si="177"/>
        <v>0</v>
      </c>
      <c r="K257" s="66">
        <f t="shared" si="177"/>
        <v>0</v>
      </c>
      <c r="L257" s="66">
        <f t="shared" si="177"/>
        <v>0</v>
      </c>
      <c r="M257" s="66">
        <f t="shared" si="177"/>
        <v>0</v>
      </c>
      <c r="N257" s="66">
        <f t="shared" si="177"/>
        <v>0</v>
      </c>
      <c r="O257" s="66">
        <f t="shared" si="177"/>
        <v>0</v>
      </c>
      <c r="P257" s="66">
        <f t="shared" si="162"/>
        <v>0</v>
      </c>
    </row>
    <row r="258" spans="1:16" ht="16.05" customHeight="1" x14ac:dyDescent="0.2">
      <c r="A258" s="9"/>
      <c r="B258" s="13"/>
      <c r="C258" s="10" t="s">
        <v>22</v>
      </c>
      <c r="D258" s="7" t="str">
        <f t="shared" ref="D258:O258" si="178">IF(D257&lt;=0,"",D257/$P257%)</f>
        <v/>
      </c>
      <c r="E258" s="7" t="str">
        <f t="shared" si="178"/>
        <v/>
      </c>
      <c r="F258" s="7" t="str">
        <f t="shared" si="178"/>
        <v/>
      </c>
      <c r="G258" s="7" t="str">
        <f t="shared" si="178"/>
        <v/>
      </c>
      <c r="H258" s="7" t="str">
        <f t="shared" si="178"/>
        <v/>
      </c>
      <c r="I258" s="7" t="str">
        <f t="shared" si="178"/>
        <v/>
      </c>
      <c r="J258" s="7" t="str">
        <f t="shared" si="178"/>
        <v/>
      </c>
      <c r="K258" s="7" t="str">
        <f t="shared" si="178"/>
        <v/>
      </c>
      <c r="L258" s="7" t="str">
        <f t="shared" si="178"/>
        <v/>
      </c>
      <c r="M258" s="7" t="str">
        <f t="shared" si="178"/>
        <v/>
      </c>
      <c r="N258" s="7" t="str">
        <f t="shared" si="178"/>
        <v/>
      </c>
      <c r="O258" s="7" t="str">
        <f t="shared" si="178"/>
        <v/>
      </c>
      <c r="P258" s="66">
        <f t="shared" si="162"/>
        <v>0</v>
      </c>
    </row>
    <row r="259" spans="1:16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62"/>
        <v>0</v>
      </c>
    </row>
    <row r="260" spans="1:16" ht="16.05" customHeight="1" x14ac:dyDescent="0.2">
      <c r="A260" s="9"/>
      <c r="B260" s="9"/>
      <c r="C260" s="10" t="s">
        <v>22</v>
      </c>
      <c r="D260" s="7" t="str">
        <f t="shared" ref="D260:O260" si="179">IF(D259&lt;=0,"",D259/$P259%)</f>
        <v/>
      </c>
      <c r="E260" s="7" t="str">
        <f t="shared" si="179"/>
        <v/>
      </c>
      <c r="F260" s="7" t="str">
        <f t="shared" si="179"/>
        <v/>
      </c>
      <c r="G260" s="7" t="str">
        <f t="shared" si="179"/>
        <v/>
      </c>
      <c r="H260" s="7" t="str">
        <f t="shared" si="179"/>
        <v/>
      </c>
      <c r="I260" s="7" t="str">
        <f t="shared" si="179"/>
        <v/>
      </c>
      <c r="J260" s="7" t="str">
        <f t="shared" si="179"/>
        <v/>
      </c>
      <c r="K260" s="7" t="str">
        <f t="shared" si="179"/>
        <v/>
      </c>
      <c r="L260" s="7" t="str">
        <f t="shared" si="179"/>
        <v/>
      </c>
      <c r="M260" s="7" t="str">
        <f t="shared" si="179"/>
        <v/>
      </c>
      <c r="N260" s="7" t="str">
        <f t="shared" si="179"/>
        <v/>
      </c>
      <c r="O260" s="7" t="str">
        <f t="shared" si="179"/>
        <v/>
      </c>
      <c r="P260" s="66">
        <f t="shared" si="162"/>
        <v>0</v>
      </c>
    </row>
    <row r="261" spans="1:16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62"/>
        <v>0</v>
      </c>
    </row>
    <row r="262" spans="1:16" ht="16.05" customHeight="1" x14ac:dyDescent="0.2">
      <c r="A262" s="9"/>
      <c r="B262" s="9"/>
      <c r="C262" s="10" t="s">
        <v>22</v>
      </c>
      <c r="D262" s="7" t="str">
        <f t="shared" ref="D262:O262" si="180">IF(D261&lt;=0,"",D261/$P261%)</f>
        <v/>
      </c>
      <c r="E262" s="7" t="str">
        <f t="shared" si="180"/>
        <v/>
      </c>
      <c r="F262" s="7" t="str">
        <f t="shared" si="180"/>
        <v/>
      </c>
      <c r="G262" s="7" t="str">
        <f t="shared" si="180"/>
        <v/>
      </c>
      <c r="H262" s="7" t="str">
        <f t="shared" si="180"/>
        <v/>
      </c>
      <c r="I262" s="7" t="str">
        <f t="shared" si="180"/>
        <v/>
      </c>
      <c r="J262" s="7" t="str">
        <f t="shared" si="180"/>
        <v/>
      </c>
      <c r="K262" s="7" t="str">
        <f t="shared" si="180"/>
        <v/>
      </c>
      <c r="L262" s="7" t="str">
        <f t="shared" si="180"/>
        <v/>
      </c>
      <c r="M262" s="7" t="str">
        <f t="shared" si="180"/>
        <v/>
      </c>
      <c r="N262" s="7" t="str">
        <f t="shared" si="180"/>
        <v/>
      </c>
      <c r="O262" s="7" t="str">
        <f t="shared" si="180"/>
        <v/>
      </c>
      <c r="P262" s="66">
        <f t="shared" si="162"/>
        <v>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1">SUM(E261,E259)</f>
        <v>0</v>
      </c>
      <c r="F263" s="66">
        <f t="shared" si="181"/>
        <v>0</v>
      </c>
      <c r="G263" s="66">
        <f t="shared" si="181"/>
        <v>0</v>
      </c>
      <c r="H263" s="66">
        <f t="shared" si="181"/>
        <v>0</v>
      </c>
      <c r="I263" s="66">
        <f t="shared" si="181"/>
        <v>0</v>
      </c>
      <c r="J263" s="66">
        <f t="shared" si="181"/>
        <v>0</v>
      </c>
      <c r="K263" s="66">
        <f t="shared" si="181"/>
        <v>0</v>
      </c>
      <c r="L263" s="66">
        <f t="shared" si="181"/>
        <v>0</v>
      </c>
      <c r="M263" s="66">
        <f t="shared" si="181"/>
        <v>0</v>
      </c>
      <c r="N263" s="66">
        <f t="shared" si="181"/>
        <v>0</v>
      </c>
      <c r="O263" s="66">
        <f t="shared" si="181"/>
        <v>0</v>
      </c>
      <c r="P263" s="66">
        <f t="shared" si="162"/>
        <v>0</v>
      </c>
    </row>
    <row r="264" spans="1:16" ht="16.05" customHeight="1" x14ac:dyDescent="0.2">
      <c r="A264" s="9"/>
      <c r="B264" s="13"/>
      <c r="C264" s="10" t="s">
        <v>22</v>
      </c>
      <c r="D264" s="7" t="str">
        <f t="shared" ref="D264:O264" si="182">IF(D263&lt;=0,"",D263/$P263%)</f>
        <v/>
      </c>
      <c r="E264" s="7" t="str">
        <f t="shared" si="182"/>
        <v/>
      </c>
      <c r="F264" s="7" t="str">
        <f t="shared" si="182"/>
        <v/>
      </c>
      <c r="G264" s="7" t="str">
        <f t="shared" si="182"/>
        <v/>
      </c>
      <c r="H264" s="7" t="str">
        <f t="shared" si="182"/>
        <v/>
      </c>
      <c r="I264" s="7" t="str">
        <f t="shared" si="182"/>
        <v/>
      </c>
      <c r="J264" s="7" t="str">
        <f t="shared" si="182"/>
        <v/>
      </c>
      <c r="K264" s="7" t="str">
        <f t="shared" si="182"/>
        <v/>
      </c>
      <c r="L264" s="7" t="str">
        <f t="shared" si="182"/>
        <v/>
      </c>
      <c r="M264" s="7" t="str">
        <f t="shared" si="182"/>
        <v/>
      </c>
      <c r="N264" s="7" t="str">
        <f t="shared" si="182"/>
        <v/>
      </c>
      <c r="O264" s="7" t="str">
        <f t="shared" si="182"/>
        <v/>
      </c>
      <c r="P264" s="66">
        <f t="shared" si="162"/>
        <v>0</v>
      </c>
    </row>
    <row r="265" spans="1:16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62"/>
        <v>0</v>
      </c>
    </row>
    <row r="266" spans="1:16" ht="16.05" customHeight="1" x14ac:dyDescent="0.2">
      <c r="A266" s="9"/>
      <c r="B266" s="9"/>
      <c r="C266" s="10" t="s">
        <v>22</v>
      </c>
      <c r="D266" s="7" t="str">
        <f t="shared" ref="D266:O266" si="183">IF(D265&lt;=0,"",D265/$P265%)</f>
        <v/>
      </c>
      <c r="E266" s="7" t="str">
        <f t="shared" si="183"/>
        <v/>
      </c>
      <c r="F266" s="7" t="str">
        <f t="shared" si="183"/>
        <v/>
      </c>
      <c r="G266" s="7" t="str">
        <f t="shared" si="183"/>
        <v/>
      </c>
      <c r="H266" s="7" t="str">
        <f t="shared" si="183"/>
        <v/>
      </c>
      <c r="I266" s="7" t="str">
        <f t="shared" si="183"/>
        <v/>
      </c>
      <c r="J266" s="7" t="str">
        <f t="shared" si="183"/>
        <v/>
      </c>
      <c r="K266" s="7" t="str">
        <f t="shared" si="183"/>
        <v/>
      </c>
      <c r="L266" s="7" t="str">
        <f t="shared" si="183"/>
        <v/>
      </c>
      <c r="M266" s="7" t="str">
        <f t="shared" si="183"/>
        <v/>
      </c>
      <c r="N266" s="7" t="str">
        <f t="shared" si="183"/>
        <v/>
      </c>
      <c r="O266" s="7" t="str">
        <f t="shared" si="183"/>
        <v/>
      </c>
      <c r="P266" s="66">
        <f t="shared" si="162"/>
        <v>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62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 t="shared" ref="D268:O268" si="184">IF(D267&lt;=0,"",D267/$P267%)</f>
        <v/>
      </c>
      <c r="E268" s="7" t="str">
        <f t="shared" si="184"/>
        <v/>
      </c>
      <c r="F268" s="7" t="str">
        <f t="shared" si="184"/>
        <v/>
      </c>
      <c r="G268" s="7" t="str">
        <f t="shared" si="184"/>
        <v/>
      </c>
      <c r="H268" s="7" t="str">
        <f t="shared" si="184"/>
        <v/>
      </c>
      <c r="I268" s="7" t="str">
        <f t="shared" si="184"/>
        <v/>
      </c>
      <c r="J268" s="7" t="str">
        <f t="shared" si="184"/>
        <v/>
      </c>
      <c r="K268" s="7" t="str">
        <f t="shared" si="184"/>
        <v/>
      </c>
      <c r="L268" s="7" t="str">
        <f t="shared" si="184"/>
        <v/>
      </c>
      <c r="M268" s="7" t="str">
        <f t="shared" si="184"/>
        <v/>
      </c>
      <c r="N268" s="7" t="str">
        <f t="shared" si="184"/>
        <v/>
      </c>
      <c r="O268" s="7" t="str">
        <f t="shared" si="184"/>
        <v/>
      </c>
      <c r="P268" s="66">
        <f t="shared" si="162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5">SUM(E267,E265)</f>
        <v>0</v>
      </c>
      <c r="F269" s="66">
        <f t="shared" si="185"/>
        <v>0</v>
      </c>
      <c r="G269" s="66">
        <f t="shared" si="185"/>
        <v>0</v>
      </c>
      <c r="H269" s="66">
        <f t="shared" si="185"/>
        <v>0</v>
      </c>
      <c r="I269" s="66">
        <f t="shared" si="185"/>
        <v>0</v>
      </c>
      <c r="J269" s="66">
        <f t="shared" si="185"/>
        <v>0</v>
      </c>
      <c r="K269" s="66">
        <f t="shared" si="185"/>
        <v>0</v>
      </c>
      <c r="L269" s="66">
        <f t="shared" si="185"/>
        <v>0</v>
      </c>
      <c r="M269" s="66">
        <f t="shared" si="185"/>
        <v>0</v>
      </c>
      <c r="N269" s="66">
        <f t="shared" si="185"/>
        <v>0</v>
      </c>
      <c r="O269" s="66">
        <f t="shared" si="185"/>
        <v>0</v>
      </c>
      <c r="P269" s="66">
        <f t="shared" si="162"/>
        <v>0</v>
      </c>
    </row>
    <row r="270" spans="1:16" ht="16.05" customHeight="1" x14ac:dyDescent="0.2">
      <c r="A270" s="9"/>
      <c r="B270" s="13"/>
      <c r="C270" s="10" t="s">
        <v>22</v>
      </c>
      <c r="D270" s="7" t="str">
        <f t="shared" ref="D270:O270" si="186">IF(D269&lt;=0,"",D269/$P269%)</f>
        <v/>
      </c>
      <c r="E270" s="7" t="str">
        <f t="shared" si="186"/>
        <v/>
      </c>
      <c r="F270" s="7" t="str">
        <f t="shared" si="186"/>
        <v/>
      </c>
      <c r="G270" s="7" t="str">
        <f t="shared" si="186"/>
        <v/>
      </c>
      <c r="H270" s="7" t="str">
        <f t="shared" si="186"/>
        <v/>
      </c>
      <c r="I270" s="7" t="str">
        <f t="shared" si="186"/>
        <v/>
      </c>
      <c r="J270" s="7" t="str">
        <f t="shared" si="186"/>
        <v/>
      </c>
      <c r="K270" s="7" t="str">
        <f t="shared" si="186"/>
        <v/>
      </c>
      <c r="L270" s="7" t="str">
        <f t="shared" si="186"/>
        <v/>
      </c>
      <c r="M270" s="7" t="str">
        <f t="shared" si="186"/>
        <v/>
      </c>
      <c r="N270" s="7" t="str">
        <f t="shared" si="186"/>
        <v/>
      </c>
      <c r="O270" s="7" t="str">
        <f t="shared" si="186"/>
        <v/>
      </c>
      <c r="P270" s="66">
        <f t="shared" si="162"/>
        <v>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62"/>
        <v>0</v>
      </c>
    </row>
    <row r="272" spans="1:16" ht="16.05" customHeight="1" x14ac:dyDescent="0.2">
      <c r="A272" s="9"/>
      <c r="B272" s="9"/>
      <c r="C272" s="10" t="s">
        <v>22</v>
      </c>
      <c r="D272" s="7" t="str">
        <f t="shared" ref="D272:O272" si="187">IF(D271&lt;=0,"",D271/$P271%)</f>
        <v/>
      </c>
      <c r="E272" s="7" t="str">
        <f t="shared" si="187"/>
        <v/>
      </c>
      <c r="F272" s="7" t="str">
        <f t="shared" si="187"/>
        <v/>
      </c>
      <c r="G272" s="7" t="str">
        <f t="shared" si="187"/>
        <v/>
      </c>
      <c r="H272" s="7" t="str">
        <f t="shared" si="187"/>
        <v/>
      </c>
      <c r="I272" s="7" t="str">
        <f t="shared" si="187"/>
        <v/>
      </c>
      <c r="J272" s="7" t="str">
        <f t="shared" si="187"/>
        <v/>
      </c>
      <c r="K272" s="7" t="str">
        <f t="shared" si="187"/>
        <v/>
      </c>
      <c r="L272" s="7" t="str">
        <f t="shared" si="187"/>
        <v/>
      </c>
      <c r="M272" s="7" t="str">
        <f t="shared" si="187"/>
        <v/>
      </c>
      <c r="N272" s="7" t="str">
        <f t="shared" si="187"/>
        <v/>
      </c>
      <c r="O272" s="7" t="str">
        <f t="shared" si="187"/>
        <v/>
      </c>
      <c r="P272" s="66">
        <f t="shared" si="162"/>
        <v>0</v>
      </c>
    </row>
    <row r="273" spans="1:16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62"/>
        <v>0</v>
      </c>
    </row>
    <row r="274" spans="1:16" ht="16.05" customHeight="1" x14ac:dyDescent="0.2">
      <c r="A274" s="9"/>
      <c r="B274" s="9"/>
      <c r="C274" s="10" t="s">
        <v>22</v>
      </c>
      <c r="D274" s="7" t="str">
        <f t="shared" ref="D274:O274" si="188">IF(D273&lt;=0,"",D273/$P273%)</f>
        <v/>
      </c>
      <c r="E274" s="7" t="str">
        <f t="shared" si="188"/>
        <v/>
      </c>
      <c r="F274" s="7" t="str">
        <f t="shared" si="188"/>
        <v/>
      </c>
      <c r="G274" s="7" t="str">
        <f t="shared" si="188"/>
        <v/>
      </c>
      <c r="H274" s="7" t="str">
        <f t="shared" si="188"/>
        <v/>
      </c>
      <c r="I274" s="7" t="str">
        <f t="shared" si="188"/>
        <v/>
      </c>
      <c r="J274" s="7" t="str">
        <f t="shared" si="188"/>
        <v/>
      </c>
      <c r="K274" s="7" t="str">
        <f t="shared" si="188"/>
        <v/>
      </c>
      <c r="L274" s="7" t="str">
        <f t="shared" si="188"/>
        <v/>
      </c>
      <c r="M274" s="7" t="str">
        <f t="shared" si="188"/>
        <v/>
      </c>
      <c r="N274" s="7" t="str">
        <f t="shared" si="188"/>
        <v/>
      </c>
      <c r="O274" s="7" t="str">
        <f t="shared" si="188"/>
        <v/>
      </c>
      <c r="P274" s="66">
        <f t="shared" si="162"/>
        <v>0</v>
      </c>
    </row>
    <row r="275" spans="1:16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89">SUM(E273,E271)</f>
        <v>0</v>
      </c>
      <c r="F275" s="66">
        <f t="shared" si="189"/>
        <v>0</v>
      </c>
      <c r="G275" s="66">
        <f t="shared" si="189"/>
        <v>0</v>
      </c>
      <c r="H275" s="66">
        <f t="shared" si="189"/>
        <v>0</v>
      </c>
      <c r="I275" s="66">
        <f t="shared" si="189"/>
        <v>0</v>
      </c>
      <c r="J275" s="66">
        <f t="shared" si="189"/>
        <v>0</v>
      </c>
      <c r="K275" s="66">
        <f t="shared" si="189"/>
        <v>0</v>
      </c>
      <c r="L275" s="66">
        <f t="shared" si="189"/>
        <v>0</v>
      </c>
      <c r="M275" s="66">
        <f t="shared" si="189"/>
        <v>0</v>
      </c>
      <c r="N275" s="66">
        <f t="shared" si="189"/>
        <v>0</v>
      </c>
      <c r="O275" s="66">
        <f t="shared" si="189"/>
        <v>0</v>
      </c>
      <c r="P275" s="66">
        <f t="shared" si="162"/>
        <v>0</v>
      </c>
    </row>
    <row r="276" spans="1:16" ht="16.05" customHeight="1" x14ac:dyDescent="0.2">
      <c r="A276" s="9"/>
      <c r="B276" s="13"/>
      <c r="C276" s="10" t="s">
        <v>22</v>
      </c>
      <c r="D276" s="7" t="str">
        <f t="shared" ref="D276:O276" si="190">IF(D275&lt;=0,"",D275/$P275%)</f>
        <v/>
      </c>
      <c r="E276" s="7" t="str">
        <f t="shared" si="190"/>
        <v/>
      </c>
      <c r="F276" s="7" t="str">
        <f t="shared" si="190"/>
        <v/>
      </c>
      <c r="G276" s="7" t="str">
        <f t="shared" si="190"/>
        <v/>
      </c>
      <c r="H276" s="7" t="str">
        <f t="shared" si="190"/>
        <v/>
      </c>
      <c r="I276" s="7" t="str">
        <f t="shared" si="190"/>
        <v/>
      </c>
      <c r="J276" s="7" t="str">
        <f t="shared" si="190"/>
        <v/>
      </c>
      <c r="K276" s="7" t="str">
        <f t="shared" si="190"/>
        <v/>
      </c>
      <c r="L276" s="7" t="str">
        <f t="shared" si="190"/>
        <v/>
      </c>
      <c r="M276" s="7" t="str">
        <f t="shared" si="190"/>
        <v/>
      </c>
      <c r="N276" s="7" t="str">
        <f t="shared" si="190"/>
        <v/>
      </c>
      <c r="O276" s="7" t="str">
        <f t="shared" si="190"/>
        <v/>
      </c>
      <c r="P276" s="66">
        <f t="shared" si="162"/>
        <v>0</v>
      </c>
    </row>
    <row r="277" spans="1:16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62"/>
        <v>0</v>
      </c>
    </row>
    <row r="278" spans="1:16" ht="16.05" customHeight="1" x14ac:dyDescent="0.2">
      <c r="A278" s="9"/>
      <c r="B278" s="9"/>
      <c r="C278" s="10" t="s">
        <v>22</v>
      </c>
      <c r="D278" s="7" t="str">
        <f t="shared" ref="D278:O278" si="191">IF(D277&lt;=0,"",D277/$P277%)</f>
        <v/>
      </c>
      <c r="E278" s="7" t="str">
        <f t="shared" si="191"/>
        <v/>
      </c>
      <c r="F278" s="7" t="str">
        <f t="shared" si="191"/>
        <v/>
      </c>
      <c r="G278" s="7" t="str">
        <f t="shared" si="191"/>
        <v/>
      </c>
      <c r="H278" s="7" t="str">
        <f t="shared" si="191"/>
        <v/>
      </c>
      <c r="I278" s="7" t="str">
        <f t="shared" si="191"/>
        <v/>
      </c>
      <c r="J278" s="7" t="str">
        <f t="shared" si="191"/>
        <v/>
      </c>
      <c r="K278" s="7" t="str">
        <f t="shared" si="191"/>
        <v/>
      </c>
      <c r="L278" s="7" t="str">
        <f t="shared" si="191"/>
        <v/>
      </c>
      <c r="M278" s="7" t="str">
        <f t="shared" si="191"/>
        <v/>
      </c>
      <c r="N278" s="7" t="str">
        <f t="shared" si="191"/>
        <v/>
      </c>
      <c r="O278" s="7" t="str">
        <f t="shared" si="191"/>
        <v/>
      </c>
      <c r="P278" s="66">
        <f t="shared" si="162"/>
        <v>0</v>
      </c>
    </row>
    <row r="279" spans="1:16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62"/>
        <v>0</v>
      </c>
    </row>
    <row r="280" spans="1:16" ht="16.05" customHeight="1" x14ac:dyDescent="0.2">
      <c r="A280" s="9"/>
      <c r="B280" s="9"/>
      <c r="C280" s="10" t="s">
        <v>22</v>
      </c>
      <c r="D280" s="7" t="str">
        <f t="shared" ref="D280:O280" si="192">IF(D279&lt;=0,"",D279/$P279%)</f>
        <v/>
      </c>
      <c r="E280" s="7" t="str">
        <f t="shared" si="192"/>
        <v/>
      </c>
      <c r="F280" s="7" t="str">
        <f t="shared" si="192"/>
        <v/>
      </c>
      <c r="G280" s="7" t="str">
        <f t="shared" si="192"/>
        <v/>
      </c>
      <c r="H280" s="7" t="str">
        <f t="shared" si="192"/>
        <v/>
      </c>
      <c r="I280" s="7" t="str">
        <f t="shared" si="192"/>
        <v/>
      </c>
      <c r="J280" s="7" t="str">
        <f t="shared" si="192"/>
        <v/>
      </c>
      <c r="K280" s="7" t="str">
        <f t="shared" si="192"/>
        <v/>
      </c>
      <c r="L280" s="7" t="str">
        <f t="shared" si="192"/>
        <v/>
      </c>
      <c r="M280" s="7" t="str">
        <f t="shared" si="192"/>
        <v/>
      </c>
      <c r="N280" s="7" t="str">
        <f t="shared" si="192"/>
        <v/>
      </c>
      <c r="O280" s="7" t="str">
        <f t="shared" si="192"/>
        <v/>
      </c>
      <c r="P280" s="66">
        <f t="shared" si="162"/>
        <v>0</v>
      </c>
    </row>
    <row r="281" spans="1:16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3">SUM(E279,E277)</f>
        <v>0</v>
      </c>
      <c r="F281" s="66">
        <f t="shared" si="193"/>
        <v>0</v>
      </c>
      <c r="G281" s="66">
        <f t="shared" si="193"/>
        <v>0</v>
      </c>
      <c r="H281" s="66">
        <f t="shared" si="193"/>
        <v>0</v>
      </c>
      <c r="I281" s="66">
        <f t="shared" si="193"/>
        <v>0</v>
      </c>
      <c r="J281" s="66">
        <f t="shared" si="193"/>
        <v>0</v>
      </c>
      <c r="K281" s="66">
        <f t="shared" si="193"/>
        <v>0</v>
      </c>
      <c r="L281" s="66">
        <f t="shared" si="193"/>
        <v>0</v>
      </c>
      <c r="M281" s="66">
        <f t="shared" si="193"/>
        <v>0</v>
      </c>
      <c r="N281" s="66">
        <f t="shared" si="193"/>
        <v>0</v>
      </c>
      <c r="O281" s="66">
        <f t="shared" si="193"/>
        <v>0</v>
      </c>
      <c r="P281" s="66">
        <f t="shared" si="162"/>
        <v>0</v>
      </c>
    </row>
    <row r="282" spans="1:16" ht="16.05" customHeight="1" x14ac:dyDescent="0.2">
      <c r="A282" s="9"/>
      <c r="B282" s="13"/>
      <c r="C282" s="10" t="s">
        <v>22</v>
      </c>
      <c r="D282" s="7" t="str">
        <f t="shared" ref="D282:O282" si="194">IF(D281&lt;=0,"",D281/$P281%)</f>
        <v/>
      </c>
      <c r="E282" s="7" t="str">
        <f t="shared" si="194"/>
        <v/>
      </c>
      <c r="F282" s="7" t="str">
        <f t="shared" si="194"/>
        <v/>
      </c>
      <c r="G282" s="7" t="str">
        <f t="shared" si="194"/>
        <v/>
      </c>
      <c r="H282" s="7" t="str">
        <f t="shared" si="194"/>
        <v/>
      </c>
      <c r="I282" s="7" t="str">
        <f t="shared" si="194"/>
        <v/>
      </c>
      <c r="J282" s="7" t="str">
        <f t="shared" si="194"/>
        <v/>
      </c>
      <c r="K282" s="7" t="str">
        <f t="shared" si="194"/>
        <v/>
      </c>
      <c r="L282" s="7" t="str">
        <f t="shared" si="194"/>
        <v/>
      </c>
      <c r="M282" s="7" t="str">
        <f t="shared" si="194"/>
        <v/>
      </c>
      <c r="N282" s="7" t="str">
        <f t="shared" si="194"/>
        <v/>
      </c>
      <c r="O282" s="7" t="str">
        <f t="shared" si="194"/>
        <v/>
      </c>
      <c r="P282" s="66">
        <f t="shared" si="162"/>
        <v>0</v>
      </c>
    </row>
    <row r="283" spans="1:16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62"/>
        <v>0</v>
      </c>
    </row>
    <row r="284" spans="1:16" ht="16.05" customHeight="1" x14ac:dyDescent="0.2">
      <c r="A284" s="9"/>
      <c r="B284" s="9"/>
      <c r="C284" s="10" t="s">
        <v>22</v>
      </c>
      <c r="D284" s="7" t="str">
        <f t="shared" ref="D284:O284" si="195">IF(D283&lt;=0,"",D283/$P283%)</f>
        <v/>
      </c>
      <c r="E284" s="7" t="str">
        <f t="shared" si="195"/>
        <v/>
      </c>
      <c r="F284" s="7" t="str">
        <f t="shared" si="195"/>
        <v/>
      </c>
      <c r="G284" s="7" t="str">
        <f t="shared" si="195"/>
        <v/>
      </c>
      <c r="H284" s="7" t="str">
        <f t="shared" si="195"/>
        <v/>
      </c>
      <c r="I284" s="7" t="str">
        <f t="shared" si="195"/>
        <v/>
      </c>
      <c r="J284" s="7" t="str">
        <f t="shared" si="195"/>
        <v/>
      </c>
      <c r="K284" s="7" t="str">
        <f t="shared" si="195"/>
        <v/>
      </c>
      <c r="L284" s="7" t="str">
        <f t="shared" si="195"/>
        <v/>
      </c>
      <c r="M284" s="7" t="str">
        <f t="shared" si="195"/>
        <v/>
      </c>
      <c r="N284" s="7" t="str">
        <f t="shared" si="195"/>
        <v/>
      </c>
      <c r="O284" s="7" t="str">
        <f t="shared" si="195"/>
        <v/>
      </c>
      <c r="P284" s="66">
        <f t="shared" si="162"/>
        <v>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62"/>
        <v>0</v>
      </c>
    </row>
    <row r="286" spans="1:16" ht="16.05" customHeight="1" x14ac:dyDescent="0.2">
      <c r="A286" s="9"/>
      <c r="B286" s="9"/>
      <c r="C286" s="10" t="s">
        <v>22</v>
      </c>
      <c r="D286" s="7" t="str">
        <f t="shared" ref="D286:O286" si="196">IF(D285&lt;=0,"",D285/$P285%)</f>
        <v/>
      </c>
      <c r="E286" s="7" t="str">
        <f t="shared" si="196"/>
        <v/>
      </c>
      <c r="F286" s="7" t="str">
        <f t="shared" si="196"/>
        <v/>
      </c>
      <c r="G286" s="7" t="str">
        <f t="shared" si="196"/>
        <v/>
      </c>
      <c r="H286" s="7" t="str">
        <f t="shared" si="196"/>
        <v/>
      </c>
      <c r="I286" s="7" t="str">
        <f t="shared" si="196"/>
        <v/>
      </c>
      <c r="J286" s="7" t="str">
        <f t="shared" si="196"/>
        <v/>
      </c>
      <c r="K286" s="7" t="str">
        <f t="shared" si="196"/>
        <v/>
      </c>
      <c r="L286" s="7" t="str">
        <f t="shared" si="196"/>
        <v/>
      </c>
      <c r="M286" s="7" t="str">
        <f t="shared" si="196"/>
        <v/>
      </c>
      <c r="N286" s="7" t="str">
        <f t="shared" si="196"/>
        <v/>
      </c>
      <c r="O286" s="7" t="str">
        <f t="shared" si="196"/>
        <v/>
      </c>
      <c r="P286" s="66">
        <f t="shared" si="162"/>
        <v>0</v>
      </c>
    </row>
    <row r="287" spans="1:16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7">SUM(E285,E283)</f>
        <v>0</v>
      </c>
      <c r="F287" s="66">
        <f t="shared" si="197"/>
        <v>0</v>
      </c>
      <c r="G287" s="66">
        <f t="shared" si="197"/>
        <v>0</v>
      </c>
      <c r="H287" s="66">
        <f t="shared" si="197"/>
        <v>0</v>
      </c>
      <c r="I287" s="66">
        <f t="shared" si="197"/>
        <v>0</v>
      </c>
      <c r="J287" s="66">
        <f t="shared" si="197"/>
        <v>0</v>
      </c>
      <c r="K287" s="66">
        <f t="shared" si="197"/>
        <v>0</v>
      </c>
      <c r="L287" s="66">
        <f t="shared" si="197"/>
        <v>0</v>
      </c>
      <c r="M287" s="66">
        <f t="shared" si="197"/>
        <v>0</v>
      </c>
      <c r="N287" s="66">
        <f t="shared" si="197"/>
        <v>0</v>
      </c>
      <c r="O287" s="66">
        <f t="shared" si="197"/>
        <v>0</v>
      </c>
      <c r="P287" s="66">
        <f t="shared" si="162"/>
        <v>0</v>
      </c>
    </row>
    <row r="288" spans="1:16" ht="16.05" customHeight="1" x14ac:dyDescent="0.2">
      <c r="A288" s="9"/>
      <c r="B288" s="13"/>
      <c r="C288" s="10" t="s">
        <v>22</v>
      </c>
      <c r="D288" s="7" t="str">
        <f t="shared" ref="D288:O288" si="198">IF(D287&lt;=0,"",D287/$P287%)</f>
        <v/>
      </c>
      <c r="E288" s="7" t="str">
        <f t="shared" si="198"/>
        <v/>
      </c>
      <c r="F288" s="7" t="str">
        <f t="shared" si="198"/>
        <v/>
      </c>
      <c r="G288" s="7" t="str">
        <f t="shared" si="198"/>
        <v/>
      </c>
      <c r="H288" s="7" t="str">
        <f t="shared" si="198"/>
        <v/>
      </c>
      <c r="I288" s="7" t="str">
        <f t="shared" si="198"/>
        <v/>
      </c>
      <c r="J288" s="7" t="str">
        <f t="shared" si="198"/>
        <v/>
      </c>
      <c r="K288" s="7" t="str">
        <f t="shared" si="198"/>
        <v/>
      </c>
      <c r="L288" s="7" t="str">
        <f t="shared" si="198"/>
        <v/>
      </c>
      <c r="M288" s="7" t="str">
        <f t="shared" si="198"/>
        <v/>
      </c>
      <c r="N288" s="7" t="str">
        <f t="shared" si="198"/>
        <v/>
      </c>
      <c r="O288" s="7" t="str">
        <f t="shared" si="198"/>
        <v/>
      </c>
      <c r="P288" s="66">
        <f t="shared" si="162"/>
        <v>0</v>
      </c>
    </row>
    <row r="289" spans="1:18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62"/>
        <v>0</v>
      </c>
    </row>
    <row r="290" spans="1:18" ht="16.05" customHeight="1" x14ac:dyDescent="0.2">
      <c r="A290" s="9"/>
      <c r="B290" s="9"/>
      <c r="C290" s="10" t="s">
        <v>22</v>
      </c>
      <c r="D290" s="7" t="str">
        <f t="shared" ref="D290:O290" si="199">IF(D289&lt;=0,"",D289/$P289%)</f>
        <v/>
      </c>
      <c r="E290" s="7" t="str">
        <f t="shared" si="199"/>
        <v/>
      </c>
      <c r="F290" s="7" t="str">
        <f t="shared" si="199"/>
        <v/>
      </c>
      <c r="G290" s="7" t="str">
        <f t="shared" si="199"/>
        <v/>
      </c>
      <c r="H290" s="7" t="str">
        <f t="shared" si="199"/>
        <v/>
      </c>
      <c r="I290" s="7" t="str">
        <f t="shared" si="199"/>
        <v/>
      </c>
      <c r="J290" s="7" t="str">
        <f t="shared" si="199"/>
        <v/>
      </c>
      <c r="K290" s="7" t="str">
        <f t="shared" si="199"/>
        <v/>
      </c>
      <c r="L290" s="7" t="str">
        <f t="shared" si="199"/>
        <v/>
      </c>
      <c r="M290" s="7" t="str">
        <f t="shared" si="199"/>
        <v/>
      </c>
      <c r="N290" s="7" t="str">
        <f t="shared" si="199"/>
        <v/>
      </c>
      <c r="O290" s="7" t="str">
        <f t="shared" si="199"/>
        <v/>
      </c>
      <c r="P290" s="66">
        <f t="shared" si="162"/>
        <v>0</v>
      </c>
    </row>
    <row r="291" spans="1:18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62"/>
        <v>0</v>
      </c>
    </row>
    <row r="292" spans="1:18" ht="16.05" customHeight="1" x14ac:dyDescent="0.2">
      <c r="A292" s="9"/>
      <c r="B292" s="9"/>
      <c r="C292" s="10" t="s">
        <v>22</v>
      </c>
      <c r="D292" s="7" t="str">
        <f t="shared" ref="D292:O292" si="200">IF(D291&lt;=0,"",D291/$P291%)</f>
        <v/>
      </c>
      <c r="E292" s="7" t="str">
        <f t="shared" si="200"/>
        <v/>
      </c>
      <c r="F292" s="7" t="str">
        <f t="shared" si="200"/>
        <v/>
      </c>
      <c r="G292" s="7" t="str">
        <f t="shared" si="200"/>
        <v/>
      </c>
      <c r="H292" s="7" t="str">
        <f t="shared" si="200"/>
        <v/>
      </c>
      <c r="I292" s="7" t="str">
        <f t="shared" si="200"/>
        <v/>
      </c>
      <c r="J292" s="7" t="str">
        <f t="shared" si="200"/>
        <v/>
      </c>
      <c r="K292" s="7" t="str">
        <f t="shared" si="200"/>
        <v/>
      </c>
      <c r="L292" s="7" t="str">
        <f t="shared" si="200"/>
        <v/>
      </c>
      <c r="M292" s="7" t="str">
        <f t="shared" si="200"/>
        <v/>
      </c>
      <c r="N292" s="7" t="str">
        <f t="shared" si="200"/>
        <v/>
      </c>
      <c r="O292" s="7" t="str">
        <f t="shared" si="200"/>
        <v/>
      </c>
      <c r="P292" s="66">
        <f t="shared" si="162"/>
        <v>0</v>
      </c>
    </row>
    <row r="293" spans="1:18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1">SUM(E291,E289)</f>
        <v>0</v>
      </c>
      <c r="F293" s="66">
        <f t="shared" si="201"/>
        <v>0</v>
      </c>
      <c r="G293" s="66">
        <f t="shared" si="201"/>
        <v>0</v>
      </c>
      <c r="H293" s="66">
        <f t="shared" si="201"/>
        <v>0</v>
      </c>
      <c r="I293" s="66">
        <f t="shared" si="201"/>
        <v>0</v>
      </c>
      <c r="J293" s="66">
        <f t="shared" si="201"/>
        <v>0</v>
      </c>
      <c r="K293" s="66">
        <f t="shared" si="201"/>
        <v>0</v>
      </c>
      <c r="L293" s="66">
        <f t="shared" si="201"/>
        <v>0</v>
      </c>
      <c r="M293" s="66">
        <f t="shared" si="201"/>
        <v>0</v>
      </c>
      <c r="N293" s="66">
        <f t="shared" si="201"/>
        <v>0</v>
      </c>
      <c r="O293" s="66">
        <f t="shared" si="201"/>
        <v>0</v>
      </c>
      <c r="P293" s="66">
        <f t="shared" ref="P293:P356" si="202">SUM(D293:O293)</f>
        <v>0</v>
      </c>
    </row>
    <row r="294" spans="1:18" ht="16.05" customHeight="1" x14ac:dyDescent="0.2">
      <c r="A294" s="9"/>
      <c r="B294" s="13"/>
      <c r="C294" s="10" t="s">
        <v>22</v>
      </c>
      <c r="D294" s="7" t="str">
        <f t="shared" ref="D294:O294" si="203">IF(D293&lt;=0,"",D293/$P293%)</f>
        <v/>
      </c>
      <c r="E294" s="7" t="str">
        <f t="shared" si="203"/>
        <v/>
      </c>
      <c r="F294" s="7" t="str">
        <f t="shared" si="203"/>
        <v/>
      </c>
      <c r="G294" s="7" t="str">
        <f t="shared" si="203"/>
        <v/>
      </c>
      <c r="H294" s="7" t="str">
        <f t="shared" si="203"/>
        <v/>
      </c>
      <c r="I294" s="7" t="str">
        <f t="shared" si="203"/>
        <v/>
      </c>
      <c r="J294" s="7" t="str">
        <f t="shared" si="203"/>
        <v/>
      </c>
      <c r="K294" s="7" t="str">
        <f t="shared" si="203"/>
        <v/>
      </c>
      <c r="L294" s="7" t="str">
        <f t="shared" si="203"/>
        <v/>
      </c>
      <c r="M294" s="7" t="str">
        <f t="shared" si="203"/>
        <v/>
      </c>
      <c r="N294" s="7" t="str">
        <f t="shared" si="203"/>
        <v/>
      </c>
      <c r="O294" s="7" t="str">
        <f t="shared" si="203"/>
        <v/>
      </c>
      <c r="P294" s="66">
        <f t="shared" si="202"/>
        <v>0</v>
      </c>
    </row>
    <row r="295" spans="1:18" ht="16.05" customHeight="1" x14ac:dyDescent="0.2">
      <c r="A295" s="103" t="s">
        <v>72</v>
      </c>
      <c r="B295" s="104"/>
      <c r="C295" s="7" t="s">
        <v>21</v>
      </c>
      <c r="D295" s="67">
        <v>25663.699999999997</v>
      </c>
      <c r="E295" s="67">
        <v>24363.7</v>
      </c>
      <c r="F295" s="67">
        <v>25146.1</v>
      </c>
      <c r="G295" s="67">
        <v>26153.3</v>
      </c>
      <c r="H295" s="67">
        <v>26228.899999999998</v>
      </c>
      <c r="I295" s="67">
        <v>26351.9</v>
      </c>
      <c r="J295" s="67">
        <v>26241</v>
      </c>
      <c r="K295" s="67">
        <v>25976.5</v>
      </c>
      <c r="L295" s="67">
        <v>24999.300000000003</v>
      </c>
      <c r="M295" s="67">
        <v>24742.7</v>
      </c>
      <c r="N295" s="67">
        <v>24302.500000000004</v>
      </c>
      <c r="O295" s="67">
        <v>24018.400000000001</v>
      </c>
      <c r="P295" s="66">
        <f t="shared" si="202"/>
        <v>304188.00000000006</v>
      </c>
    </row>
    <row r="296" spans="1:18" ht="16.05" customHeight="1" x14ac:dyDescent="0.2">
      <c r="A296" s="9"/>
      <c r="C296" s="10" t="s">
        <v>22</v>
      </c>
      <c r="D296" s="7">
        <f t="shared" ref="D296:O296" si="204">IF(D295&lt;=0,"",D295/$P295%)</f>
        <v>8.4367890909569052</v>
      </c>
      <c r="E296" s="7">
        <f t="shared" si="204"/>
        <v>8.0094218049364194</v>
      </c>
      <c r="F296" s="7">
        <f t="shared" si="204"/>
        <v>8.2666311623075188</v>
      </c>
      <c r="G296" s="7">
        <f t="shared" si="204"/>
        <v>8.5977421857535461</v>
      </c>
      <c r="H296" s="7">
        <f t="shared" si="204"/>
        <v>8.6225952371559664</v>
      </c>
      <c r="I296" s="7">
        <f t="shared" si="204"/>
        <v>8.6630307572948304</v>
      </c>
      <c r="J296" s="7">
        <f t="shared" si="204"/>
        <v>8.6265730403566199</v>
      </c>
      <c r="K296" s="7">
        <f t="shared" si="204"/>
        <v>8.539620234854759</v>
      </c>
      <c r="L296" s="7">
        <f t="shared" si="204"/>
        <v>8.218371533393821</v>
      </c>
      <c r="M296" s="7">
        <f t="shared" si="204"/>
        <v>8.1340158060147001</v>
      </c>
      <c r="N296" s="7">
        <f t="shared" si="204"/>
        <v>7.9893026680868404</v>
      </c>
      <c r="O296" s="7">
        <f t="shared" si="204"/>
        <v>7.8959064788880555</v>
      </c>
      <c r="P296" s="66">
        <f t="shared" si="202"/>
        <v>99.999999999999972</v>
      </c>
    </row>
    <row r="297" spans="1:18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2"/>
        <v>0</v>
      </c>
    </row>
    <row r="298" spans="1:18" ht="16.05" customHeight="1" x14ac:dyDescent="0.2">
      <c r="A298" s="9"/>
      <c r="C298" s="10" t="s">
        <v>22</v>
      </c>
      <c r="D298" s="7" t="str">
        <f t="shared" ref="D298:O298" si="205">IF(D297&lt;=0,"",D297/$P297%)</f>
        <v/>
      </c>
      <c r="E298" s="7" t="str">
        <f t="shared" si="205"/>
        <v/>
      </c>
      <c r="F298" s="7" t="str">
        <f t="shared" si="205"/>
        <v/>
      </c>
      <c r="G298" s="7" t="str">
        <f t="shared" si="205"/>
        <v/>
      </c>
      <c r="H298" s="7" t="str">
        <f t="shared" si="205"/>
        <v/>
      </c>
      <c r="I298" s="7" t="str">
        <f t="shared" si="205"/>
        <v/>
      </c>
      <c r="J298" s="7" t="str">
        <f t="shared" si="205"/>
        <v/>
      </c>
      <c r="K298" s="7" t="str">
        <f t="shared" si="205"/>
        <v/>
      </c>
      <c r="L298" s="7" t="str">
        <f t="shared" si="205"/>
        <v/>
      </c>
      <c r="M298" s="7" t="str">
        <f t="shared" si="205"/>
        <v/>
      </c>
      <c r="N298" s="7" t="str">
        <f t="shared" si="205"/>
        <v/>
      </c>
      <c r="O298" s="7" t="str">
        <f t="shared" si="205"/>
        <v/>
      </c>
      <c r="P298" s="66">
        <f t="shared" si="202"/>
        <v>0</v>
      </c>
    </row>
    <row r="299" spans="1:18" ht="16.05" customHeight="1" x14ac:dyDescent="0.2">
      <c r="A299" s="9"/>
      <c r="B299" s="11"/>
      <c r="C299" s="7" t="s">
        <v>24</v>
      </c>
      <c r="D299" s="66">
        <f>SUM(D297,D295)</f>
        <v>25663.699999999997</v>
      </c>
      <c r="E299" s="66">
        <f t="shared" ref="E299:O299" si="206">SUM(E297,E295)</f>
        <v>24363.7</v>
      </c>
      <c r="F299" s="66">
        <f t="shared" si="206"/>
        <v>25146.1</v>
      </c>
      <c r="G299" s="66">
        <f t="shared" si="206"/>
        <v>26153.3</v>
      </c>
      <c r="H299" s="66">
        <f t="shared" si="206"/>
        <v>26228.899999999998</v>
      </c>
      <c r="I299" s="66">
        <f t="shared" si="206"/>
        <v>26351.9</v>
      </c>
      <c r="J299" s="66">
        <f t="shared" si="206"/>
        <v>26241</v>
      </c>
      <c r="K299" s="66">
        <f t="shared" si="206"/>
        <v>25976.5</v>
      </c>
      <c r="L299" s="66">
        <f t="shared" si="206"/>
        <v>24999.300000000003</v>
      </c>
      <c r="M299" s="66">
        <f t="shared" si="206"/>
        <v>24742.7</v>
      </c>
      <c r="N299" s="66">
        <f t="shared" si="206"/>
        <v>24302.500000000004</v>
      </c>
      <c r="O299" s="66">
        <f t="shared" si="206"/>
        <v>24018.400000000001</v>
      </c>
      <c r="P299" s="66">
        <f t="shared" si="202"/>
        <v>304188.00000000006</v>
      </c>
    </row>
    <row r="300" spans="1:18" ht="16.05" customHeight="1" x14ac:dyDescent="0.2">
      <c r="A300" s="13"/>
      <c r="B300" s="12"/>
      <c r="C300" s="10" t="s">
        <v>22</v>
      </c>
      <c r="D300" s="7">
        <f t="shared" ref="D300:O300" si="207">IF(D299&lt;=0,"",D299/$P299%)</f>
        <v>8.4367890909569052</v>
      </c>
      <c r="E300" s="7">
        <f t="shared" si="207"/>
        <v>8.0094218049364194</v>
      </c>
      <c r="F300" s="7">
        <f t="shared" si="207"/>
        <v>8.2666311623075188</v>
      </c>
      <c r="G300" s="7">
        <f t="shared" si="207"/>
        <v>8.5977421857535461</v>
      </c>
      <c r="H300" s="7">
        <f t="shared" si="207"/>
        <v>8.6225952371559664</v>
      </c>
      <c r="I300" s="7">
        <f t="shared" si="207"/>
        <v>8.6630307572948304</v>
      </c>
      <c r="J300" s="7">
        <f t="shared" si="207"/>
        <v>8.6265730403566199</v>
      </c>
      <c r="K300" s="7">
        <f t="shared" si="207"/>
        <v>8.539620234854759</v>
      </c>
      <c r="L300" s="7">
        <f t="shared" si="207"/>
        <v>8.218371533393821</v>
      </c>
      <c r="M300" s="7">
        <f t="shared" si="207"/>
        <v>8.1340158060147001</v>
      </c>
      <c r="N300" s="7">
        <f t="shared" si="207"/>
        <v>7.9893026680868404</v>
      </c>
      <c r="O300" s="7">
        <f t="shared" si="207"/>
        <v>7.8959064788880555</v>
      </c>
      <c r="P300" s="66">
        <f t="shared" si="202"/>
        <v>99.999999999999972</v>
      </c>
    </row>
    <row r="301" spans="1:18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1403.6000000000017</v>
      </c>
      <c r="E301" s="7">
        <f t="shared" ref="E301:O301" si="208">SUM(E307,E313,E319,E325,E331,E337,E343,E349,E355)</f>
        <v>1244.8000000000011</v>
      </c>
      <c r="F301" s="7">
        <f t="shared" si="208"/>
        <v>1537.2000000000014</v>
      </c>
      <c r="G301" s="7">
        <f t="shared" si="208"/>
        <v>1643.5000000000016</v>
      </c>
      <c r="H301" s="7">
        <f t="shared" si="208"/>
        <v>1735.0000000000014</v>
      </c>
      <c r="I301" s="7">
        <f t="shared" si="208"/>
        <v>1486.0000000000014</v>
      </c>
      <c r="J301" s="7">
        <f t="shared" si="208"/>
        <v>1215.8000000000009</v>
      </c>
      <c r="K301" s="7">
        <f t="shared" si="208"/>
        <v>1306.0000000000014</v>
      </c>
      <c r="L301" s="7">
        <f t="shared" si="208"/>
        <v>1129.200000000001</v>
      </c>
      <c r="M301" s="7">
        <f t="shared" si="208"/>
        <v>1189.6000000000008</v>
      </c>
      <c r="N301" s="7">
        <f t="shared" si="208"/>
        <v>1194.0000000000016</v>
      </c>
      <c r="O301" s="7">
        <f t="shared" si="208"/>
        <v>1506.1000000000013</v>
      </c>
      <c r="P301" s="66">
        <f t="shared" si="202"/>
        <v>16590.800000000017</v>
      </c>
      <c r="R301" s="2"/>
    </row>
    <row r="302" spans="1:18" s="17" customFormat="1" ht="16.05" customHeight="1" x14ac:dyDescent="0.2">
      <c r="A302" s="9"/>
      <c r="B302" s="11"/>
      <c r="C302" s="10" t="s">
        <v>22</v>
      </c>
      <c r="D302" s="7">
        <f t="shared" ref="D302:O302" si="209">IF(D301&lt;=0,"",D301/$P301%)</f>
        <v>8.4601104226438757</v>
      </c>
      <c r="E302" s="7">
        <f t="shared" si="209"/>
        <v>7.5029534440774386</v>
      </c>
      <c r="F302" s="7">
        <f t="shared" si="209"/>
        <v>9.2653759915133662</v>
      </c>
      <c r="G302" s="7">
        <f t="shared" si="209"/>
        <v>9.9060925332111758</v>
      </c>
      <c r="H302" s="7">
        <f t="shared" si="209"/>
        <v>10.457603008896493</v>
      </c>
      <c r="I302" s="7">
        <f t="shared" si="209"/>
        <v>8.9567712226052976</v>
      </c>
      <c r="J302" s="7">
        <f t="shared" si="209"/>
        <v>7.3281577741881012</v>
      </c>
      <c r="K302" s="7">
        <f t="shared" si="209"/>
        <v>7.8718325819128667</v>
      </c>
      <c r="L302" s="7">
        <f t="shared" si="209"/>
        <v>6.8061817392771875</v>
      </c>
      <c r="M302" s="7">
        <f t="shared" si="209"/>
        <v>7.1702389275984251</v>
      </c>
      <c r="N302" s="7">
        <f t="shared" si="209"/>
        <v>7.1967596499264666</v>
      </c>
      <c r="O302" s="7">
        <f t="shared" si="209"/>
        <v>9.0779227041492856</v>
      </c>
      <c r="P302" s="66">
        <f t="shared" si="202"/>
        <v>99.999999999999972</v>
      </c>
      <c r="R302" s="2"/>
    </row>
    <row r="303" spans="1:18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492.8</v>
      </c>
      <c r="E303" s="7">
        <f t="shared" ref="E303:O303" si="210">SUM(E309,E315,E321,E327,E333,E339,E345,E351,E357)</f>
        <v>449.20000000000005</v>
      </c>
      <c r="F303" s="7">
        <f t="shared" si="210"/>
        <v>458.09999999999991</v>
      </c>
      <c r="G303" s="7">
        <f t="shared" si="210"/>
        <v>370.7</v>
      </c>
      <c r="H303" s="7">
        <f t="shared" si="210"/>
        <v>374.69999999999993</v>
      </c>
      <c r="I303" s="7">
        <f t="shared" si="210"/>
        <v>374.49999999999994</v>
      </c>
      <c r="J303" s="7">
        <f t="shared" si="210"/>
        <v>369.29999999999995</v>
      </c>
      <c r="K303" s="7">
        <f t="shared" si="210"/>
        <v>459.69999999999993</v>
      </c>
      <c r="L303" s="7">
        <f t="shared" si="210"/>
        <v>295.2</v>
      </c>
      <c r="M303" s="7">
        <f t="shared" si="210"/>
        <v>299.29999999999995</v>
      </c>
      <c r="N303" s="7">
        <f t="shared" si="210"/>
        <v>400.39999999999975</v>
      </c>
      <c r="O303" s="7">
        <f t="shared" si="210"/>
        <v>605.80000000000007</v>
      </c>
      <c r="P303" s="66">
        <f t="shared" si="202"/>
        <v>4949.7</v>
      </c>
      <c r="R303" s="2"/>
    </row>
    <row r="304" spans="1:18" s="17" customFormat="1" ht="16.05" customHeight="1" x14ac:dyDescent="0.2">
      <c r="A304" s="9"/>
      <c r="B304" s="11"/>
      <c r="C304" s="10" t="s">
        <v>22</v>
      </c>
      <c r="D304" s="7">
        <f t="shared" ref="D304:O304" si="211">IF(D303&lt;=0,"",D303/$P303%)</f>
        <v>9.9561589591288371</v>
      </c>
      <c r="E304" s="7">
        <f t="shared" si="211"/>
        <v>9.0752974927773415</v>
      </c>
      <c r="F304" s="7">
        <f t="shared" si="211"/>
        <v>9.2551063700830341</v>
      </c>
      <c r="G304" s="7">
        <f t="shared" si="211"/>
        <v>7.4893427884518253</v>
      </c>
      <c r="H304" s="7">
        <f t="shared" si="211"/>
        <v>7.5701557670161819</v>
      </c>
      <c r="I304" s="7">
        <f t="shared" si="211"/>
        <v>7.5661151180879642</v>
      </c>
      <c r="J304" s="7">
        <f t="shared" si="211"/>
        <v>7.4610582459542991</v>
      </c>
      <c r="K304" s="7">
        <f t="shared" si="211"/>
        <v>9.287431561508777</v>
      </c>
      <c r="L304" s="7">
        <f t="shared" si="211"/>
        <v>5.9639978180495783</v>
      </c>
      <c r="M304" s="7">
        <f t="shared" si="211"/>
        <v>6.0468311210780445</v>
      </c>
      <c r="N304" s="7">
        <f t="shared" si="211"/>
        <v>8.0893791542921747</v>
      </c>
      <c r="O304" s="7">
        <f t="shared" si="211"/>
        <v>12.239125603571935</v>
      </c>
      <c r="P304" s="66">
        <f t="shared" si="202"/>
        <v>100</v>
      </c>
      <c r="R304" s="2"/>
    </row>
    <row r="305" spans="1:18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1896.4000000000019</v>
      </c>
      <c r="E305" s="7">
        <f t="shared" ref="E305:O305" si="212">SUM(E311,E317,E323,E329,E335,E341,E347,E353,E359)</f>
        <v>1694.0000000000011</v>
      </c>
      <c r="F305" s="7">
        <f t="shared" si="212"/>
        <v>1995.3000000000013</v>
      </c>
      <c r="G305" s="7">
        <f t="shared" si="212"/>
        <v>2014.2000000000016</v>
      </c>
      <c r="H305" s="7">
        <f t="shared" si="212"/>
        <v>2109.7000000000012</v>
      </c>
      <c r="I305" s="7">
        <f t="shared" si="212"/>
        <v>1860.5000000000014</v>
      </c>
      <c r="J305" s="7">
        <f t="shared" si="212"/>
        <v>1585.1000000000008</v>
      </c>
      <c r="K305" s="7">
        <f t="shared" si="212"/>
        <v>1765.7000000000012</v>
      </c>
      <c r="L305" s="7">
        <f t="shared" si="212"/>
        <v>1424.400000000001</v>
      </c>
      <c r="M305" s="7">
        <f t="shared" si="212"/>
        <v>1488.9000000000008</v>
      </c>
      <c r="N305" s="7">
        <f t="shared" si="212"/>
        <v>1594.4000000000015</v>
      </c>
      <c r="O305" s="7">
        <f t="shared" si="212"/>
        <v>2111.9000000000015</v>
      </c>
      <c r="P305" s="66">
        <f t="shared" si="202"/>
        <v>21540.500000000015</v>
      </c>
      <c r="R305" s="2"/>
    </row>
    <row r="306" spans="1:18" s="17" customFormat="1" ht="16.05" customHeight="1" x14ac:dyDescent="0.2">
      <c r="A306" s="9"/>
      <c r="B306" s="12"/>
      <c r="C306" s="10" t="s">
        <v>22</v>
      </c>
      <c r="D306" s="7">
        <f t="shared" ref="D306:O306" si="213">IF(D305&lt;=0,"",D305/$P305%)</f>
        <v>8.8038810612567051</v>
      </c>
      <c r="E306" s="7">
        <f t="shared" si="213"/>
        <v>7.8642557043708363</v>
      </c>
      <c r="F306" s="7">
        <f t="shared" si="213"/>
        <v>9.2630161788259322</v>
      </c>
      <c r="G306" s="7">
        <f t="shared" si="213"/>
        <v>9.3507578747011451</v>
      </c>
      <c r="H306" s="7">
        <f t="shared" si="213"/>
        <v>9.7941087718483768</v>
      </c>
      <c r="I306" s="7">
        <f t="shared" si="213"/>
        <v>8.637218263271512</v>
      </c>
      <c r="J306" s="7">
        <f t="shared" si="213"/>
        <v>7.3586964090898528</v>
      </c>
      <c r="K306" s="7">
        <f t="shared" si="213"/>
        <v>8.1971170585640998</v>
      </c>
      <c r="L306" s="7">
        <f t="shared" si="213"/>
        <v>6.612659873261995</v>
      </c>
      <c r="M306" s="7">
        <f t="shared" si="213"/>
        <v>6.9120958195027962</v>
      </c>
      <c r="N306" s="7">
        <f t="shared" si="213"/>
        <v>7.4018708943617852</v>
      </c>
      <c r="O306" s="7">
        <f t="shared" si="213"/>
        <v>9.8043220909449644</v>
      </c>
      <c r="P306" s="66">
        <f t="shared" si="202"/>
        <v>100</v>
      </c>
      <c r="R306" s="2"/>
    </row>
    <row r="307" spans="1:18" s="17" customFormat="1" ht="16.05" customHeight="1" x14ac:dyDescent="0.2">
      <c r="A307" s="9"/>
      <c r="B307" s="9" t="s">
        <v>74</v>
      </c>
      <c r="C307" s="7" t="s">
        <v>21</v>
      </c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>
        <f t="shared" si="202"/>
        <v>0</v>
      </c>
      <c r="R307" s="2"/>
    </row>
    <row r="308" spans="1:18" s="17" customFormat="1" ht="16.05" customHeight="1" x14ac:dyDescent="0.2">
      <c r="A308" s="9"/>
      <c r="B308" s="9"/>
      <c r="C308" s="10" t="s">
        <v>22</v>
      </c>
      <c r="D308" s="7" t="str">
        <f t="shared" ref="D308:O308" si="214">IF(D307&lt;=0,"",D307/$P307%)</f>
        <v/>
      </c>
      <c r="E308" s="7" t="str">
        <f t="shared" si="214"/>
        <v/>
      </c>
      <c r="F308" s="7" t="str">
        <f t="shared" si="214"/>
        <v/>
      </c>
      <c r="G308" s="7" t="str">
        <f t="shared" si="214"/>
        <v/>
      </c>
      <c r="H308" s="7" t="str">
        <f t="shared" si="214"/>
        <v/>
      </c>
      <c r="I308" s="7" t="str">
        <f t="shared" si="214"/>
        <v/>
      </c>
      <c r="J308" s="7" t="str">
        <f t="shared" si="214"/>
        <v/>
      </c>
      <c r="K308" s="7" t="str">
        <f t="shared" si="214"/>
        <v/>
      </c>
      <c r="L308" s="7" t="str">
        <f t="shared" si="214"/>
        <v/>
      </c>
      <c r="M308" s="7" t="str">
        <f t="shared" si="214"/>
        <v/>
      </c>
      <c r="N308" s="7" t="str">
        <f t="shared" si="214"/>
        <v/>
      </c>
      <c r="O308" s="7" t="str">
        <f t="shared" si="214"/>
        <v/>
      </c>
      <c r="P308" s="66">
        <f t="shared" si="202"/>
        <v>0</v>
      </c>
      <c r="R308" s="2"/>
    </row>
    <row r="309" spans="1:18" s="17" customFormat="1" ht="16.05" customHeight="1" x14ac:dyDescent="0.2">
      <c r="A309" s="9"/>
      <c r="B309" s="9"/>
      <c r="C309" s="7" t="s">
        <v>23</v>
      </c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>
        <f t="shared" si="202"/>
        <v>0</v>
      </c>
      <c r="R309" s="2"/>
    </row>
    <row r="310" spans="1:18" s="17" customFormat="1" ht="16.05" customHeight="1" x14ac:dyDescent="0.2">
      <c r="A310" s="9"/>
      <c r="B310" s="9"/>
      <c r="C310" s="10" t="s">
        <v>22</v>
      </c>
      <c r="D310" s="7" t="str">
        <f t="shared" ref="D310:O310" si="215">IF(D309&lt;=0,"",D309/$P309%)</f>
        <v/>
      </c>
      <c r="E310" s="7" t="str">
        <f t="shared" si="215"/>
        <v/>
      </c>
      <c r="F310" s="7" t="str">
        <f t="shared" si="215"/>
        <v/>
      </c>
      <c r="G310" s="7" t="str">
        <f t="shared" si="215"/>
        <v/>
      </c>
      <c r="H310" s="7" t="str">
        <f t="shared" si="215"/>
        <v/>
      </c>
      <c r="I310" s="7" t="str">
        <f t="shared" si="215"/>
        <v/>
      </c>
      <c r="J310" s="7" t="str">
        <f t="shared" si="215"/>
        <v/>
      </c>
      <c r="K310" s="7" t="str">
        <f t="shared" si="215"/>
        <v/>
      </c>
      <c r="L310" s="7" t="str">
        <f t="shared" si="215"/>
        <v/>
      </c>
      <c r="M310" s="7" t="str">
        <f t="shared" si="215"/>
        <v/>
      </c>
      <c r="N310" s="7" t="str">
        <f t="shared" si="215"/>
        <v/>
      </c>
      <c r="O310" s="7" t="str">
        <f t="shared" si="215"/>
        <v/>
      </c>
      <c r="P310" s="66">
        <f t="shared" si="202"/>
        <v>0</v>
      </c>
      <c r="R310" s="2"/>
    </row>
    <row r="311" spans="1:18" s="17" customFormat="1" ht="16.05" customHeight="1" x14ac:dyDescent="0.2">
      <c r="A311" s="9"/>
      <c r="B311" s="9"/>
      <c r="C311" s="7" t="s">
        <v>24</v>
      </c>
      <c r="D311" s="66">
        <f>SUM(D309,D307)</f>
        <v>0</v>
      </c>
      <c r="E311" s="66">
        <f t="shared" ref="E311:O311" si="216">SUM(E309,E307)</f>
        <v>0</v>
      </c>
      <c r="F311" s="66">
        <f t="shared" si="216"/>
        <v>0</v>
      </c>
      <c r="G311" s="66">
        <f t="shared" si="216"/>
        <v>0</v>
      </c>
      <c r="H311" s="66">
        <f t="shared" si="216"/>
        <v>0</v>
      </c>
      <c r="I311" s="66">
        <f t="shared" si="216"/>
        <v>0</v>
      </c>
      <c r="J311" s="66">
        <f t="shared" si="216"/>
        <v>0</v>
      </c>
      <c r="K311" s="66">
        <f t="shared" si="216"/>
        <v>0</v>
      </c>
      <c r="L311" s="66">
        <f t="shared" si="216"/>
        <v>0</v>
      </c>
      <c r="M311" s="66">
        <f t="shared" si="216"/>
        <v>0</v>
      </c>
      <c r="N311" s="66">
        <f t="shared" si="216"/>
        <v>0</v>
      </c>
      <c r="O311" s="66">
        <f t="shared" si="216"/>
        <v>0</v>
      </c>
      <c r="P311" s="66">
        <f t="shared" si="202"/>
        <v>0</v>
      </c>
      <c r="R311" s="2"/>
    </row>
    <row r="312" spans="1:18" s="17" customFormat="1" ht="16.05" customHeight="1" x14ac:dyDescent="0.2">
      <c r="A312" s="9"/>
      <c r="B312" s="13"/>
      <c r="C312" s="10" t="s">
        <v>22</v>
      </c>
      <c r="D312" s="7" t="str">
        <f t="shared" ref="D312:O312" si="217">IF(D311&lt;=0,"",D311/$P311%)</f>
        <v/>
      </c>
      <c r="E312" s="7" t="str">
        <f t="shared" si="217"/>
        <v/>
      </c>
      <c r="F312" s="7" t="str">
        <f t="shared" si="217"/>
        <v/>
      </c>
      <c r="G312" s="7" t="str">
        <f t="shared" si="217"/>
        <v/>
      </c>
      <c r="H312" s="7" t="str">
        <f t="shared" si="217"/>
        <v/>
      </c>
      <c r="I312" s="7" t="str">
        <f t="shared" si="217"/>
        <v/>
      </c>
      <c r="J312" s="7" t="str">
        <f t="shared" si="217"/>
        <v/>
      </c>
      <c r="K312" s="7" t="str">
        <f t="shared" si="217"/>
        <v/>
      </c>
      <c r="L312" s="7" t="str">
        <f t="shared" si="217"/>
        <v/>
      </c>
      <c r="M312" s="7" t="str">
        <f t="shared" si="217"/>
        <v/>
      </c>
      <c r="N312" s="7" t="str">
        <f t="shared" si="217"/>
        <v/>
      </c>
      <c r="O312" s="7" t="str">
        <f t="shared" si="217"/>
        <v/>
      </c>
      <c r="P312" s="66">
        <f t="shared" si="202"/>
        <v>0</v>
      </c>
      <c r="R312" s="2"/>
    </row>
    <row r="313" spans="1:18" s="17" customFormat="1" ht="16.05" customHeight="1" x14ac:dyDescent="0.2">
      <c r="A313" s="9"/>
      <c r="B313" s="9" t="s">
        <v>75</v>
      </c>
      <c r="C313" s="7" t="s">
        <v>21</v>
      </c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>
        <f t="shared" si="202"/>
        <v>0</v>
      </c>
      <c r="R313" s="2"/>
    </row>
    <row r="314" spans="1:18" s="17" customFormat="1" ht="16.05" customHeight="1" x14ac:dyDescent="0.2">
      <c r="A314" s="9"/>
      <c r="B314" s="9"/>
      <c r="C314" s="10" t="s">
        <v>22</v>
      </c>
      <c r="D314" s="7" t="str">
        <f t="shared" ref="D314:O314" si="218">IF(D313&lt;=0,"",D313/$P313%)</f>
        <v/>
      </c>
      <c r="E314" s="7" t="str">
        <f t="shared" si="218"/>
        <v/>
      </c>
      <c r="F314" s="7" t="str">
        <f t="shared" si="218"/>
        <v/>
      </c>
      <c r="G314" s="7" t="str">
        <f t="shared" si="218"/>
        <v/>
      </c>
      <c r="H314" s="7" t="str">
        <f t="shared" si="218"/>
        <v/>
      </c>
      <c r="I314" s="7" t="str">
        <f t="shared" si="218"/>
        <v/>
      </c>
      <c r="J314" s="7" t="str">
        <f t="shared" si="218"/>
        <v/>
      </c>
      <c r="K314" s="7" t="str">
        <f t="shared" si="218"/>
        <v/>
      </c>
      <c r="L314" s="7" t="str">
        <f t="shared" si="218"/>
        <v/>
      </c>
      <c r="M314" s="7" t="str">
        <f t="shared" si="218"/>
        <v/>
      </c>
      <c r="N314" s="7" t="str">
        <f t="shared" si="218"/>
        <v/>
      </c>
      <c r="O314" s="7" t="str">
        <f t="shared" si="218"/>
        <v/>
      </c>
      <c r="P314" s="66">
        <f t="shared" si="202"/>
        <v>0</v>
      </c>
      <c r="R314" s="2"/>
    </row>
    <row r="315" spans="1:18" s="17" customFormat="1" ht="16.05" customHeight="1" x14ac:dyDescent="0.2">
      <c r="A315" s="9"/>
      <c r="B315" s="9"/>
      <c r="C315" s="7" t="s">
        <v>23</v>
      </c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>
        <f t="shared" si="202"/>
        <v>0</v>
      </c>
      <c r="R315" s="2"/>
    </row>
    <row r="316" spans="1:18" s="17" customFormat="1" ht="16.05" customHeight="1" x14ac:dyDescent="0.2">
      <c r="A316" s="9"/>
      <c r="B316" s="9"/>
      <c r="C316" s="10" t="s">
        <v>22</v>
      </c>
      <c r="D316" s="7" t="str">
        <f t="shared" ref="D316:O316" si="219">IF(D315&lt;=0,"",D315/$P315%)</f>
        <v/>
      </c>
      <c r="E316" s="7" t="str">
        <f t="shared" si="219"/>
        <v/>
      </c>
      <c r="F316" s="7" t="str">
        <f t="shared" si="219"/>
        <v/>
      </c>
      <c r="G316" s="7" t="str">
        <f t="shared" si="219"/>
        <v/>
      </c>
      <c r="H316" s="7" t="str">
        <f t="shared" si="219"/>
        <v/>
      </c>
      <c r="I316" s="7" t="str">
        <f t="shared" si="219"/>
        <v/>
      </c>
      <c r="J316" s="7" t="str">
        <f t="shared" si="219"/>
        <v/>
      </c>
      <c r="K316" s="7" t="str">
        <f t="shared" si="219"/>
        <v/>
      </c>
      <c r="L316" s="7" t="str">
        <f t="shared" si="219"/>
        <v/>
      </c>
      <c r="M316" s="7" t="str">
        <f t="shared" si="219"/>
        <v/>
      </c>
      <c r="N316" s="7" t="str">
        <f t="shared" si="219"/>
        <v/>
      </c>
      <c r="O316" s="7" t="str">
        <f t="shared" si="219"/>
        <v/>
      </c>
      <c r="P316" s="66">
        <f t="shared" si="202"/>
        <v>0</v>
      </c>
      <c r="R316" s="2"/>
    </row>
    <row r="317" spans="1:18" s="17" customFormat="1" ht="16.05" customHeight="1" x14ac:dyDescent="0.2">
      <c r="A317" s="9"/>
      <c r="B317" s="9"/>
      <c r="C317" s="7" t="s">
        <v>24</v>
      </c>
      <c r="D317" s="66">
        <f>SUM(D315,D313)</f>
        <v>0</v>
      </c>
      <c r="E317" s="66">
        <f t="shared" ref="E317:O317" si="220">SUM(E315,E313)</f>
        <v>0</v>
      </c>
      <c r="F317" s="66">
        <f t="shared" si="220"/>
        <v>0</v>
      </c>
      <c r="G317" s="66">
        <f t="shared" si="220"/>
        <v>0</v>
      </c>
      <c r="H317" s="66">
        <f t="shared" si="220"/>
        <v>0</v>
      </c>
      <c r="I317" s="66">
        <f t="shared" si="220"/>
        <v>0</v>
      </c>
      <c r="J317" s="66">
        <f t="shared" si="220"/>
        <v>0</v>
      </c>
      <c r="K317" s="66">
        <f t="shared" si="220"/>
        <v>0</v>
      </c>
      <c r="L317" s="66">
        <f t="shared" si="220"/>
        <v>0</v>
      </c>
      <c r="M317" s="66">
        <f t="shared" si="220"/>
        <v>0</v>
      </c>
      <c r="N317" s="66">
        <f t="shared" si="220"/>
        <v>0</v>
      </c>
      <c r="O317" s="66">
        <f t="shared" si="220"/>
        <v>0</v>
      </c>
      <c r="P317" s="66">
        <f t="shared" si="202"/>
        <v>0</v>
      </c>
      <c r="R317" s="2"/>
    </row>
    <row r="318" spans="1:18" s="17" customFormat="1" ht="16.05" customHeight="1" x14ac:dyDescent="0.2">
      <c r="A318" s="9"/>
      <c r="B318" s="13"/>
      <c r="C318" s="10" t="s">
        <v>22</v>
      </c>
      <c r="D318" s="7" t="str">
        <f t="shared" ref="D318:O318" si="221">IF(D317&lt;=0,"",D317/$P317%)</f>
        <v/>
      </c>
      <c r="E318" s="7" t="str">
        <f t="shared" si="221"/>
        <v/>
      </c>
      <c r="F318" s="7" t="str">
        <f t="shared" si="221"/>
        <v/>
      </c>
      <c r="G318" s="7" t="str">
        <f t="shared" si="221"/>
        <v/>
      </c>
      <c r="H318" s="7" t="str">
        <f t="shared" si="221"/>
        <v/>
      </c>
      <c r="I318" s="7" t="str">
        <f t="shared" si="221"/>
        <v/>
      </c>
      <c r="J318" s="7" t="str">
        <f t="shared" si="221"/>
        <v/>
      </c>
      <c r="K318" s="7" t="str">
        <f t="shared" si="221"/>
        <v/>
      </c>
      <c r="L318" s="7" t="str">
        <f t="shared" si="221"/>
        <v/>
      </c>
      <c r="M318" s="7" t="str">
        <f t="shared" si="221"/>
        <v/>
      </c>
      <c r="N318" s="7" t="str">
        <f t="shared" si="221"/>
        <v/>
      </c>
      <c r="O318" s="7" t="str">
        <f t="shared" si="221"/>
        <v/>
      </c>
      <c r="P318" s="66">
        <f t="shared" si="202"/>
        <v>0</v>
      </c>
      <c r="R318" s="2"/>
    </row>
    <row r="319" spans="1:18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02"/>
        <v>0</v>
      </c>
      <c r="R319" s="2"/>
    </row>
    <row r="320" spans="1:18" s="17" customFormat="1" ht="16.05" customHeight="1" x14ac:dyDescent="0.2">
      <c r="A320" s="9"/>
      <c r="B320" s="9"/>
      <c r="C320" s="10" t="s">
        <v>22</v>
      </c>
      <c r="D320" s="7" t="str">
        <f t="shared" ref="D320:O320" si="222">IF(D319&lt;=0,"",D319/$P319%)</f>
        <v/>
      </c>
      <c r="E320" s="7" t="str">
        <f t="shared" si="222"/>
        <v/>
      </c>
      <c r="F320" s="7" t="str">
        <f t="shared" si="222"/>
        <v/>
      </c>
      <c r="G320" s="7" t="str">
        <f t="shared" si="222"/>
        <v/>
      </c>
      <c r="H320" s="7" t="str">
        <f t="shared" si="222"/>
        <v/>
      </c>
      <c r="I320" s="7" t="str">
        <f t="shared" si="222"/>
        <v/>
      </c>
      <c r="J320" s="7" t="str">
        <f t="shared" si="222"/>
        <v/>
      </c>
      <c r="K320" s="7" t="str">
        <f t="shared" si="222"/>
        <v/>
      </c>
      <c r="L320" s="7" t="str">
        <f t="shared" si="222"/>
        <v/>
      </c>
      <c r="M320" s="7" t="str">
        <f t="shared" si="222"/>
        <v/>
      </c>
      <c r="N320" s="7" t="str">
        <f t="shared" si="222"/>
        <v/>
      </c>
      <c r="O320" s="7" t="str">
        <f t="shared" si="222"/>
        <v/>
      </c>
      <c r="P320" s="66">
        <f t="shared" si="202"/>
        <v>0</v>
      </c>
      <c r="R320" s="2"/>
    </row>
    <row r="321" spans="1:18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02"/>
        <v>0</v>
      </c>
      <c r="R321" s="2"/>
    </row>
    <row r="322" spans="1:18" s="17" customFormat="1" ht="16.05" customHeight="1" x14ac:dyDescent="0.2">
      <c r="A322" s="9"/>
      <c r="B322" s="9"/>
      <c r="C322" s="10" t="s">
        <v>22</v>
      </c>
      <c r="D322" s="7" t="str">
        <f t="shared" ref="D322:O322" si="223">IF(D321&lt;=0,"",D321/$P321%)</f>
        <v/>
      </c>
      <c r="E322" s="7" t="str">
        <f t="shared" si="223"/>
        <v/>
      </c>
      <c r="F322" s="7" t="str">
        <f t="shared" si="223"/>
        <v/>
      </c>
      <c r="G322" s="7" t="str">
        <f t="shared" si="223"/>
        <v/>
      </c>
      <c r="H322" s="7" t="str">
        <f t="shared" si="223"/>
        <v/>
      </c>
      <c r="I322" s="7" t="str">
        <f t="shared" si="223"/>
        <v/>
      </c>
      <c r="J322" s="7" t="str">
        <f t="shared" si="223"/>
        <v/>
      </c>
      <c r="K322" s="7" t="str">
        <f t="shared" si="223"/>
        <v/>
      </c>
      <c r="L322" s="7" t="str">
        <f t="shared" si="223"/>
        <v/>
      </c>
      <c r="M322" s="7" t="str">
        <f t="shared" si="223"/>
        <v/>
      </c>
      <c r="N322" s="7" t="str">
        <f t="shared" si="223"/>
        <v/>
      </c>
      <c r="O322" s="7" t="str">
        <f t="shared" si="223"/>
        <v/>
      </c>
      <c r="P322" s="66">
        <f t="shared" si="202"/>
        <v>0</v>
      </c>
      <c r="R322" s="2"/>
    </row>
    <row r="323" spans="1:18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24">SUM(E321,E319)</f>
        <v>0</v>
      </c>
      <c r="F323" s="66">
        <f t="shared" si="224"/>
        <v>0</v>
      </c>
      <c r="G323" s="66">
        <f t="shared" si="224"/>
        <v>0</v>
      </c>
      <c r="H323" s="66">
        <f t="shared" si="224"/>
        <v>0</v>
      </c>
      <c r="I323" s="66">
        <f t="shared" si="224"/>
        <v>0</v>
      </c>
      <c r="J323" s="66">
        <f t="shared" si="224"/>
        <v>0</v>
      </c>
      <c r="K323" s="66">
        <f t="shared" si="224"/>
        <v>0</v>
      </c>
      <c r="L323" s="66">
        <f t="shared" si="224"/>
        <v>0</v>
      </c>
      <c r="M323" s="66">
        <f t="shared" si="224"/>
        <v>0</v>
      </c>
      <c r="N323" s="66">
        <f t="shared" si="224"/>
        <v>0</v>
      </c>
      <c r="O323" s="66">
        <f t="shared" si="224"/>
        <v>0</v>
      </c>
      <c r="P323" s="66">
        <f t="shared" si="202"/>
        <v>0</v>
      </c>
      <c r="R323" s="2"/>
    </row>
    <row r="324" spans="1:18" s="17" customFormat="1" ht="16.05" customHeight="1" x14ac:dyDescent="0.2">
      <c r="A324" s="9"/>
      <c r="B324" s="13"/>
      <c r="C324" s="10" t="s">
        <v>22</v>
      </c>
      <c r="D324" s="7" t="str">
        <f t="shared" ref="D324:O324" si="225">IF(D323&lt;=0,"",D323/$P323%)</f>
        <v/>
      </c>
      <c r="E324" s="7" t="str">
        <f t="shared" si="225"/>
        <v/>
      </c>
      <c r="F324" s="7" t="str">
        <f t="shared" si="225"/>
        <v/>
      </c>
      <c r="G324" s="7" t="str">
        <f t="shared" si="225"/>
        <v/>
      </c>
      <c r="H324" s="7" t="str">
        <f t="shared" si="225"/>
        <v/>
      </c>
      <c r="I324" s="7" t="str">
        <f t="shared" si="225"/>
        <v/>
      </c>
      <c r="J324" s="7" t="str">
        <f t="shared" si="225"/>
        <v/>
      </c>
      <c r="K324" s="7" t="str">
        <f t="shared" si="225"/>
        <v/>
      </c>
      <c r="L324" s="7" t="str">
        <f t="shared" si="225"/>
        <v/>
      </c>
      <c r="M324" s="7" t="str">
        <f t="shared" si="225"/>
        <v/>
      </c>
      <c r="N324" s="7" t="str">
        <f t="shared" si="225"/>
        <v/>
      </c>
      <c r="O324" s="7" t="str">
        <f t="shared" si="225"/>
        <v/>
      </c>
      <c r="P324" s="66">
        <f t="shared" si="202"/>
        <v>0</v>
      </c>
      <c r="R324" s="2"/>
    </row>
    <row r="325" spans="1:18" s="17" customFormat="1" ht="16.05" customHeight="1" x14ac:dyDescent="0.2">
      <c r="A325" s="9"/>
      <c r="B325" s="9" t="s">
        <v>77</v>
      </c>
      <c r="C325" s="7" t="s">
        <v>21</v>
      </c>
      <c r="D325" s="67">
        <v>160</v>
      </c>
      <c r="E325" s="67">
        <v>200</v>
      </c>
      <c r="F325" s="67">
        <v>240</v>
      </c>
      <c r="G325" s="67">
        <v>537.6</v>
      </c>
      <c r="H325" s="67">
        <v>360</v>
      </c>
      <c r="I325" s="67">
        <v>260</v>
      </c>
      <c r="J325" s="67">
        <v>340</v>
      </c>
      <c r="K325" s="67">
        <v>360</v>
      </c>
      <c r="L325" s="67">
        <v>400</v>
      </c>
      <c r="M325" s="67">
        <v>400</v>
      </c>
      <c r="N325" s="67">
        <v>300</v>
      </c>
      <c r="O325" s="67">
        <v>299</v>
      </c>
      <c r="P325" s="66">
        <f t="shared" si="202"/>
        <v>3856.6</v>
      </c>
      <c r="R325" s="2"/>
    </row>
    <row r="326" spans="1:18" s="17" customFormat="1" ht="16.05" customHeight="1" x14ac:dyDescent="0.2">
      <c r="A326" s="9"/>
      <c r="B326" s="9"/>
      <c r="C326" s="10" t="s">
        <v>22</v>
      </c>
      <c r="D326" s="7">
        <f t="shared" ref="D326:O326" si="226">IF(D325&lt;=0,"",D325/$P325%)</f>
        <v>4.1487320437691224</v>
      </c>
      <c r="E326" s="7">
        <f t="shared" si="226"/>
        <v>5.1859150547114039</v>
      </c>
      <c r="F326" s="7">
        <f t="shared" si="226"/>
        <v>6.2230980656536845</v>
      </c>
      <c r="G326" s="7">
        <f t="shared" si="226"/>
        <v>13.939739667064254</v>
      </c>
      <c r="H326" s="7">
        <f t="shared" si="226"/>
        <v>9.3346470984805254</v>
      </c>
      <c r="I326" s="7">
        <f t="shared" si="226"/>
        <v>6.7416895711248248</v>
      </c>
      <c r="J326" s="7">
        <f t="shared" si="226"/>
        <v>8.816055593009386</v>
      </c>
      <c r="K326" s="7">
        <f t="shared" si="226"/>
        <v>9.3346470984805254</v>
      </c>
      <c r="L326" s="7">
        <f t="shared" si="226"/>
        <v>10.371830109422808</v>
      </c>
      <c r="M326" s="7">
        <f t="shared" si="226"/>
        <v>10.371830109422808</v>
      </c>
      <c r="N326" s="7">
        <f t="shared" si="226"/>
        <v>7.7788725820671054</v>
      </c>
      <c r="O326" s="7">
        <f t="shared" si="226"/>
        <v>7.7529430067935481</v>
      </c>
      <c r="P326" s="66">
        <f t="shared" si="202"/>
        <v>99.999999999999986</v>
      </c>
      <c r="R326" s="2"/>
    </row>
    <row r="327" spans="1:18" s="17" customFormat="1" ht="16.05" customHeight="1" x14ac:dyDescent="0.2">
      <c r="A327" s="9"/>
      <c r="B327" s="9"/>
      <c r="C327" s="7" t="s">
        <v>23</v>
      </c>
      <c r="D327" s="67">
        <v>117</v>
      </c>
      <c r="E327" s="67">
        <v>0</v>
      </c>
      <c r="F327" s="67">
        <v>0</v>
      </c>
      <c r="G327" s="67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6">
        <f t="shared" si="202"/>
        <v>117</v>
      </c>
      <c r="R327" s="2"/>
    </row>
    <row r="328" spans="1:18" s="17" customFormat="1" ht="16.05" customHeight="1" x14ac:dyDescent="0.2">
      <c r="A328" s="9"/>
      <c r="B328" s="9"/>
      <c r="C328" s="10" t="s">
        <v>22</v>
      </c>
      <c r="D328" s="7">
        <f t="shared" ref="D328:O328" si="227">IF(D327&lt;=0,"",D327/$P327%)</f>
        <v>100</v>
      </c>
      <c r="E328" s="7" t="str">
        <f t="shared" si="227"/>
        <v/>
      </c>
      <c r="F328" s="7" t="str">
        <f t="shared" si="227"/>
        <v/>
      </c>
      <c r="G328" s="7" t="str">
        <f t="shared" si="227"/>
        <v/>
      </c>
      <c r="H328" s="7" t="str">
        <f t="shared" si="227"/>
        <v/>
      </c>
      <c r="I328" s="7" t="str">
        <f t="shared" si="227"/>
        <v/>
      </c>
      <c r="J328" s="7" t="str">
        <f t="shared" si="227"/>
        <v/>
      </c>
      <c r="K328" s="7" t="str">
        <f t="shared" si="227"/>
        <v/>
      </c>
      <c r="L328" s="7" t="str">
        <f t="shared" si="227"/>
        <v/>
      </c>
      <c r="M328" s="7" t="str">
        <f t="shared" si="227"/>
        <v/>
      </c>
      <c r="N328" s="7" t="str">
        <f t="shared" si="227"/>
        <v/>
      </c>
      <c r="O328" s="7" t="str">
        <f t="shared" si="227"/>
        <v/>
      </c>
      <c r="P328" s="66">
        <f t="shared" si="202"/>
        <v>100</v>
      </c>
      <c r="R328" s="2"/>
    </row>
    <row r="329" spans="1:18" s="17" customFormat="1" ht="16.05" customHeight="1" x14ac:dyDescent="0.2">
      <c r="A329" s="9"/>
      <c r="B329" s="9"/>
      <c r="C329" s="7" t="s">
        <v>24</v>
      </c>
      <c r="D329" s="66">
        <f>SUM(D327,D325)</f>
        <v>277</v>
      </c>
      <c r="E329" s="66">
        <f t="shared" ref="E329:O329" si="228">SUM(E327,E325)</f>
        <v>200</v>
      </c>
      <c r="F329" s="66">
        <f t="shared" si="228"/>
        <v>240</v>
      </c>
      <c r="G329" s="66">
        <f t="shared" si="228"/>
        <v>537.6</v>
      </c>
      <c r="H329" s="66">
        <f t="shared" si="228"/>
        <v>360</v>
      </c>
      <c r="I329" s="66">
        <f t="shared" si="228"/>
        <v>260</v>
      </c>
      <c r="J329" s="66">
        <f t="shared" si="228"/>
        <v>340</v>
      </c>
      <c r="K329" s="66">
        <f t="shared" si="228"/>
        <v>360</v>
      </c>
      <c r="L329" s="66">
        <f t="shared" si="228"/>
        <v>400</v>
      </c>
      <c r="M329" s="66">
        <f t="shared" si="228"/>
        <v>400</v>
      </c>
      <c r="N329" s="66">
        <f t="shared" si="228"/>
        <v>300</v>
      </c>
      <c r="O329" s="66">
        <f t="shared" si="228"/>
        <v>299</v>
      </c>
      <c r="P329" s="66">
        <f t="shared" si="202"/>
        <v>3973.6</v>
      </c>
      <c r="R329" s="2"/>
    </row>
    <row r="330" spans="1:18" s="17" customFormat="1" ht="16.05" customHeight="1" x14ac:dyDescent="0.2">
      <c r="A330" s="9"/>
      <c r="B330" s="13"/>
      <c r="C330" s="10" t="s">
        <v>22</v>
      </c>
      <c r="D330" s="7">
        <f t="shared" ref="D330:O330" si="229">IF(D329&lt;=0,"",D329/$P329%)</f>
        <v>6.971008657137105</v>
      </c>
      <c r="E330" s="7">
        <f t="shared" si="229"/>
        <v>5.0332192470304014</v>
      </c>
      <c r="F330" s="7">
        <f t="shared" si="229"/>
        <v>6.0398630964364814</v>
      </c>
      <c r="G330" s="7">
        <f t="shared" si="229"/>
        <v>13.529293336017718</v>
      </c>
      <c r="H330" s="7">
        <f t="shared" si="229"/>
        <v>9.0597946446547226</v>
      </c>
      <c r="I330" s="7">
        <f t="shared" si="229"/>
        <v>6.5431850211395215</v>
      </c>
      <c r="J330" s="7">
        <f t="shared" si="229"/>
        <v>8.5564727199516817</v>
      </c>
      <c r="K330" s="7">
        <f t="shared" si="229"/>
        <v>9.0597946446547226</v>
      </c>
      <c r="L330" s="7">
        <f t="shared" si="229"/>
        <v>10.066438494060803</v>
      </c>
      <c r="M330" s="7">
        <f t="shared" si="229"/>
        <v>10.066438494060803</v>
      </c>
      <c r="N330" s="7">
        <f t="shared" si="229"/>
        <v>7.5498288705456016</v>
      </c>
      <c r="O330" s="7">
        <f t="shared" si="229"/>
        <v>7.5246627743104497</v>
      </c>
      <c r="P330" s="66">
        <f t="shared" si="202"/>
        <v>100</v>
      </c>
      <c r="R330" s="2"/>
    </row>
    <row r="331" spans="1:18" s="17" customFormat="1" ht="16.05" customHeight="1" x14ac:dyDescent="0.2">
      <c r="A331" s="9"/>
      <c r="B331" s="9" t="s">
        <v>78</v>
      </c>
      <c r="C331" s="7" t="s">
        <v>21</v>
      </c>
      <c r="D331" s="67">
        <v>998.00000000000182</v>
      </c>
      <c r="E331" s="67">
        <v>921.80000000000121</v>
      </c>
      <c r="F331" s="67">
        <v>1080.3000000000013</v>
      </c>
      <c r="G331" s="67">
        <v>905.50000000000171</v>
      </c>
      <c r="H331" s="67">
        <v>1119.0000000000014</v>
      </c>
      <c r="I331" s="67">
        <v>972.00000000000148</v>
      </c>
      <c r="J331" s="67">
        <v>758.10000000000093</v>
      </c>
      <c r="K331" s="67">
        <v>871.00000000000136</v>
      </c>
      <c r="L331" s="67">
        <v>668.70000000000095</v>
      </c>
      <c r="M331" s="67">
        <v>705.30000000000086</v>
      </c>
      <c r="N331" s="67">
        <v>802.00000000000159</v>
      </c>
      <c r="O331" s="67">
        <v>1085.3000000000013</v>
      </c>
      <c r="P331" s="66">
        <f t="shared" si="202"/>
        <v>10887.000000000016</v>
      </c>
      <c r="R331" s="2"/>
    </row>
    <row r="332" spans="1:18" s="17" customFormat="1" ht="16.05" customHeight="1" x14ac:dyDescent="0.2">
      <c r="A332" s="9"/>
      <c r="B332" s="9"/>
      <c r="C332" s="10" t="s">
        <v>22</v>
      </c>
      <c r="D332" s="7">
        <f t="shared" ref="D332:O332" si="230">IF(D331&lt;=0,"",D331/$P331%)</f>
        <v>9.1668962983374698</v>
      </c>
      <c r="E332" s="7">
        <f t="shared" si="230"/>
        <v>8.4669789657389529</v>
      </c>
      <c r="F332" s="7">
        <f t="shared" si="230"/>
        <v>9.9228437586111848</v>
      </c>
      <c r="G332" s="7">
        <f t="shared" si="230"/>
        <v>8.3172591163773344</v>
      </c>
      <c r="H332" s="7">
        <f t="shared" si="230"/>
        <v>10.278313585009641</v>
      </c>
      <c r="I332" s="7">
        <f t="shared" si="230"/>
        <v>8.9280793607054285</v>
      </c>
      <c r="J332" s="7">
        <f t="shared" si="230"/>
        <v>6.963350785340312</v>
      </c>
      <c r="K332" s="7">
        <f t="shared" si="230"/>
        <v>8.0003674106732809</v>
      </c>
      <c r="L332" s="7">
        <f t="shared" si="230"/>
        <v>6.1421879305593823</v>
      </c>
      <c r="M332" s="7">
        <f t="shared" si="230"/>
        <v>6.4783686966106346</v>
      </c>
      <c r="N332" s="7">
        <f t="shared" si="230"/>
        <v>7.366583999265182</v>
      </c>
      <c r="O332" s="7">
        <f t="shared" si="230"/>
        <v>9.9687700927711926</v>
      </c>
      <c r="P332" s="66">
        <f t="shared" si="202"/>
        <v>100</v>
      </c>
      <c r="R332" s="2"/>
    </row>
    <row r="333" spans="1:18" s="17" customFormat="1" ht="16.05" customHeight="1" x14ac:dyDescent="0.2">
      <c r="A333" s="9"/>
      <c r="B333" s="9"/>
      <c r="C333" s="7" t="s">
        <v>23</v>
      </c>
      <c r="D333" s="67">
        <v>0</v>
      </c>
      <c r="E333" s="67">
        <v>0</v>
      </c>
      <c r="F333" s="67">
        <v>0</v>
      </c>
      <c r="G333" s="67">
        <v>0</v>
      </c>
      <c r="H333" s="67">
        <v>0</v>
      </c>
      <c r="I333" s="67">
        <v>4.9000000000000004</v>
      </c>
      <c r="J333" s="67">
        <v>0</v>
      </c>
      <c r="K333" s="67">
        <v>0</v>
      </c>
      <c r="L333" s="67">
        <v>0</v>
      </c>
      <c r="M333" s="67">
        <v>0</v>
      </c>
      <c r="N333" s="67">
        <v>0</v>
      </c>
      <c r="O333" s="67">
        <v>0</v>
      </c>
      <c r="P333" s="66">
        <f t="shared" si="202"/>
        <v>4.9000000000000004</v>
      </c>
      <c r="R333" s="2"/>
    </row>
    <row r="334" spans="1:18" s="17" customFormat="1" ht="16.05" customHeight="1" x14ac:dyDescent="0.2">
      <c r="A334" s="9"/>
      <c r="B334" s="9"/>
      <c r="C334" s="10" t="s">
        <v>22</v>
      </c>
      <c r="D334" s="7" t="str">
        <f>IF(D333&lt;=0,"",D333/$P333%)</f>
        <v/>
      </c>
      <c r="E334" s="7" t="str">
        <f t="shared" ref="E334:O334" si="231">IF(E333&lt;=0,"",E333/$P333%)</f>
        <v/>
      </c>
      <c r="F334" s="7" t="str">
        <f t="shared" si="231"/>
        <v/>
      </c>
      <c r="G334" s="7" t="str">
        <f t="shared" si="231"/>
        <v/>
      </c>
      <c r="H334" s="7" t="str">
        <f t="shared" si="231"/>
        <v/>
      </c>
      <c r="I334" s="7">
        <f t="shared" si="231"/>
        <v>100</v>
      </c>
      <c r="J334" s="7" t="str">
        <f t="shared" si="231"/>
        <v/>
      </c>
      <c r="K334" s="7" t="str">
        <f t="shared" si="231"/>
        <v/>
      </c>
      <c r="L334" s="7" t="str">
        <f t="shared" si="231"/>
        <v/>
      </c>
      <c r="M334" s="7" t="str">
        <f t="shared" si="231"/>
        <v/>
      </c>
      <c r="N334" s="7" t="str">
        <f t="shared" si="231"/>
        <v/>
      </c>
      <c r="O334" s="7" t="str">
        <f t="shared" si="231"/>
        <v/>
      </c>
      <c r="P334" s="66">
        <f t="shared" si="202"/>
        <v>100</v>
      </c>
      <c r="R334" s="2"/>
    </row>
    <row r="335" spans="1:18" s="17" customFormat="1" ht="16.05" customHeight="1" x14ac:dyDescent="0.2">
      <c r="A335" s="9"/>
      <c r="B335" s="9"/>
      <c r="C335" s="7" t="s">
        <v>24</v>
      </c>
      <c r="D335" s="66">
        <f>SUM(D333,D331)</f>
        <v>998.00000000000182</v>
      </c>
      <c r="E335" s="66">
        <f t="shared" ref="E335:O335" si="232">SUM(E333,E331)</f>
        <v>921.80000000000121</v>
      </c>
      <c r="F335" s="66">
        <f t="shared" si="232"/>
        <v>1080.3000000000013</v>
      </c>
      <c r="G335" s="66">
        <f t="shared" si="232"/>
        <v>905.50000000000171</v>
      </c>
      <c r="H335" s="66">
        <f t="shared" si="232"/>
        <v>1119.0000000000014</v>
      </c>
      <c r="I335" s="66">
        <f t="shared" si="232"/>
        <v>976.90000000000146</v>
      </c>
      <c r="J335" s="66">
        <f t="shared" si="232"/>
        <v>758.10000000000093</v>
      </c>
      <c r="K335" s="66">
        <f t="shared" si="232"/>
        <v>871.00000000000136</v>
      </c>
      <c r="L335" s="66">
        <f t="shared" si="232"/>
        <v>668.70000000000095</v>
      </c>
      <c r="M335" s="66">
        <f t="shared" si="232"/>
        <v>705.30000000000086</v>
      </c>
      <c r="N335" s="66">
        <f t="shared" si="232"/>
        <v>802.00000000000159</v>
      </c>
      <c r="O335" s="66">
        <f t="shared" si="232"/>
        <v>1085.3000000000013</v>
      </c>
      <c r="P335" s="66">
        <f t="shared" si="202"/>
        <v>10891.900000000016</v>
      </c>
      <c r="R335" s="2"/>
    </row>
    <row r="336" spans="1:18" s="17" customFormat="1" ht="16.05" customHeight="1" x14ac:dyDescent="0.2">
      <c r="A336" s="9"/>
      <c r="B336" s="13"/>
      <c r="C336" s="10" t="s">
        <v>22</v>
      </c>
      <c r="D336" s="7">
        <f t="shared" ref="D336:O336" si="233">IF(D335&lt;=0,"",D335/$P335%)</f>
        <v>9.1627723354052133</v>
      </c>
      <c r="E336" s="7">
        <f t="shared" si="233"/>
        <v>8.4631698785335878</v>
      </c>
      <c r="F336" s="7">
        <f t="shared" si="233"/>
        <v>9.9183797133649758</v>
      </c>
      <c r="G336" s="7">
        <f t="shared" si="233"/>
        <v>8.3135173844783772</v>
      </c>
      <c r="H336" s="7">
        <f t="shared" si="233"/>
        <v>10.273689622563554</v>
      </c>
      <c r="I336" s="7">
        <f t="shared" si="233"/>
        <v>8.9690503952478462</v>
      </c>
      <c r="J336" s="7">
        <f t="shared" si="233"/>
        <v>6.9602181437582047</v>
      </c>
      <c r="K336" s="7">
        <f t="shared" si="233"/>
        <v>7.9967682406191773</v>
      </c>
      <c r="L336" s="7">
        <f t="shared" si="233"/>
        <v>6.1394247101056747</v>
      </c>
      <c r="M336" s="7">
        <f t="shared" si="233"/>
        <v>6.4754542366345618</v>
      </c>
      <c r="N336" s="7">
        <f t="shared" si="233"/>
        <v>7.3632699529007839</v>
      </c>
      <c r="O336" s="7">
        <f t="shared" si="233"/>
        <v>9.9642853863880472</v>
      </c>
      <c r="P336" s="66">
        <f t="shared" si="202"/>
        <v>100</v>
      </c>
      <c r="R336" s="2"/>
    </row>
    <row r="337" spans="1:18" s="17" customFormat="1" ht="16.05" customHeight="1" x14ac:dyDescent="0.2">
      <c r="A337" s="9"/>
      <c r="B337" s="9" t="s">
        <v>79</v>
      </c>
      <c r="C337" s="7" t="s">
        <v>21</v>
      </c>
      <c r="D337" s="67">
        <v>35.5</v>
      </c>
      <c r="E337" s="67">
        <v>30.199999999999992</v>
      </c>
      <c r="F337" s="67">
        <v>35.500000000000007</v>
      </c>
      <c r="G337" s="67">
        <v>25.300000000000004</v>
      </c>
      <c r="H337" s="67">
        <v>35.500000000000007</v>
      </c>
      <c r="I337" s="67">
        <v>30.5</v>
      </c>
      <c r="J337" s="67">
        <v>25.3</v>
      </c>
      <c r="K337" s="67">
        <v>20.200000000000003</v>
      </c>
      <c r="L337" s="67">
        <v>20.200000000000003</v>
      </c>
      <c r="M337" s="67">
        <v>15.099999999999998</v>
      </c>
      <c r="N337" s="67">
        <v>25.4</v>
      </c>
      <c r="O337" s="67">
        <v>35.6</v>
      </c>
      <c r="P337" s="66">
        <f t="shared" si="202"/>
        <v>334.3</v>
      </c>
      <c r="R337" s="2"/>
    </row>
    <row r="338" spans="1:18" s="17" customFormat="1" ht="16.05" customHeight="1" x14ac:dyDescent="0.2">
      <c r="A338" s="9"/>
      <c r="B338" s="9"/>
      <c r="C338" s="10" t="s">
        <v>22</v>
      </c>
      <c r="D338" s="7">
        <f t="shared" ref="D338:O338" si="234">IF(D337&lt;=0,"",D337/$P337%)</f>
        <v>10.619204307508227</v>
      </c>
      <c r="E338" s="7">
        <f t="shared" si="234"/>
        <v>9.033801974274601</v>
      </c>
      <c r="F338" s="7">
        <f t="shared" si="234"/>
        <v>10.619204307508229</v>
      </c>
      <c r="G338" s="7">
        <f t="shared" si="234"/>
        <v>7.5680526473227649</v>
      </c>
      <c r="H338" s="7">
        <f t="shared" si="234"/>
        <v>10.619204307508229</v>
      </c>
      <c r="I338" s="7">
        <f t="shared" si="234"/>
        <v>9.1235417289859413</v>
      </c>
      <c r="J338" s="7">
        <f t="shared" si="234"/>
        <v>7.5680526473227641</v>
      </c>
      <c r="K338" s="7">
        <f t="shared" si="234"/>
        <v>6.0424768172300336</v>
      </c>
      <c r="L338" s="7">
        <f t="shared" si="234"/>
        <v>6.0424768172300336</v>
      </c>
      <c r="M338" s="7">
        <f t="shared" si="234"/>
        <v>4.5169009871373014</v>
      </c>
      <c r="N338" s="7">
        <f t="shared" si="234"/>
        <v>7.5979658988932091</v>
      </c>
      <c r="O338" s="7">
        <f t="shared" si="234"/>
        <v>10.649117559078672</v>
      </c>
      <c r="P338" s="66">
        <f t="shared" si="202"/>
        <v>100.00000000000001</v>
      </c>
      <c r="R338" s="2"/>
    </row>
    <row r="339" spans="1:18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02"/>
        <v>0</v>
      </c>
      <c r="R339" s="2"/>
    </row>
    <row r="340" spans="1:18" s="17" customFormat="1" ht="16.05" customHeight="1" x14ac:dyDescent="0.2">
      <c r="A340" s="9"/>
      <c r="B340" s="9"/>
      <c r="C340" s="10" t="s">
        <v>22</v>
      </c>
      <c r="D340" s="7" t="str">
        <f t="shared" ref="D340:O340" si="235">IF(D339&lt;=0,"",D339/$P339%)</f>
        <v/>
      </c>
      <c r="E340" s="7" t="str">
        <f t="shared" si="235"/>
        <v/>
      </c>
      <c r="F340" s="7" t="str">
        <f t="shared" si="235"/>
        <v/>
      </c>
      <c r="G340" s="7" t="str">
        <f t="shared" si="235"/>
        <v/>
      </c>
      <c r="H340" s="7" t="str">
        <f t="shared" si="235"/>
        <v/>
      </c>
      <c r="I340" s="7" t="str">
        <f t="shared" si="235"/>
        <v/>
      </c>
      <c r="J340" s="7" t="str">
        <f t="shared" si="235"/>
        <v/>
      </c>
      <c r="K340" s="7" t="str">
        <f t="shared" si="235"/>
        <v/>
      </c>
      <c r="L340" s="7" t="str">
        <f t="shared" si="235"/>
        <v/>
      </c>
      <c r="M340" s="7" t="str">
        <f t="shared" si="235"/>
        <v/>
      </c>
      <c r="N340" s="7" t="str">
        <f t="shared" si="235"/>
        <v/>
      </c>
      <c r="O340" s="7" t="str">
        <f t="shared" si="235"/>
        <v/>
      </c>
      <c r="P340" s="66">
        <f t="shared" si="202"/>
        <v>0</v>
      </c>
      <c r="R340" s="2"/>
    </row>
    <row r="341" spans="1:18" s="17" customFormat="1" ht="16.05" customHeight="1" x14ac:dyDescent="0.2">
      <c r="A341" s="9"/>
      <c r="B341" s="9"/>
      <c r="C341" s="7" t="s">
        <v>24</v>
      </c>
      <c r="D341" s="66">
        <f>SUM(D339,D337)</f>
        <v>35.5</v>
      </c>
      <c r="E341" s="66">
        <f t="shared" ref="E341:O341" si="236">SUM(E339,E337)</f>
        <v>30.199999999999992</v>
      </c>
      <c r="F341" s="66">
        <f t="shared" si="236"/>
        <v>35.500000000000007</v>
      </c>
      <c r="G341" s="66">
        <f t="shared" si="236"/>
        <v>25.300000000000004</v>
      </c>
      <c r="H341" s="66">
        <f t="shared" si="236"/>
        <v>35.500000000000007</v>
      </c>
      <c r="I341" s="66">
        <f t="shared" si="236"/>
        <v>30.5</v>
      </c>
      <c r="J341" s="66">
        <f t="shared" si="236"/>
        <v>25.3</v>
      </c>
      <c r="K341" s="66">
        <f t="shared" si="236"/>
        <v>20.200000000000003</v>
      </c>
      <c r="L341" s="66">
        <f t="shared" si="236"/>
        <v>20.200000000000003</v>
      </c>
      <c r="M341" s="66">
        <f t="shared" si="236"/>
        <v>15.099999999999998</v>
      </c>
      <c r="N341" s="66">
        <f t="shared" si="236"/>
        <v>25.4</v>
      </c>
      <c r="O341" s="66">
        <f t="shared" si="236"/>
        <v>35.6</v>
      </c>
      <c r="P341" s="66">
        <f t="shared" si="202"/>
        <v>334.3</v>
      </c>
      <c r="R341" s="2"/>
    </row>
    <row r="342" spans="1:18" s="17" customFormat="1" ht="16.05" customHeight="1" x14ac:dyDescent="0.2">
      <c r="A342" s="9"/>
      <c r="B342" s="13"/>
      <c r="C342" s="10" t="s">
        <v>22</v>
      </c>
      <c r="D342" s="7">
        <f t="shared" ref="D342:O342" si="237">IF(D341&lt;=0,"",D341/$P341%)</f>
        <v>10.619204307508227</v>
      </c>
      <c r="E342" s="7">
        <f t="shared" si="237"/>
        <v>9.033801974274601</v>
      </c>
      <c r="F342" s="7">
        <f t="shared" si="237"/>
        <v>10.619204307508229</v>
      </c>
      <c r="G342" s="7">
        <f t="shared" si="237"/>
        <v>7.5680526473227649</v>
      </c>
      <c r="H342" s="7">
        <f t="shared" si="237"/>
        <v>10.619204307508229</v>
      </c>
      <c r="I342" s="7">
        <f t="shared" si="237"/>
        <v>9.1235417289859413</v>
      </c>
      <c r="J342" s="7">
        <f t="shared" si="237"/>
        <v>7.5680526473227641</v>
      </c>
      <c r="K342" s="7">
        <f t="shared" si="237"/>
        <v>6.0424768172300336</v>
      </c>
      <c r="L342" s="7">
        <f t="shared" si="237"/>
        <v>6.0424768172300336</v>
      </c>
      <c r="M342" s="7">
        <f t="shared" si="237"/>
        <v>4.5169009871373014</v>
      </c>
      <c r="N342" s="7">
        <f t="shared" si="237"/>
        <v>7.5979658988932091</v>
      </c>
      <c r="O342" s="7">
        <f t="shared" si="237"/>
        <v>10.649117559078672</v>
      </c>
      <c r="P342" s="66">
        <f t="shared" si="202"/>
        <v>100.00000000000001</v>
      </c>
      <c r="R342" s="2"/>
    </row>
    <row r="343" spans="1:18" s="17" customFormat="1" ht="16.05" customHeight="1" x14ac:dyDescent="0.2">
      <c r="A343" s="9"/>
      <c r="B343" s="9" t="s">
        <v>80</v>
      </c>
      <c r="C343" s="7" t="s">
        <v>21</v>
      </c>
      <c r="D343" s="67">
        <v>210.09999999999997</v>
      </c>
      <c r="E343" s="67">
        <v>92.8</v>
      </c>
      <c r="F343" s="67">
        <v>181.40000000000006</v>
      </c>
      <c r="G343" s="67">
        <v>175.09999999999997</v>
      </c>
      <c r="H343" s="67">
        <v>220.49999999999997</v>
      </c>
      <c r="I343" s="67">
        <v>223.49999999999997</v>
      </c>
      <c r="J343" s="67">
        <v>92.4</v>
      </c>
      <c r="K343" s="67">
        <v>54.8</v>
      </c>
      <c r="L343" s="67">
        <v>40.299999999999997</v>
      </c>
      <c r="M343" s="67">
        <v>69.2</v>
      </c>
      <c r="N343" s="67">
        <v>66.600000000000009</v>
      </c>
      <c r="O343" s="67">
        <v>86.199999999999989</v>
      </c>
      <c r="P343" s="66">
        <f t="shared" si="202"/>
        <v>1512.9</v>
      </c>
      <c r="R343" s="2"/>
    </row>
    <row r="344" spans="1:18" s="17" customFormat="1" ht="16.05" customHeight="1" x14ac:dyDescent="0.2">
      <c r="A344" s="9"/>
      <c r="B344" s="9"/>
      <c r="C344" s="10" t="s">
        <v>22</v>
      </c>
      <c r="D344" s="7">
        <f t="shared" ref="D344:O344" si="238">IF(D343&lt;=0,"",D343/$P343%)</f>
        <v>13.88723643333994</v>
      </c>
      <c r="E344" s="7">
        <f t="shared" si="238"/>
        <v>6.1339149976865617</v>
      </c>
      <c r="F344" s="7">
        <f t="shared" si="238"/>
        <v>11.990217463150245</v>
      </c>
      <c r="G344" s="7">
        <f t="shared" si="238"/>
        <v>11.573798664815913</v>
      </c>
      <c r="H344" s="7">
        <f t="shared" si="238"/>
        <v>14.574657941701364</v>
      </c>
      <c r="I344" s="7">
        <f t="shared" si="238"/>
        <v>14.772952607574853</v>
      </c>
      <c r="J344" s="7">
        <f t="shared" si="238"/>
        <v>6.1074757089034302</v>
      </c>
      <c r="K344" s="7">
        <f t="shared" si="238"/>
        <v>3.622182563289047</v>
      </c>
      <c r="L344" s="7">
        <f t="shared" si="238"/>
        <v>2.6637583449005215</v>
      </c>
      <c r="M344" s="7">
        <f t="shared" si="238"/>
        <v>4.5739969594817893</v>
      </c>
      <c r="N344" s="7">
        <f t="shared" si="238"/>
        <v>4.402141582391434</v>
      </c>
      <c r="O344" s="7">
        <f t="shared" si="238"/>
        <v>5.6976667327648878</v>
      </c>
      <c r="P344" s="66">
        <f t="shared" si="202"/>
        <v>99.999999999999986</v>
      </c>
      <c r="R344" s="2"/>
    </row>
    <row r="345" spans="1:18" s="17" customFormat="1" ht="16.05" customHeight="1" x14ac:dyDescent="0.2">
      <c r="A345" s="9"/>
      <c r="B345" s="9"/>
      <c r="C345" s="7" t="s">
        <v>23</v>
      </c>
      <c r="D345" s="67">
        <v>375.8</v>
      </c>
      <c r="E345" s="67">
        <v>449.20000000000005</v>
      </c>
      <c r="F345" s="67">
        <v>458.09999999999991</v>
      </c>
      <c r="G345" s="67">
        <v>370.7</v>
      </c>
      <c r="H345" s="67">
        <v>374.69999999999993</v>
      </c>
      <c r="I345" s="67">
        <v>369.59999999999997</v>
      </c>
      <c r="J345" s="67">
        <v>369.29999999999995</v>
      </c>
      <c r="K345" s="67">
        <v>459.69999999999993</v>
      </c>
      <c r="L345" s="67">
        <v>295.2</v>
      </c>
      <c r="M345" s="67">
        <v>299.29999999999995</v>
      </c>
      <c r="N345" s="67">
        <v>400.39999999999975</v>
      </c>
      <c r="O345" s="67">
        <v>605.80000000000007</v>
      </c>
      <c r="P345" s="66">
        <f t="shared" si="202"/>
        <v>4827.7999999999993</v>
      </c>
      <c r="R345" s="2"/>
    </row>
    <row r="346" spans="1:18" s="17" customFormat="1" ht="16.05" customHeight="1" x14ac:dyDescent="0.2">
      <c r="A346" s="9"/>
      <c r="B346" s="9"/>
      <c r="C346" s="10" t="s">
        <v>22</v>
      </c>
      <c r="D346" s="7">
        <f t="shared" ref="D346:O346" si="239">IF(D345&lt;=0,"",D345/$P345%)</f>
        <v>7.7840838477153174</v>
      </c>
      <c r="E346" s="7">
        <f t="shared" si="239"/>
        <v>9.3044450888603532</v>
      </c>
      <c r="F346" s="7">
        <f t="shared" si="239"/>
        <v>9.4887940676912876</v>
      </c>
      <c r="G346" s="7">
        <f t="shared" si="239"/>
        <v>7.6784456688346667</v>
      </c>
      <c r="H346" s="7">
        <f t="shared" si="239"/>
        <v>7.7612991424665481</v>
      </c>
      <c r="I346" s="7">
        <f t="shared" si="239"/>
        <v>7.6556609635858992</v>
      </c>
      <c r="J346" s="7">
        <f t="shared" si="239"/>
        <v>7.6494469530635074</v>
      </c>
      <c r="K346" s="7">
        <f t="shared" si="239"/>
        <v>9.5219354571440409</v>
      </c>
      <c r="L346" s="7">
        <f t="shared" si="239"/>
        <v>6.1145863540328937</v>
      </c>
      <c r="M346" s="7">
        <f t="shared" si="239"/>
        <v>6.199511164505572</v>
      </c>
      <c r="N346" s="7">
        <f t="shared" si="239"/>
        <v>8.2936327105513854</v>
      </c>
      <c r="O346" s="7">
        <f t="shared" si="239"/>
        <v>12.548158581548535</v>
      </c>
      <c r="P346" s="66">
        <f t="shared" si="202"/>
        <v>100</v>
      </c>
      <c r="R346" s="2"/>
    </row>
    <row r="347" spans="1:18" s="17" customFormat="1" ht="16.05" customHeight="1" x14ac:dyDescent="0.2">
      <c r="A347" s="9"/>
      <c r="B347" s="9"/>
      <c r="C347" s="7" t="s">
        <v>24</v>
      </c>
      <c r="D347" s="66">
        <f>SUM(D345,D343)</f>
        <v>585.9</v>
      </c>
      <c r="E347" s="66">
        <f t="shared" ref="E347:O347" si="240">SUM(E345,E343)</f>
        <v>542</v>
      </c>
      <c r="F347" s="66">
        <f t="shared" si="240"/>
        <v>639.5</v>
      </c>
      <c r="G347" s="66">
        <f t="shared" si="240"/>
        <v>545.79999999999995</v>
      </c>
      <c r="H347" s="66">
        <f t="shared" si="240"/>
        <v>595.19999999999993</v>
      </c>
      <c r="I347" s="66">
        <f t="shared" si="240"/>
        <v>593.09999999999991</v>
      </c>
      <c r="J347" s="66">
        <f t="shared" si="240"/>
        <v>461.69999999999993</v>
      </c>
      <c r="K347" s="66">
        <f t="shared" si="240"/>
        <v>514.49999999999989</v>
      </c>
      <c r="L347" s="66">
        <f t="shared" si="240"/>
        <v>335.5</v>
      </c>
      <c r="M347" s="66">
        <f t="shared" si="240"/>
        <v>368.49999999999994</v>
      </c>
      <c r="N347" s="66">
        <f t="shared" si="240"/>
        <v>466.99999999999977</v>
      </c>
      <c r="O347" s="66">
        <f t="shared" si="240"/>
        <v>692</v>
      </c>
      <c r="P347" s="66">
        <f t="shared" si="202"/>
        <v>6340.6999999999989</v>
      </c>
      <c r="R347" s="2"/>
    </row>
    <row r="348" spans="1:18" s="17" customFormat="1" ht="16.05" customHeight="1" x14ac:dyDescent="0.2">
      <c r="A348" s="9"/>
      <c r="B348" s="13"/>
      <c r="C348" s="10" t="s">
        <v>22</v>
      </c>
      <c r="D348" s="7">
        <f t="shared" ref="D348:O348" si="241">IF(D347&lt;=0,"",D347/$P347%)</f>
        <v>9.2403046982194414</v>
      </c>
      <c r="E348" s="7">
        <f t="shared" si="241"/>
        <v>8.5479521188512315</v>
      </c>
      <c r="F348" s="7">
        <f t="shared" si="241"/>
        <v>10.08563723248222</v>
      </c>
      <c r="G348" s="7">
        <f t="shared" si="241"/>
        <v>8.607882410459414</v>
      </c>
      <c r="H348" s="7">
        <f t="shared" si="241"/>
        <v>9.3869762013657798</v>
      </c>
      <c r="I348" s="7">
        <f t="shared" si="241"/>
        <v>9.3538568296875741</v>
      </c>
      <c r="J348" s="7">
        <f t="shared" si="241"/>
        <v>7.2815304303941204</v>
      </c>
      <c r="K348" s="7">
        <f t="shared" si="241"/>
        <v>8.1142460611604399</v>
      </c>
      <c r="L348" s="7">
        <f t="shared" si="241"/>
        <v>5.2912139038276536</v>
      </c>
      <c r="M348" s="7">
        <f t="shared" si="241"/>
        <v>5.8116611730566028</v>
      </c>
      <c r="N348" s="7">
        <f t="shared" si="241"/>
        <v>7.3651174160581618</v>
      </c>
      <c r="O348" s="7">
        <f t="shared" si="241"/>
        <v>10.913621524437367</v>
      </c>
      <c r="P348" s="66">
        <f t="shared" si="202"/>
        <v>100</v>
      </c>
      <c r="R348" s="2"/>
    </row>
    <row r="349" spans="1:18" s="17" customFormat="1" ht="16.05" customHeight="1" x14ac:dyDescent="0.2">
      <c r="A349" s="9"/>
      <c r="B349" s="9" t="s">
        <v>81</v>
      </c>
      <c r="C349" s="7" t="s">
        <v>21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>
        <f t="shared" si="202"/>
        <v>0</v>
      </c>
      <c r="R349" s="2"/>
    </row>
    <row r="350" spans="1:18" s="17" customFormat="1" ht="16.05" customHeight="1" x14ac:dyDescent="0.2">
      <c r="A350" s="9"/>
      <c r="B350" s="9"/>
      <c r="C350" s="10" t="s">
        <v>22</v>
      </c>
      <c r="D350" s="7" t="str">
        <f t="shared" ref="D350:O350" si="242">IF(D349&lt;=0,"",D349/$P349%)</f>
        <v/>
      </c>
      <c r="E350" s="7" t="str">
        <f t="shared" si="242"/>
        <v/>
      </c>
      <c r="F350" s="7" t="str">
        <f t="shared" si="242"/>
        <v/>
      </c>
      <c r="G350" s="7" t="str">
        <f t="shared" si="242"/>
        <v/>
      </c>
      <c r="H350" s="7" t="str">
        <f t="shared" si="242"/>
        <v/>
      </c>
      <c r="I350" s="7" t="str">
        <f t="shared" si="242"/>
        <v/>
      </c>
      <c r="J350" s="7" t="str">
        <f t="shared" si="242"/>
        <v/>
      </c>
      <c r="K350" s="7" t="str">
        <f t="shared" si="242"/>
        <v/>
      </c>
      <c r="L350" s="7" t="str">
        <f t="shared" si="242"/>
        <v/>
      </c>
      <c r="M350" s="7" t="str">
        <f t="shared" si="242"/>
        <v/>
      </c>
      <c r="N350" s="7" t="str">
        <f t="shared" si="242"/>
        <v/>
      </c>
      <c r="O350" s="7" t="str">
        <f t="shared" si="242"/>
        <v/>
      </c>
      <c r="P350" s="66">
        <f t="shared" si="202"/>
        <v>0</v>
      </c>
      <c r="R350" s="2"/>
    </row>
    <row r="351" spans="1:18" s="17" customFormat="1" ht="16.05" customHeight="1" x14ac:dyDescent="0.2">
      <c r="A351" s="9"/>
      <c r="B351" s="9"/>
      <c r="C351" s="7" t="s">
        <v>23</v>
      </c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>
        <f t="shared" si="202"/>
        <v>0</v>
      </c>
      <c r="R351" s="2"/>
    </row>
    <row r="352" spans="1:18" s="17" customFormat="1" ht="16.05" customHeight="1" x14ac:dyDescent="0.2">
      <c r="A352" s="9"/>
      <c r="B352" s="9"/>
      <c r="C352" s="10" t="s">
        <v>22</v>
      </c>
      <c r="D352" s="7" t="str">
        <f t="shared" ref="D352:O352" si="243">IF(D351&lt;=0,"",D351/$P351%)</f>
        <v/>
      </c>
      <c r="E352" s="7" t="str">
        <f t="shared" si="243"/>
        <v/>
      </c>
      <c r="F352" s="7" t="str">
        <f t="shared" si="243"/>
        <v/>
      </c>
      <c r="G352" s="7" t="str">
        <f t="shared" si="243"/>
        <v/>
      </c>
      <c r="H352" s="7" t="str">
        <f t="shared" si="243"/>
        <v/>
      </c>
      <c r="I352" s="7" t="str">
        <f t="shared" si="243"/>
        <v/>
      </c>
      <c r="J352" s="7" t="str">
        <f t="shared" si="243"/>
        <v/>
      </c>
      <c r="K352" s="7" t="str">
        <f t="shared" si="243"/>
        <v/>
      </c>
      <c r="L352" s="7" t="str">
        <f t="shared" si="243"/>
        <v/>
      </c>
      <c r="M352" s="7" t="str">
        <f t="shared" si="243"/>
        <v/>
      </c>
      <c r="N352" s="7" t="str">
        <f t="shared" si="243"/>
        <v/>
      </c>
      <c r="O352" s="7" t="str">
        <f t="shared" si="243"/>
        <v/>
      </c>
      <c r="P352" s="66">
        <f t="shared" si="202"/>
        <v>0</v>
      </c>
      <c r="R352" s="2"/>
    </row>
    <row r="353" spans="1:18" s="17" customFormat="1" ht="16.05" customHeight="1" x14ac:dyDescent="0.2">
      <c r="A353" s="9"/>
      <c r="B353" s="9"/>
      <c r="C353" s="7" t="s">
        <v>24</v>
      </c>
      <c r="D353" s="66">
        <f>SUM(D351,D349)</f>
        <v>0</v>
      </c>
      <c r="E353" s="66">
        <f t="shared" ref="E353:O353" si="244">SUM(E351,E349)</f>
        <v>0</v>
      </c>
      <c r="F353" s="66">
        <f t="shared" si="244"/>
        <v>0</v>
      </c>
      <c r="G353" s="66">
        <f t="shared" si="244"/>
        <v>0</v>
      </c>
      <c r="H353" s="66">
        <f t="shared" si="244"/>
        <v>0</v>
      </c>
      <c r="I353" s="66">
        <f t="shared" si="244"/>
        <v>0</v>
      </c>
      <c r="J353" s="66">
        <f t="shared" si="244"/>
        <v>0</v>
      </c>
      <c r="K353" s="66">
        <f t="shared" si="244"/>
        <v>0</v>
      </c>
      <c r="L353" s="66">
        <f t="shared" si="244"/>
        <v>0</v>
      </c>
      <c r="M353" s="66">
        <f t="shared" si="244"/>
        <v>0</v>
      </c>
      <c r="N353" s="66">
        <f t="shared" si="244"/>
        <v>0</v>
      </c>
      <c r="O353" s="66">
        <f t="shared" si="244"/>
        <v>0</v>
      </c>
      <c r="P353" s="66">
        <f t="shared" si="202"/>
        <v>0</v>
      </c>
      <c r="R353" s="2"/>
    </row>
    <row r="354" spans="1:18" s="17" customFormat="1" ht="16.05" customHeight="1" x14ac:dyDescent="0.2">
      <c r="A354" s="9"/>
      <c r="B354" s="13"/>
      <c r="C354" s="10" t="s">
        <v>22</v>
      </c>
      <c r="D354" s="7" t="str">
        <f t="shared" ref="D354:O354" si="245">IF(D353&lt;=0,"",D353/$P353%)</f>
        <v/>
      </c>
      <c r="E354" s="7" t="str">
        <f t="shared" si="245"/>
        <v/>
      </c>
      <c r="F354" s="7" t="str">
        <f t="shared" si="245"/>
        <v/>
      </c>
      <c r="G354" s="7" t="str">
        <f t="shared" si="245"/>
        <v/>
      </c>
      <c r="H354" s="7" t="str">
        <f t="shared" si="245"/>
        <v/>
      </c>
      <c r="I354" s="7" t="str">
        <f t="shared" si="245"/>
        <v/>
      </c>
      <c r="J354" s="7" t="str">
        <f t="shared" si="245"/>
        <v/>
      </c>
      <c r="K354" s="7" t="str">
        <f t="shared" si="245"/>
        <v/>
      </c>
      <c r="L354" s="7" t="str">
        <f t="shared" si="245"/>
        <v/>
      </c>
      <c r="M354" s="7" t="str">
        <f t="shared" si="245"/>
        <v/>
      </c>
      <c r="N354" s="7" t="str">
        <f t="shared" si="245"/>
        <v/>
      </c>
      <c r="O354" s="7" t="str">
        <f t="shared" si="245"/>
        <v/>
      </c>
      <c r="P354" s="66">
        <f t="shared" si="202"/>
        <v>0</v>
      </c>
      <c r="R354" s="2"/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>
        <f t="shared" si="202"/>
        <v>0</v>
      </c>
      <c r="R355" s="2"/>
    </row>
    <row r="356" spans="1:18" s="17" customFormat="1" ht="16.05" customHeight="1" x14ac:dyDescent="0.2">
      <c r="A356" s="9"/>
      <c r="B356" s="9"/>
      <c r="C356" s="10" t="s">
        <v>22</v>
      </c>
      <c r="D356" s="7" t="str">
        <f t="shared" ref="D356:O356" si="246">IF(D355&lt;=0,"",D355/$P355%)</f>
        <v/>
      </c>
      <c r="E356" s="7" t="str">
        <f t="shared" si="246"/>
        <v/>
      </c>
      <c r="F356" s="7" t="str">
        <f t="shared" si="246"/>
        <v/>
      </c>
      <c r="G356" s="7" t="str">
        <f t="shared" si="246"/>
        <v/>
      </c>
      <c r="H356" s="7" t="str">
        <f t="shared" si="246"/>
        <v/>
      </c>
      <c r="I356" s="7" t="str">
        <f t="shared" si="246"/>
        <v/>
      </c>
      <c r="J356" s="7" t="str">
        <f t="shared" si="246"/>
        <v/>
      </c>
      <c r="K356" s="7" t="str">
        <f t="shared" si="246"/>
        <v/>
      </c>
      <c r="L356" s="7" t="str">
        <f t="shared" si="246"/>
        <v/>
      </c>
      <c r="M356" s="7" t="str">
        <f t="shared" si="246"/>
        <v/>
      </c>
      <c r="N356" s="7" t="str">
        <f t="shared" si="246"/>
        <v/>
      </c>
      <c r="O356" s="7" t="str">
        <f t="shared" si="246"/>
        <v/>
      </c>
      <c r="P356" s="66">
        <f t="shared" si="202"/>
        <v>0</v>
      </c>
      <c r="R356" s="2"/>
    </row>
    <row r="357" spans="1:18" s="17" customFormat="1" ht="16.05" customHeight="1" x14ac:dyDescent="0.2">
      <c r="A357" s="9"/>
      <c r="B357" s="9"/>
      <c r="C357" s="7" t="s">
        <v>23</v>
      </c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>
        <f t="shared" ref="P357:P366" si="247">SUM(D357:O357)</f>
        <v>0</v>
      </c>
      <c r="R357" s="2"/>
    </row>
    <row r="358" spans="1:18" s="17" customFormat="1" ht="16.05" customHeight="1" x14ac:dyDescent="0.2">
      <c r="A358" s="9"/>
      <c r="B358" s="9"/>
      <c r="C358" s="10" t="s">
        <v>22</v>
      </c>
      <c r="D358" s="7" t="str">
        <f t="shared" ref="D358:O358" si="248">IF(D357&lt;=0,"",D357/$P357%)</f>
        <v/>
      </c>
      <c r="E358" s="7" t="str">
        <f t="shared" si="248"/>
        <v/>
      </c>
      <c r="F358" s="7" t="str">
        <f t="shared" si="248"/>
        <v/>
      </c>
      <c r="G358" s="7" t="str">
        <f t="shared" si="248"/>
        <v/>
      </c>
      <c r="H358" s="7" t="str">
        <f t="shared" si="248"/>
        <v/>
      </c>
      <c r="I358" s="7" t="str">
        <f t="shared" si="248"/>
        <v/>
      </c>
      <c r="J358" s="7" t="str">
        <f t="shared" si="248"/>
        <v/>
      </c>
      <c r="K358" s="7" t="str">
        <f t="shared" si="248"/>
        <v/>
      </c>
      <c r="L358" s="7" t="str">
        <f t="shared" si="248"/>
        <v/>
      </c>
      <c r="M358" s="7" t="str">
        <f t="shared" si="248"/>
        <v/>
      </c>
      <c r="N358" s="7" t="str">
        <f t="shared" si="248"/>
        <v/>
      </c>
      <c r="O358" s="7" t="str">
        <f t="shared" si="248"/>
        <v/>
      </c>
      <c r="P358" s="66">
        <f t="shared" si="247"/>
        <v>0</v>
      </c>
      <c r="R358" s="2"/>
    </row>
    <row r="359" spans="1:18" s="17" customFormat="1" ht="16.05" customHeight="1" x14ac:dyDescent="0.2">
      <c r="A359" s="9"/>
      <c r="B359" s="9"/>
      <c r="C359" s="7" t="s">
        <v>24</v>
      </c>
      <c r="D359" s="66">
        <f>SUM(D357,D355)</f>
        <v>0</v>
      </c>
      <c r="E359" s="66">
        <f t="shared" ref="E359:O359" si="249">SUM(E357,E355)</f>
        <v>0</v>
      </c>
      <c r="F359" s="66">
        <f t="shared" si="249"/>
        <v>0</v>
      </c>
      <c r="G359" s="66">
        <f t="shared" si="249"/>
        <v>0</v>
      </c>
      <c r="H359" s="66">
        <f t="shared" si="249"/>
        <v>0</v>
      </c>
      <c r="I359" s="66">
        <f t="shared" si="249"/>
        <v>0</v>
      </c>
      <c r="J359" s="66">
        <f t="shared" si="249"/>
        <v>0</v>
      </c>
      <c r="K359" s="66">
        <f t="shared" si="249"/>
        <v>0</v>
      </c>
      <c r="L359" s="66">
        <f t="shared" si="249"/>
        <v>0</v>
      </c>
      <c r="M359" s="66">
        <f t="shared" si="249"/>
        <v>0</v>
      </c>
      <c r="N359" s="66">
        <f t="shared" si="249"/>
        <v>0</v>
      </c>
      <c r="O359" s="66">
        <f t="shared" si="249"/>
        <v>0</v>
      </c>
      <c r="P359" s="66">
        <f t="shared" si="247"/>
        <v>0</v>
      </c>
      <c r="R359" s="2"/>
    </row>
    <row r="360" spans="1:18" s="17" customFormat="1" ht="16.05" customHeight="1" x14ac:dyDescent="0.2">
      <c r="A360" s="14"/>
      <c r="B360" s="13"/>
      <c r="C360" s="10" t="s">
        <v>22</v>
      </c>
      <c r="D360" s="7" t="str">
        <f t="shared" ref="D360:O360" si="250">IF(D359&lt;=0,"",D359/$P359%)</f>
        <v/>
      </c>
      <c r="E360" s="7" t="str">
        <f t="shared" si="250"/>
        <v/>
      </c>
      <c r="F360" s="7" t="str">
        <f t="shared" si="250"/>
        <v/>
      </c>
      <c r="G360" s="7" t="str">
        <f t="shared" si="250"/>
        <v/>
      </c>
      <c r="H360" s="7" t="str">
        <f t="shared" si="250"/>
        <v/>
      </c>
      <c r="I360" s="7" t="str">
        <f t="shared" si="250"/>
        <v/>
      </c>
      <c r="J360" s="7" t="str">
        <f t="shared" si="250"/>
        <v/>
      </c>
      <c r="K360" s="7" t="str">
        <f t="shared" si="250"/>
        <v/>
      </c>
      <c r="L360" s="7" t="str">
        <f t="shared" si="250"/>
        <v/>
      </c>
      <c r="M360" s="7" t="str">
        <f t="shared" si="250"/>
        <v/>
      </c>
      <c r="N360" s="7" t="str">
        <f t="shared" si="250"/>
        <v/>
      </c>
      <c r="O360" s="7" t="str">
        <f t="shared" si="250"/>
        <v/>
      </c>
      <c r="P360" s="66">
        <f t="shared" si="247"/>
        <v>0</v>
      </c>
      <c r="R360" s="2"/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si="247"/>
        <v>0</v>
      </c>
      <c r="R361" s="2"/>
    </row>
    <row r="362" spans="1:18" s="17" customFormat="1" ht="16.05" customHeight="1" x14ac:dyDescent="0.2">
      <c r="A362" s="9"/>
      <c r="B362" s="1"/>
      <c r="C362" s="10" t="s">
        <v>22</v>
      </c>
      <c r="D362" s="7" t="str">
        <f t="shared" ref="D362:O362" si="251">IF(D361&lt;=0,"",D361/$P361%)</f>
        <v/>
      </c>
      <c r="E362" s="7" t="str">
        <f t="shared" si="251"/>
        <v/>
      </c>
      <c r="F362" s="7" t="str">
        <f t="shared" si="251"/>
        <v/>
      </c>
      <c r="G362" s="7" t="str">
        <f t="shared" si="251"/>
        <v/>
      </c>
      <c r="H362" s="7" t="str">
        <f t="shared" si="251"/>
        <v/>
      </c>
      <c r="I362" s="7" t="str">
        <f t="shared" si="251"/>
        <v/>
      </c>
      <c r="J362" s="7" t="str">
        <f t="shared" si="251"/>
        <v/>
      </c>
      <c r="K362" s="7" t="str">
        <f t="shared" si="251"/>
        <v/>
      </c>
      <c r="L362" s="7" t="str">
        <f t="shared" si="251"/>
        <v/>
      </c>
      <c r="M362" s="7" t="str">
        <f t="shared" si="251"/>
        <v/>
      </c>
      <c r="N362" s="7" t="str">
        <f t="shared" si="251"/>
        <v/>
      </c>
      <c r="O362" s="7" t="str">
        <f t="shared" si="251"/>
        <v/>
      </c>
      <c r="P362" s="66">
        <f t="shared" si="247"/>
        <v>0</v>
      </c>
      <c r="R362" s="2"/>
    </row>
    <row r="363" spans="1:18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7"/>
        <v>0</v>
      </c>
      <c r="R363" s="2"/>
    </row>
    <row r="364" spans="1:18" s="17" customFormat="1" ht="16.05" customHeight="1" x14ac:dyDescent="0.2">
      <c r="A364" s="9"/>
      <c r="B364" s="1"/>
      <c r="C364" s="10" t="s">
        <v>22</v>
      </c>
      <c r="D364" s="7" t="str">
        <f t="shared" ref="D364:O364" si="252">IF(D363&lt;=0,"",D363/$P363%)</f>
        <v/>
      </c>
      <c r="E364" s="7" t="str">
        <f t="shared" si="252"/>
        <v/>
      </c>
      <c r="F364" s="7" t="str">
        <f t="shared" si="252"/>
        <v/>
      </c>
      <c r="G364" s="7" t="str">
        <f t="shared" si="252"/>
        <v/>
      </c>
      <c r="H364" s="7" t="str">
        <f t="shared" si="252"/>
        <v/>
      </c>
      <c r="I364" s="7" t="str">
        <f t="shared" si="252"/>
        <v/>
      </c>
      <c r="J364" s="7" t="str">
        <f t="shared" si="252"/>
        <v/>
      </c>
      <c r="K364" s="7" t="str">
        <f t="shared" si="252"/>
        <v/>
      </c>
      <c r="L364" s="7" t="str">
        <f t="shared" si="252"/>
        <v/>
      </c>
      <c r="M364" s="7" t="str">
        <f t="shared" si="252"/>
        <v/>
      </c>
      <c r="N364" s="7" t="str">
        <f t="shared" si="252"/>
        <v/>
      </c>
      <c r="O364" s="7" t="str">
        <f t="shared" si="252"/>
        <v/>
      </c>
      <c r="P364" s="66">
        <f t="shared" si="247"/>
        <v>0</v>
      </c>
      <c r="R364" s="2"/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53">SUM(E363,E361)</f>
        <v>0</v>
      </c>
      <c r="F365" s="66">
        <f t="shared" si="253"/>
        <v>0</v>
      </c>
      <c r="G365" s="66">
        <f t="shared" si="253"/>
        <v>0</v>
      </c>
      <c r="H365" s="66">
        <f t="shared" si="253"/>
        <v>0</v>
      </c>
      <c r="I365" s="66">
        <f t="shared" si="253"/>
        <v>0</v>
      </c>
      <c r="J365" s="66">
        <f t="shared" si="253"/>
        <v>0</v>
      </c>
      <c r="K365" s="66">
        <f t="shared" si="253"/>
        <v>0</v>
      </c>
      <c r="L365" s="66">
        <f t="shared" si="253"/>
        <v>0</v>
      </c>
      <c r="M365" s="66">
        <f t="shared" si="253"/>
        <v>0</v>
      </c>
      <c r="N365" s="66">
        <f t="shared" si="253"/>
        <v>0</v>
      </c>
      <c r="O365" s="66">
        <f t="shared" si="253"/>
        <v>0</v>
      </c>
      <c r="P365" s="66">
        <f t="shared" si="247"/>
        <v>0</v>
      </c>
      <c r="R365" s="2"/>
    </row>
    <row r="366" spans="1:18" s="17" customFormat="1" ht="16.05" customHeight="1" x14ac:dyDescent="0.2">
      <c r="A366" s="13"/>
      <c r="B366" s="12"/>
      <c r="C366" s="10" t="s">
        <v>22</v>
      </c>
      <c r="D366" s="7" t="str">
        <f t="shared" ref="D366:O366" si="254">IF(D365&lt;=0,"",D365/$P365%)</f>
        <v/>
      </c>
      <c r="E366" s="7" t="str">
        <f t="shared" si="254"/>
        <v/>
      </c>
      <c r="F366" s="7" t="str">
        <f t="shared" si="254"/>
        <v/>
      </c>
      <c r="G366" s="7" t="str">
        <f t="shared" si="254"/>
        <v/>
      </c>
      <c r="H366" s="7" t="str">
        <f t="shared" si="254"/>
        <v/>
      </c>
      <c r="I366" s="7" t="str">
        <f t="shared" si="254"/>
        <v/>
      </c>
      <c r="J366" s="7" t="str">
        <f t="shared" si="254"/>
        <v/>
      </c>
      <c r="K366" s="7" t="str">
        <f t="shared" si="254"/>
        <v/>
      </c>
      <c r="L366" s="7" t="str">
        <f t="shared" si="254"/>
        <v/>
      </c>
      <c r="M366" s="7" t="str">
        <f t="shared" si="254"/>
        <v/>
      </c>
      <c r="N366" s="7" t="str">
        <f t="shared" si="254"/>
        <v/>
      </c>
      <c r="O366" s="7" t="str">
        <f t="shared" si="254"/>
        <v/>
      </c>
      <c r="P366" s="66">
        <f t="shared" si="247"/>
        <v>0</v>
      </c>
      <c r="R366" s="2"/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55">SUM(D361,D301,D295,D229,D37,D7)</f>
        <v>27067.3</v>
      </c>
      <c r="E367" s="7">
        <f t="shared" si="255"/>
        <v>25608.5</v>
      </c>
      <c r="F367" s="7">
        <f t="shared" si="255"/>
        <v>26683.3</v>
      </c>
      <c r="G367" s="7">
        <f t="shared" si="255"/>
        <v>27796.799999999999</v>
      </c>
      <c r="H367" s="71">
        <f t="shared" si="255"/>
        <v>27963.899999999998</v>
      </c>
      <c r="I367" s="7">
        <f t="shared" si="255"/>
        <v>27837.9</v>
      </c>
      <c r="J367" s="7">
        <f t="shared" si="255"/>
        <v>27456.799999999999</v>
      </c>
      <c r="K367" s="7">
        <f t="shared" si="255"/>
        <v>27282.5</v>
      </c>
      <c r="L367" s="7">
        <f t="shared" si="255"/>
        <v>26128.500000000004</v>
      </c>
      <c r="M367" s="7">
        <f t="shared" si="255"/>
        <v>25932.300000000003</v>
      </c>
      <c r="N367" s="7">
        <f t="shared" si="255"/>
        <v>25496.500000000004</v>
      </c>
      <c r="O367" s="7">
        <f t="shared" si="255"/>
        <v>25524.500000000004</v>
      </c>
      <c r="P367" s="66">
        <f t="shared" ref="P367:P372" si="256">SUM(D367:O367)</f>
        <v>320778.8</v>
      </c>
      <c r="R367" s="37"/>
    </row>
    <row r="368" spans="1:18" ht="16.05" customHeight="1" x14ac:dyDescent="0.2">
      <c r="A368" s="18"/>
      <c r="B368" s="19"/>
      <c r="C368" s="10" t="s">
        <v>22</v>
      </c>
      <c r="D368" s="7">
        <f t="shared" ref="D368:O368" si="257">IF(D367&lt;=0,"",D367/$P367%)</f>
        <v>8.4379952789897583</v>
      </c>
      <c r="E368" s="7">
        <f t="shared" si="257"/>
        <v>7.9832270711156719</v>
      </c>
      <c r="F368" s="7">
        <f t="shared" si="257"/>
        <v>8.3182866199387231</v>
      </c>
      <c r="G368" s="7">
        <f t="shared" si="257"/>
        <v>8.665410557056763</v>
      </c>
      <c r="H368" s="7">
        <f t="shared" si="257"/>
        <v>8.7175025282219387</v>
      </c>
      <c r="I368" s="7">
        <f t="shared" si="257"/>
        <v>8.6782231244708203</v>
      </c>
      <c r="J368" s="7">
        <f t="shared" si="257"/>
        <v>8.5594185151886588</v>
      </c>
      <c r="K368" s="7">
        <f t="shared" si="257"/>
        <v>8.5050820066662762</v>
      </c>
      <c r="L368" s="7">
        <f t="shared" si="257"/>
        <v>8.1453325469139486</v>
      </c>
      <c r="M368" s="7">
        <f t="shared" si="257"/>
        <v>8.0841689039300615</v>
      </c>
      <c r="N368" s="7">
        <f t="shared" si="257"/>
        <v>7.9483120455591214</v>
      </c>
      <c r="O368" s="7">
        <f t="shared" si="257"/>
        <v>7.9570408019482599</v>
      </c>
      <c r="P368" s="66">
        <f t="shared" si="256"/>
        <v>100</v>
      </c>
      <c r="R368" s="37"/>
    </row>
    <row r="369" spans="1:18" ht="16.05" customHeight="1" x14ac:dyDescent="0.2">
      <c r="A369" s="18"/>
      <c r="B369" s="19"/>
      <c r="C369" s="7" t="s">
        <v>23</v>
      </c>
      <c r="D369" s="7">
        <f t="shared" ref="D369:O369" si="258">SUM(D363,D303,D297,D231,D39,D9)</f>
        <v>492.8</v>
      </c>
      <c r="E369" s="7">
        <f t="shared" si="258"/>
        <v>449.20000000000005</v>
      </c>
      <c r="F369" s="7">
        <f t="shared" si="258"/>
        <v>458.09999999999991</v>
      </c>
      <c r="G369" s="7">
        <f t="shared" si="258"/>
        <v>370.7</v>
      </c>
      <c r="H369" s="7">
        <f t="shared" si="258"/>
        <v>374.69999999999993</v>
      </c>
      <c r="I369" s="7">
        <f t="shared" si="258"/>
        <v>374.49999999999994</v>
      </c>
      <c r="J369" s="7">
        <f t="shared" si="258"/>
        <v>369.29999999999995</v>
      </c>
      <c r="K369" s="7">
        <f t="shared" si="258"/>
        <v>459.69999999999993</v>
      </c>
      <c r="L369" s="7">
        <f t="shared" si="258"/>
        <v>295.2</v>
      </c>
      <c r="M369" s="7">
        <f t="shared" si="258"/>
        <v>299.29999999999995</v>
      </c>
      <c r="N369" s="7">
        <f t="shared" si="258"/>
        <v>400.39999999999975</v>
      </c>
      <c r="O369" s="7">
        <f t="shared" si="258"/>
        <v>605.80000000000007</v>
      </c>
      <c r="P369" s="66">
        <f t="shared" si="256"/>
        <v>4949.7</v>
      </c>
      <c r="R369" s="37"/>
    </row>
    <row r="370" spans="1:18" ht="16.05" customHeight="1" x14ac:dyDescent="0.2">
      <c r="A370" s="18"/>
      <c r="B370" s="19"/>
      <c r="C370" s="10" t="s">
        <v>22</v>
      </c>
      <c r="D370" s="7">
        <f t="shared" ref="D370:O370" si="259">IF(D369&lt;=0,"",D369/$P369%)</f>
        <v>9.9561589591288371</v>
      </c>
      <c r="E370" s="7">
        <f t="shared" si="259"/>
        <v>9.0752974927773415</v>
      </c>
      <c r="F370" s="7">
        <f t="shared" si="259"/>
        <v>9.2551063700830341</v>
      </c>
      <c r="G370" s="7">
        <f t="shared" si="259"/>
        <v>7.4893427884518253</v>
      </c>
      <c r="H370" s="7">
        <f t="shared" si="259"/>
        <v>7.5701557670161819</v>
      </c>
      <c r="I370" s="7">
        <f t="shared" si="259"/>
        <v>7.5661151180879642</v>
      </c>
      <c r="J370" s="7">
        <f t="shared" si="259"/>
        <v>7.4610582459542991</v>
      </c>
      <c r="K370" s="7">
        <f t="shared" si="259"/>
        <v>9.287431561508777</v>
      </c>
      <c r="L370" s="7">
        <f t="shared" si="259"/>
        <v>5.9639978180495783</v>
      </c>
      <c r="M370" s="7">
        <f t="shared" si="259"/>
        <v>6.0468311210780445</v>
      </c>
      <c r="N370" s="7">
        <f t="shared" si="259"/>
        <v>8.0893791542921747</v>
      </c>
      <c r="O370" s="7">
        <f t="shared" si="259"/>
        <v>12.239125603571935</v>
      </c>
      <c r="P370" s="66">
        <f t="shared" si="256"/>
        <v>100</v>
      </c>
      <c r="R370" s="37"/>
    </row>
    <row r="371" spans="1:18" ht="16.05" customHeight="1" x14ac:dyDescent="0.2">
      <c r="A371" s="18"/>
      <c r="B371" s="19"/>
      <c r="C371" s="7" t="s">
        <v>24</v>
      </c>
      <c r="D371" s="7">
        <f t="shared" ref="D371:O371" si="260">SUM(D365,D305,D299,D233,D41,D11)</f>
        <v>27560.1</v>
      </c>
      <c r="E371" s="7">
        <f t="shared" si="260"/>
        <v>26057.7</v>
      </c>
      <c r="F371" s="7">
        <f t="shared" si="260"/>
        <v>27141.4</v>
      </c>
      <c r="G371" s="7">
        <f t="shared" si="260"/>
        <v>28167.5</v>
      </c>
      <c r="H371" s="7">
        <f t="shared" si="260"/>
        <v>28338.6</v>
      </c>
      <c r="I371" s="7">
        <f t="shared" si="260"/>
        <v>28212.400000000001</v>
      </c>
      <c r="J371" s="7">
        <f t="shared" si="260"/>
        <v>27826.100000000002</v>
      </c>
      <c r="K371" s="7">
        <f t="shared" si="260"/>
        <v>27742.2</v>
      </c>
      <c r="L371" s="7">
        <f t="shared" si="260"/>
        <v>26423.700000000004</v>
      </c>
      <c r="M371" s="7">
        <f t="shared" si="260"/>
        <v>26231.600000000002</v>
      </c>
      <c r="N371" s="7">
        <f t="shared" si="260"/>
        <v>25896.900000000005</v>
      </c>
      <c r="O371" s="7">
        <f t="shared" si="260"/>
        <v>26130.300000000003</v>
      </c>
      <c r="P371" s="66">
        <f t="shared" si="256"/>
        <v>325728.50000000006</v>
      </c>
      <c r="R371" s="37"/>
    </row>
    <row r="372" spans="1:18" ht="16.05" customHeight="1" x14ac:dyDescent="0.2">
      <c r="A372" s="20"/>
      <c r="B372" s="21"/>
      <c r="C372" s="10" t="s">
        <v>22</v>
      </c>
      <c r="D372" s="7">
        <f t="shared" ref="D372:O372" si="261">IF(D371&lt;=0,"",D371/$P371%)</f>
        <v>8.4610649666823718</v>
      </c>
      <c r="E372" s="7">
        <f t="shared" si="261"/>
        <v>7.9998219375952653</v>
      </c>
      <c r="F372" s="7">
        <f t="shared" si="261"/>
        <v>8.3325223307140757</v>
      </c>
      <c r="G372" s="7">
        <f t="shared" si="261"/>
        <v>8.6475392850180413</v>
      </c>
      <c r="H372" s="7">
        <f t="shared" si="261"/>
        <v>8.7000676944142104</v>
      </c>
      <c r="I372" s="7">
        <f t="shared" si="261"/>
        <v>8.6613237711775284</v>
      </c>
      <c r="J372" s="7">
        <f t="shared" si="261"/>
        <v>8.5427280695425782</v>
      </c>
      <c r="K372" s="7">
        <f t="shared" si="261"/>
        <v>8.516970421685544</v>
      </c>
      <c r="L372" s="7">
        <f t="shared" si="261"/>
        <v>8.1121854550645693</v>
      </c>
      <c r="M372" s="7">
        <f t="shared" si="261"/>
        <v>8.0532099586004904</v>
      </c>
      <c r="N372" s="7">
        <f t="shared" si="261"/>
        <v>7.9504556709038354</v>
      </c>
      <c r="O372" s="7">
        <f t="shared" si="261"/>
        <v>8.022110438601473</v>
      </c>
      <c r="P372" s="66">
        <f t="shared" si="256"/>
        <v>99.999999999999986</v>
      </c>
      <c r="R372" s="37"/>
    </row>
    <row r="373" spans="1:18" ht="16.05" customHeight="1" x14ac:dyDescent="0.2">
      <c r="A373" s="22" t="s">
        <v>85</v>
      </c>
      <c r="B373" s="23"/>
      <c r="C373" s="7" t="s">
        <v>21</v>
      </c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6">
        <f t="shared" ref="P373:P377" si="262">SUM(D373:O373)</f>
        <v>0</v>
      </c>
    </row>
    <row r="374" spans="1:18" ht="16.05" customHeight="1" x14ac:dyDescent="0.2">
      <c r="A374" s="24" t="s">
        <v>86</v>
      </c>
      <c r="B374" s="25"/>
      <c r="C374" s="10" t="s">
        <v>22</v>
      </c>
      <c r="D374" s="7" t="str">
        <f t="shared" ref="D374:O374" si="263">IF(D373&lt;=0,"",D373/$P373%)</f>
        <v/>
      </c>
      <c r="E374" s="7" t="str">
        <f t="shared" si="263"/>
        <v/>
      </c>
      <c r="F374" s="7" t="str">
        <f t="shared" si="263"/>
        <v/>
      </c>
      <c r="G374" s="7" t="str">
        <f t="shared" si="263"/>
        <v/>
      </c>
      <c r="H374" s="7" t="str">
        <f t="shared" si="263"/>
        <v/>
      </c>
      <c r="I374" s="7" t="str">
        <f t="shared" si="263"/>
        <v/>
      </c>
      <c r="J374" s="7" t="str">
        <f t="shared" si="263"/>
        <v/>
      </c>
      <c r="K374" s="7" t="str">
        <f t="shared" si="263"/>
        <v/>
      </c>
      <c r="L374" s="7" t="str">
        <f t="shared" si="263"/>
        <v/>
      </c>
      <c r="M374" s="7" t="str">
        <f t="shared" si="263"/>
        <v/>
      </c>
      <c r="N374" s="7" t="str">
        <f t="shared" si="263"/>
        <v/>
      </c>
      <c r="O374" s="7" t="str">
        <f t="shared" si="263"/>
        <v/>
      </c>
      <c r="P374" s="66">
        <f t="shared" si="262"/>
        <v>0</v>
      </c>
    </row>
    <row r="375" spans="1:18" ht="16.05" customHeight="1" x14ac:dyDescent="0.2">
      <c r="A375" s="9"/>
      <c r="B375" s="26"/>
      <c r="C375" s="7" t="s">
        <v>23</v>
      </c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>
        <f t="shared" si="262"/>
        <v>0</v>
      </c>
    </row>
    <row r="376" spans="1:18" ht="16.05" customHeight="1" x14ac:dyDescent="0.2">
      <c r="A376" s="9"/>
      <c r="B376" s="26"/>
      <c r="C376" s="10" t="s">
        <v>22</v>
      </c>
      <c r="D376" s="7" t="str">
        <f t="shared" ref="D376:O376" si="264">IF(D375&lt;=0,"",D375/$P375%)</f>
        <v/>
      </c>
      <c r="E376" s="7" t="str">
        <f t="shared" si="264"/>
        <v/>
      </c>
      <c r="F376" s="7" t="str">
        <f t="shared" si="264"/>
        <v/>
      </c>
      <c r="G376" s="7" t="str">
        <f t="shared" si="264"/>
        <v/>
      </c>
      <c r="H376" s="7" t="str">
        <f t="shared" si="264"/>
        <v/>
      </c>
      <c r="I376" s="7" t="str">
        <f t="shared" si="264"/>
        <v/>
      </c>
      <c r="J376" s="7" t="str">
        <f t="shared" si="264"/>
        <v/>
      </c>
      <c r="K376" s="7" t="str">
        <f t="shared" si="264"/>
        <v/>
      </c>
      <c r="L376" s="7" t="str">
        <f t="shared" si="264"/>
        <v/>
      </c>
      <c r="M376" s="7" t="str">
        <f t="shared" si="264"/>
        <v/>
      </c>
      <c r="N376" s="7" t="str">
        <f t="shared" si="264"/>
        <v/>
      </c>
      <c r="O376" s="7" t="str">
        <f t="shared" si="264"/>
        <v/>
      </c>
      <c r="P376" s="66">
        <f t="shared" si="262"/>
        <v>0</v>
      </c>
    </row>
    <row r="377" spans="1:18" ht="16.05" customHeight="1" x14ac:dyDescent="0.2">
      <c r="A377" s="9"/>
      <c r="B377" s="26"/>
      <c r="C377" s="7" t="s">
        <v>24</v>
      </c>
      <c r="D377" s="66">
        <f>SUM(D375,D373)</f>
        <v>0</v>
      </c>
      <c r="E377" s="66">
        <f t="shared" ref="E377:O377" si="265">SUM(E375,E373)</f>
        <v>0</v>
      </c>
      <c r="F377" s="66">
        <f t="shared" si="265"/>
        <v>0</v>
      </c>
      <c r="G377" s="66">
        <f t="shared" si="265"/>
        <v>0</v>
      </c>
      <c r="H377" s="66">
        <f t="shared" si="265"/>
        <v>0</v>
      </c>
      <c r="I377" s="66">
        <f t="shared" si="265"/>
        <v>0</v>
      </c>
      <c r="J377" s="66">
        <f t="shared" si="265"/>
        <v>0</v>
      </c>
      <c r="K377" s="66">
        <f t="shared" si="265"/>
        <v>0</v>
      </c>
      <c r="L377" s="66">
        <f t="shared" si="265"/>
        <v>0</v>
      </c>
      <c r="M377" s="66">
        <f t="shared" si="265"/>
        <v>0</v>
      </c>
      <c r="N377" s="66">
        <f t="shared" si="265"/>
        <v>0</v>
      </c>
      <c r="O377" s="66">
        <f t="shared" si="265"/>
        <v>0</v>
      </c>
      <c r="P377" s="66">
        <f t="shared" si="262"/>
        <v>0</v>
      </c>
    </row>
    <row r="378" spans="1:18" ht="16.05" customHeight="1" x14ac:dyDescent="0.2">
      <c r="A378" s="13"/>
      <c r="B378" s="27"/>
      <c r="C378" s="10" t="s">
        <v>22</v>
      </c>
      <c r="D378" s="7" t="str">
        <f t="shared" ref="D378:O378" si="266">IF(D377&lt;=0,"",D377/$P377%)</f>
        <v/>
      </c>
      <c r="E378" s="7" t="str">
        <f t="shared" si="266"/>
        <v/>
      </c>
      <c r="F378" s="7" t="str">
        <f t="shared" si="266"/>
        <v/>
      </c>
      <c r="G378" s="7" t="str">
        <f t="shared" si="266"/>
        <v/>
      </c>
      <c r="H378" s="7" t="str">
        <f t="shared" si="266"/>
        <v/>
      </c>
      <c r="I378" s="7" t="str">
        <f t="shared" si="266"/>
        <v/>
      </c>
      <c r="J378" s="7" t="str">
        <f t="shared" si="266"/>
        <v/>
      </c>
      <c r="K378" s="7" t="str">
        <f t="shared" si="266"/>
        <v/>
      </c>
      <c r="L378" s="7" t="str">
        <f t="shared" si="266"/>
        <v/>
      </c>
      <c r="M378" s="7" t="str">
        <f t="shared" si="266"/>
        <v/>
      </c>
      <c r="N378" s="7" t="str">
        <f t="shared" si="266"/>
        <v/>
      </c>
      <c r="O378" s="7" t="str">
        <f t="shared" si="266"/>
        <v/>
      </c>
      <c r="P378" s="66">
        <f>SUM(D378:O378)</f>
        <v>0</v>
      </c>
    </row>
    <row r="379" spans="1:18" ht="16.05" customHeight="1" x14ac:dyDescent="0.2">
      <c r="P379" s="2"/>
    </row>
    <row r="380" spans="1:18" ht="16.05" customHeight="1" x14ac:dyDescent="0.2">
      <c r="P380" s="2"/>
    </row>
    <row r="381" spans="1:18" ht="16.05" customHeight="1" x14ac:dyDescent="0.2">
      <c r="P381" s="2"/>
    </row>
    <row r="382" spans="1:18" ht="16.05" customHeight="1" x14ac:dyDescent="0.2">
      <c r="P382" s="2"/>
    </row>
    <row r="383" spans="1:18" ht="16.05" customHeight="1" x14ac:dyDescent="0.2">
      <c r="P383" s="2"/>
    </row>
    <row r="384" spans="1:18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autoFilter ref="C1:C378"/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R445"/>
  <sheetViews>
    <sheetView showGridLines="0" showZeros="0" view="pageBreakPreview" zoomScale="80" zoomScaleNormal="50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33203125" style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9" style="2"/>
    <col min="18" max="18" width="11.88671875" style="2" bestFit="1" customWidth="1"/>
    <col min="19" max="16384" width="9" style="2"/>
  </cols>
  <sheetData>
    <row r="1" spans="1:18" ht="16.05" customHeight="1" x14ac:dyDescent="0.2">
      <c r="A1" s="2" t="s">
        <v>129</v>
      </c>
    </row>
    <row r="2" spans="1:18" ht="16.05" customHeight="1" x14ac:dyDescent="0.2">
      <c r="A2" s="2" t="s">
        <v>1</v>
      </c>
    </row>
    <row r="4" spans="1:18" ht="16.05" customHeight="1" x14ac:dyDescent="0.2">
      <c r="A4" s="3" t="s">
        <v>2</v>
      </c>
      <c r="B4" s="3" t="s">
        <v>94</v>
      </c>
    </row>
    <row r="5" spans="1:18" ht="16.05" customHeight="1" x14ac:dyDescent="0.2">
      <c r="P5" s="42" t="s">
        <v>4</v>
      </c>
    </row>
    <row r="6" spans="1:18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8" ht="16.05" customHeight="1" x14ac:dyDescent="0.2">
      <c r="A7" s="103" t="s">
        <v>20</v>
      </c>
      <c r="B7" s="104"/>
      <c r="C7" s="7" t="s">
        <v>21</v>
      </c>
      <c r="D7" s="8">
        <f>SUM(D13,D19,D25,D31)</f>
        <v>0</v>
      </c>
      <c r="E7" s="8">
        <f t="shared" ref="E7:O11" si="0">SUM(E13,E19,E25,E31)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16</v>
      </c>
      <c r="P7" s="45">
        <f>SUM(D7:O7)</f>
        <v>16</v>
      </c>
      <c r="R7" s="36"/>
    </row>
    <row r="8" spans="1:18" ht="16.05" customHeight="1" x14ac:dyDescent="0.2">
      <c r="A8" s="9"/>
      <c r="C8" s="10" t="s">
        <v>22</v>
      </c>
      <c r="D8" s="7" t="str">
        <f>IF(D7&lt;=0,"",D7/$P7%)</f>
        <v/>
      </c>
      <c r="E8" s="7" t="str">
        <f t="shared" ref="E8:O8" si="1">IF(E7&lt;=0,"",E7/$P7%)</f>
        <v/>
      </c>
      <c r="F8" s="7" t="str">
        <f t="shared" si="1"/>
        <v/>
      </c>
      <c r="G8" s="7" t="str">
        <f t="shared" si="1"/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>
        <f t="shared" si="1"/>
        <v>100</v>
      </c>
      <c r="P8" s="66">
        <f>SUM(D8:O8)</f>
        <v>100</v>
      </c>
      <c r="R8" s="36"/>
    </row>
    <row r="9" spans="1:18" ht="16.05" customHeight="1" x14ac:dyDescent="0.2">
      <c r="A9" s="9"/>
      <c r="C9" s="7" t="s">
        <v>23</v>
      </c>
      <c r="D9" s="67">
        <f>SUM(D15,D21,D27,D33)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32</v>
      </c>
      <c r="M9" s="67">
        <f t="shared" si="0"/>
        <v>182</v>
      </c>
      <c r="N9" s="67">
        <f t="shared" si="0"/>
        <v>0</v>
      </c>
      <c r="O9" s="67">
        <f t="shared" si="0"/>
        <v>0</v>
      </c>
      <c r="P9" s="66">
        <f>SUM(D9:O9)</f>
        <v>214</v>
      </c>
      <c r="R9" s="36"/>
    </row>
    <row r="10" spans="1:18" ht="16.05" customHeight="1" x14ac:dyDescent="0.2">
      <c r="A10" s="9"/>
      <c r="C10" s="10" t="s">
        <v>22</v>
      </c>
      <c r="D10" s="7" t="str">
        <f t="shared" ref="D10:O10" si="2">IF(D9&lt;=0,"",D9/$P9%)</f>
        <v/>
      </c>
      <c r="E10" s="7" t="str">
        <f t="shared" si="2"/>
        <v/>
      </c>
      <c r="F10" s="7" t="str">
        <f t="shared" si="2"/>
        <v/>
      </c>
      <c r="G10" s="7" t="str">
        <f t="shared" si="2"/>
        <v/>
      </c>
      <c r="H10" s="7" t="str">
        <f t="shared" si="2"/>
        <v/>
      </c>
      <c r="I10" s="7" t="str">
        <f t="shared" si="2"/>
        <v/>
      </c>
      <c r="J10" s="7" t="str">
        <f t="shared" si="2"/>
        <v/>
      </c>
      <c r="K10" s="7" t="str">
        <f t="shared" si="2"/>
        <v/>
      </c>
      <c r="L10" s="7">
        <f t="shared" si="2"/>
        <v>14.953271028037383</v>
      </c>
      <c r="M10" s="7">
        <f t="shared" si="2"/>
        <v>85.046728971962608</v>
      </c>
      <c r="N10" s="7" t="str">
        <f t="shared" si="2"/>
        <v/>
      </c>
      <c r="O10" s="7" t="str">
        <f t="shared" si="2"/>
        <v/>
      </c>
      <c r="P10" s="66">
        <f>SUM(D10:O10)</f>
        <v>99.999999999999986</v>
      </c>
      <c r="R10" s="36"/>
    </row>
    <row r="11" spans="1:18" ht="16.05" customHeight="1" x14ac:dyDescent="0.2">
      <c r="A11" s="9"/>
      <c r="B11" s="11"/>
      <c r="C11" s="7" t="s">
        <v>24</v>
      </c>
      <c r="D11" s="67">
        <f>SUM(D17,D23,D29,D35)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32</v>
      </c>
      <c r="M11" s="67">
        <f t="shared" si="0"/>
        <v>182</v>
      </c>
      <c r="N11" s="67">
        <f t="shared" si="0"/>
        <v>0</v>
      </c>
      <c r="O11" s="67">
        <f t="shared" si="0"/>
        <v>16</v>
      </c>
      <c r="P11" s="66">
        <f>SUM(D11:O11)</f>
        <v>230</v>
      </c>
      <c r="R11" s="36"/>
    </row>
    <row r="12" spans="1:18" ht="16.05" customHeight="1" x14ac:dyDescent="0.2">
      <c r="A12" s="9"/>
      <c r="B12" s="12"/>
      <c r="C12" s="10" t="s">
        <v>22</v>
      </c>
      <c r="D12" s="7" t="str">
        <f t="shared" ref="D12:O12" si="3">IF(D11&lt;=0,"",D11/$P11%)</f>
        <v/>
      </c>
      <c r="E12" s="7" t="str">
        <f t="shared" si="3"/>
        <v/>
      </c>
      <c r="F12" s="7" t="str">
        <f t="shared" si="3"/>
        <v/>
      </c>
      <c r="G12" s="7" t="str">
        <f t="shared" si="3"/>
        <v/>
      </c>
      <c r="H12" s="7" t="str">
        <f t="shared" si="3"/>
        <v/>
      </c>
      <c r="I12" s="7" t="str">
        <f t="shared" si="3"/>
        <v/>
      </c>
      <c r="J12" s="7" t="str">
        <f t="shared" si="3"/>
        <v/>
      </c>
      <c r="K12" s="7" t="str">
        <f t="shared" si="3"/>
        <v/>
      </c>
      <c r="L12" s="7">
        <f t="shared" si="3"/>
        <v>13.913043478260871</v>
      </c>
      <c r="M12" s="7">
        <f t="shared" si="3"/>
        <v>79.130434782608702</v>
      </c>
      <c r="N12" s="7" t="str">
        <f t="shared" si="3"/>
        <v/>
      </c>
      <c r="O12" s="7">
        <f t="shared" si="3"/>
        <v>6.9565217391304355</v>
      </c>
      <c r="P12" s="66">
        <f t="shared" ref="P12" si="4">SUM(D12:O12)</f>
        <v>100.00000000000001</v>
      </c>
      <c r="R12" s="36"/>
    </row>
    <row r="13" spans="1:18" ht="16.05" customHeight="1" x14ac:dyDescent="0.2">
      <c r="A13" s="9"/>
      <c r="B13" s="9" t="s">
        <v>25</v>
      </c>
      <c r="C13" s="7" t="s">
        <v>21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16</v>
      </c>
      <c r="P13" s="66">
        <f t="shared" ref="P13:P89" si="5">SUM(D13:O13)</f>
        <v>16</v>
      </c>
      <c r="R13" s="36"/>
    </row>
    <row r="14" spans="1:18" ht="16.05" customHeight="1" x14ac:dyDescent="0.2">
      <c r="A14" s="9"/>
      <c r="B14" s="9"/>
      <c r="C14" s="10" t="s">
        <v>22</v>
      </c>
      <c r="D14" s="7" t="str">
        <f t="shared" ref="D14:O14" si="6">IF(D13&lt;=0,"",D13/$P13%)</f>
        <v/>
      </c>
      <c r="E14" s="7" t="str">
        <f t="shared" si="6"/>
        <v/>
      </c>
      <c r="F14" s="7" t="str">
        <f t="shared" si="6"/>
        <v/>
      </c>
      <c r="G14" s="7" t="str">
        <f t="shared" si="6"/>
        <v/>
      </c>
      <c r="H14" s="7" t="str">
        <f t="shared" si="6"/>
        <v/>
      </c>
      <c r="I14" s="7" t="str">
        <f t="shared" si="6"/>
        <v/>
      </c>
      <c r="J14" s="7" t="str">
        <f t="shared" si="6"/>
        <v/>
      </c>
      <c r="K14" s="7" t="str">
        <f t="shared" si="6"/>
        <v/>
      </c>
      <c r="L14" s="7" t="str">
        <f t="shared" si="6"/>
        <v/>
      </c>
      <c r="M14" s="7" t="str">
        <f t="shared" si="6"/>
        <v/>
      </c>
      <c r="N14" s="7" t="str">
        <f t="shared" si="6"/>
        <v/>
      </c>
      <c r="O14" s="7">
        <f t="shared" si="6"/>
        <v>100</v>
      </c>
      <c r="P14" s="66">
        <f t="shared" si="5"/>
        <v>100</v>
      </c>
      <c r="R14" s="36"/>
    </row>
    <row r="15" spans="1:18" ht="16.05" customHeight="1" x14ac:dyDescent="0.2">
      <c r="A15" s="9"/>
      <c r="B15" s="9"/>
      <c r="C15" s="7" t="s">
        <v>23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6">
        <f t="shared" si="5"/>
        <v>0</v>
      </c>
      <c r="R15" s="36"/>
    </row>
    <row r="16" spans="1:18" ht="16.05" customHeight="1" x14ac:dyDescent="0.2">
      <c r="A16" s="9"/>
      <c r="B16" s="9"/>
      <c r="C16" s="10" t="s">
        <v>22</v>
      </c>
      <c r="D16" s="7" t="str">
        <f t="shared" ref="D16:O18" si="7">IF(D15&lt;=0,"",D15/$P15%)</f>
        <v/>
      </c>
      <c r="E16" s="7" t="str">
        <f t="shared" si="7"/>
        <v/>
      </c>
      <c r="F16" s="7" t="str">
        <f t="shared" si="7"/>
        <v/>
      </c>
      <c r="G16" s="7" t="str">
        <f t="shared" si="7"/>
        <v/>
      </c>
      <c r="H16" s="7" t="str">
        <f t="shared" si="7"/>
        <v/>
      </c>
      <c r="I16" s="7" t="str">
        <f t="shared" si="7"/>
        <v/>
      </c>
      <c r="J16" s="7" t="str">
        <f t="shared" si="7"/>
        <v/>
      </c>
      <c r="K16" s="7" t="str">
        <f t="shared" si="7"/>
        <v/>
      </c>
      <c r="L16" s="7" t="str">
        <f t="shared" si="7"/>
        <v/>
      </c>
      <c r="M16" s="7" t="str">
        <f t="shared" si="7"/>
        <v/>
      </c>
      <c r="N16" s="7" t="str">
        <f t="shared" si="7"/>
        <v/>
      </c>
      <c r="O16" s="7" t="str">
        <f t="shared" si="7"/>
        <v/>
      </c>
      <c r="P16" s="66">
        <f t="shared" si="5"/>
        <v>0</v>
      </c>
      <c r="R16" s="36"/>
    </row>
    <row r="17" spans="1:18" ht="16.05" customHeight="1" x14ac:dyDescent="0.2">
      <c r="A17" s="9"/>
      <c r="B17" s="9"/>
      <c r="C17" s="7" t="s">
        <v>24</v>
      </c>
      <c r="D17" s="66">
        <f>SUM(D15,D13)</f>
        <v>0</v>
      </c>
      <c r="E17" s="66">
        <f t="shared" ref="E17:O17" si="8">SUM(E15,E13)</f>
        <v>0</v>
      </c>
      <c r="F17" s="66">
        <f t="shared" si="8"/>
        <v>0</v>
      </c>
      <c r="G17" s="66">
        <f t="shared" si="8"/>
        <v>0</v>
      </c>
      <c r="H17" s="66">
        <f t="shared" si="8"/>
        <v>0</v>
      </c>
      <c r="I17" s="66">
        <f t="shared" si="8"/>
        <v>0</v>
      </c>
      <c r="J17" s="66">
        <f t="shared" si="8"/>
        <v>0</v>
      </c>
      <c r="K17" s="66">
        <f t="shared" si="8"/>
        <v>0</v>
      </c>
      <c r="L17" s="66">
        <f t="shared" si="8"/>
        <v>0</v>
      </c>
      <c r="M17" s="66">
        <f t="shared" si="8"/>
        <v>0</v>
      </c>
      <c r="N17" s="66">
        <f t="shared" si="8"/>
        <v>0</v>
      </c>
      <c r="O17" s="66">
        <f t="shared" si="8"/>
        <v>16</v>
      </c>
      <c r="P17" s="66">
        <f t="shared" si="5"/>
        <v>16</v>
      </c>
      <c r="R17" s="36"/>
    </row>
    <row r="18" spans="1:18" ht="16.05" customHeight="1" x14ac:dyDescent="0.2">
      <c r="A18" s="9"/>
      <c r="B18" s="13"/>
      <c r="C18" s="10" t="s">
        <v>22</v>
      </c>
      <c r="D18" s="7" t="str">
        <f t="shared" si="7"/>
        <v/>
      </c>
      <c r="E18" s="7" t="str">
        <f t="shared" si="7"/>
        <v/>
      </c>
      <c r="F18" s="7" t="str">
        <f t="shared" si="7"/>
        <v/>
      </c>
      <c r="G18" s="7" t="str">
        <f t="shared" si="7"/>
        <v/>
      </c>
      <c r="H18" s="7" t="str">
        <f t="shared" si="7"/>
        <v/>
      </c>
      <c r="I18" s="7" t="str">
        <f t="shared" si="7"/>
        <v/>
      </c>
      <c r="J18" s="7" t="str">
        <f t="shared" si="7"/>
        <v/>
      </c>
      <c r="K18" s="7" t="str">
        <f t="shared" si="7"/>
        <v/>
      </c>
      <c r="L18" s="7" t="str">
        <f t="shared" si="7"/>
        <v/>
      </c>
      <c r="M18" s="7" t="str">
        <f t="shared" si="7"/>
        <v/>
      </c>
      <c r="N18" s="7" t="str">
        <f t="shared" si="7"/>
        <v/>
      </c>
      <c r="O18" s="7">
        <f t="shared" si="7"/>
        <v>100</v>
      </c>
      <c r="P18" s="66">
        <f t="shared" si="5"/>
        <v>100</v>
      </c>
      <c r="R18" s="36"/>
    </row>
    <row r="19" spans="1:18" ht="16.05" customHeight="1" x14ac:dyDescent="0.2">
      <c r="A19" s="9"/>
      <c r="B19" s="9" t="s">
        <v>26</v>
      </c>
      <c r="C19" s="7" t="s">
        <v>21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6">
        <f t="shared" ref="P19:P24" si="9">SUM(D19:O19)</f>
        <v>0</v>
      </c>
      <c r="R19" s="36"/>
    </row>
    <row r="20" spans="1:18" ht="16.05" customHeight="1" x14ac:dyDescent="0.2">
      <c r="A20" s="9"/>
      <c r="B20" s="9"/>
      <c r="C20" s="10" t="s">
        <v>22</v>
      </c>
      <c r="D20" s="7" t="str">
        <f t="shared" ref="D20:O20" si="10">IF(D19&lt;=0,"",D19/$P19%)</f>
        <v/>
      </c>
      <c r="E20" s="7" t="str">
        <f t="shared" si="10"/>
        <v/>
      </c>
      <c r="F20" s="7" t="str">
        <f t="shared" si="10"/>
        <v/>
      </c>
      <c r="G20" s="7" t="str">
        <f t="shared" si="10"/>
        <v/>
      </c>
      <c r="H20" s="7" t="str">
        <f t="shared" si="10"/>
        <v/>
      </c>
      <c r="I20" s="7" t="str">
        <f t="shared" si="10"/>
        <v/>
      </c>
      <c r="J20" s="7" t="str">
        <f t="shared" si="10"/>
        <v/>
      </c>
      <c r="K20" s="7" t="str">
        <f t="shared" si="10"/>
        <v/>
      </c>
      <c r="L20" s="7" t="str">
        <f t="shared" si="10"/>
        <v/>
      </c>
      <c r="M20" s="7" t="str">
        <f t="shared" si="10"/>
        <v/>
      </c>
      <c r="N20" s="7" t="str">
        <f t="shared" si="10"/>
        <v/>
      </c>
      <c r="O20" s="7" t="str">
        <f t="shared" si="10"/>
        <v/>
      </c>
      <c r="P20" s="66">
        <f t="shared" si="9"/>
        <v>0</v>
      </c>
      <c r="R20" s="36"/>
    </row>
    <row r="21" spans="1:18" ht="16.05" customHeight="1" x14ac:dyDescent="0.2">
      <c r="A21" s="9"/>
      <c r="B21" s="9"/>
      <c r="C21" s="7" t="s">
        <v>23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32</v>
      </c>
      <c r="M21" s="67">
        <v>182</v>
      </c>
      <c r="N21" s="67">
        <v>0</v>
      </c>
      <c r="O21" s="67">
        <v>0</v>
      </c>
      <c r="P21" s="66">
        <f t="shared" si="9"/>
        <v>214</v>
      </c>
      <c r="R21" s="36"/>
    </row>
    <row r="22" spans="1:18" ht="16.05" customHeight="1" x14ac:dyDescent="0.2">
      <c r="A22" s="9"/>
      <c r="B22" s="9"/>
      <c r="C22" s="10" t="s">
        <v>22</v>
      </c>
      <c r="D22" s="7" t="str">
        <f t="shared" ref="D22:O22" si="11">IF(D21&lt;=0,"",D21/$P21%)</f>
        <v/>
      </c>
      <c r="E22" s="7" t="str">
        <f t="shared" si="11"/>
        <v/>
      </c>
      <c r="F22" s="7" t="str">
        <f t="shared" si="11"/>
        <v/>
      </c>
      <c r="G22" s="7" t="str">
        <f t="shared" si="11"/>
        <v/>
      </c>
      <c r="H22" s="7" t="str">
        <f t="shared" si="11"/>
        <v/>
      </c>
      <c r="I22" s="7" t="str">
        <f t="shared" si="11"/>
        <v/>
      </c>
      <c r="J22" s="7" t="str">
        <f t="shared" si="11"/>
        <v/>
      </c>
      <c r="K22" s="7" t="str">
        <f t="shared" si="11"/>
        <v/>
      </c>
      <c r="L22" s="7">
        <f t="shared" si="11"/>
        <v>14.953271028037383</v>
      </c>
      <c r="M22" s="7">
        <f t="shared" si="11"/>
        <v>85.046728971962608</v>
      </c>
      <c r="N22" s="7" t="str">
        <f t="shared" si="11"/>
        <v/>
      </c>
      <c r="O22" s="7" t="str">
        <f t="shared" si="11"/>
        <v/>
      </c>
      <c r="P22" s="66">
        <f t="shared" si="9"/>
        <v>99.999999999999986</v>
      </c>
      <c r="R22" s="36"/>
    </row>
    <row r="23" spans="1:18" ht="16.05" customHeight="1" x14ac:dyDescent="0.2">
      <c r="A23" s="9"/>
      <c r="B23" s="9"/>
      <c r="C23" s="7" t="s">
        <v>24</v>
      </c>
      <c r="D23" s="66">
        <f>SUM(D21,D19)</f>
        <v>0</v>
      </c>
      <c r="E23" s="66">
        <f t="shared" ref="E23:O23" si="12">SUM(E21,E19)</f>
        <v>0</v>
      </c>
      <c r="F23" s="66">
        <f t="shared" si="12"/>
        <v>0</v>
      </c>
      <c r="G23" s="66">
        <f t="shared" si="12"/>
        <v>0</v>
      </c>
      <c r="H23" s="66">
        <f t="shared" si="12"/>
        <v>0</v>
      </c>
      <c r="I23" s="66">
        <f t="shared" si="12"/>
        <v>0</v>
      </c>
      <c r="J23" s="66">
        <f t="shared" si="12"/>
        <v>0</v>
      </c>
      <c r="K23" s="66">
        <f t="shared" si="12"/>
        <v>0</v>
      </c>
      <c r="L23" s="66">
        <f t="shared" si="12"/>
        <v>32</v>
      </c>
      <c r="M23" s="66">
        <f t="shared" si="12"/>
        <v>182</v>
      </c>
      <c r="N23" s="66">
        <f t="shared" si="12"/>
        <v>0</v>
      </c>
      <c r="O23" s="66">
        <f t="shared" si="12"/>
        <v>0</v>
      </c>
      <c r="P23" s="66">
        <f t="shared" si="9"/>
        <v>214</v>
      </c>
      <c r="R23" s="36"/>
    </row>
    <row r="24" spans="1:18" ht="16.05" customHeight="1" x14ac:dyDescent="0.2">
      <c r="A24" s="9"/>
      <c r="B24" s="13"/>
      <c r="C24" s="10" t="s">
        <v>22</v>
      </c>
      <c r="D24" s="7" t="str">
        <f t="shared" ref="D24:O24" si="13">IF(D23&lt;=0,"",D23/$P23%)</f>
        <v/>
      </c>
      <c r="E24" s="7" t="str">
        <f t="shared" si="13"/>
        <v/>
      </c>
      <c r="F24" s="7" t="str">
        <f t="shared" si="13"/>
        <v/>
      </c>
      <c r="G24" s="7" t="str">
        <f t="shared" si="13"/>
        <v/>
      </c>
      <c r="H24" s="7" t="str">
        <f t="shared" si="13"/>
        <v/>
      </c>
      <c r="I24" s="7" t="str">
        <f t="shared" si="13"/>
        <v/>
      </c>
      <c r="J24" s="7" t="str">
        <f t="shared" si="13"/>
        <v/>
      </c>
      <c r="K24" s="7" t="str">
        <f t="shared" si="13"/>
        <v/>
      </c>
      <c r="L24" s="7">
        <f t="shared" si="13"/>
        <v>14.953271028037383</v>
      </c>
      <c r="M24" s="7">
        <f t="shared" si="13"/>
        <v>85.046728971962608</v>
      </c>
      <c r="N24" s="7" t="str">
        <f t="shared" si="13"/>
        <v/>
      </c>
      <c r="O24" s="7" t="str">
        <f t="shared" si="13"/>
        <v/>
      </c>
      <c r="P24" s="66">
        <f t="shared" si="9"/>
        <v>99.999999999999986</v>
      </c>
      <c r="R24" s="36"/>
    </row>
    <row r="25" spans="1:18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4">SUM(D25:O25)</f>
        <v>0</v>
      </c>
      <c r="R25" s="36"/>
    </row>
    <row r="26" spans="1:18" ht="16.05" customHeight="1" x14ac:dyDescent="0.2">
      <c r="A26" s="9"/>
      <c r="B26" s="9"/>
      <c r="C26" s="10" t="s">
        <v>22</v>
      </c>
      <c r="D26" s="7" t="str">
        <f t="shared" ref="D26:O26" si="15">IF(D25&lt;=0,"",D25/$P25%)</f>
        <v/>
      </c>
      <c r="E26" s="7" t="str">
        <f t="shared" si="15"/>
        <v/>
      </c>
      <c r="F26" s="7" t="str">
        <f t="shared" si="15"/>
        <v/>
      </c>
      <c r="G26" s="7" t="str">
        <f t="shared" si="15"/>
        <v/>
      </c>
      <c r="H26" s="7" t="str">
        <f t="shared" si="15"/>
        <v/>
      </c>
      <c r="I26" s="7" t="str">
        <f t="shared" si="15"/>
        <v/>
      </c>
      <c r="J26" s="7" t="str">
        <f t="shared" si="15"/>
        <v/>
      </c>
      <c r="K26" s="7" t="str">
        <f t="shared" si="15"/>
        <v/>
      </c>
      <c r="L26" s="7" t="str">
        <f t="shared" si="15"/>
        <v/>
      </c>
      <c r="M26" s="7" t="str">
        <f t="shared" si="15"/>
        <v/>
      </c>
      <c r="N26" s="7" t="str">
        <f t="shared" si="15"/>
        <v/>
      </c>
      <c r="O26" s="7" t="str">
        <f t="shared" si="15"/>
        <v/>
      </c>
      <c r="P26" s="66">
        <f t="shared" si="14"/>
        <v>0</v>
      </c>
      <c r="R26" s="36"/>
    </row>
    <row r="27" spans="1:18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4"/>
        <v>0</v>
      </c>
      <c r="R27" s="36"/>
    </row>
    <row r="28" spans="1:18" ht="16.05" customHeight="1" x14ac:dyDescent="0.2">
      <c r="A28" s="9"/>
      <c r="B28" s="9"/>
      <c r="C28" s="10" t="s">
        <v>22</v>
      </c>
      <c r="D28" s="7" t="str">
        <f t="shared" ref="D28:O28" si="16">IF(D27&lt;=0,"",D27/$P27%)</f>
        <v/>
      </c>
      <c r="E28" s="7" t="str">
        <f t="shared" si="16"/>
        <v/>
      </c>
      <c r="F28" s="7" t="str">
        <f t="shared" si="16"/>
        <v/>
      </c>
      <c r="G28" s="7" t="str">
        <f t="shared" si="16"/>
        <v/>
      </c>
      <c r="H28" s="7" t="str">
        <f t="shared" si="16"/>
        <v/>
      </c>
      <c r="I28" s="7" t="str">
        <f t="shared" si="16"/>
        <v/>
      </c>
      <c r="J28" s="7" t="str">
        <f t="shared" si="16"/>
        <v/>
      </c>
      <c r="K28" s="7" t="str">
        <f t="shared" si="16"/>
        <v/>
      </c>
      <c r="L28" s="7" t="str">
        <f t="shared" si="16"/>
        <v/>
      </c>
      <c r="M28" s="7" t="str">
        <f t="shared" si="16"/>
        <v/>
      </c>
      <c r="N28" s="7" t="str">
        <f t="shared" si="16"/>
        <v/>
      </c>
      <c r="O28" s="7" t="str">
        <f t="shared" si="16"/>
        <v/>
      </c>
      <c r="P28" s="66">
        <f t="shared" si="14"/>
        <v>0</v>
      </c>
      <c r="R28" s="36"/>
    </row>
    <row r="29" spans="1:18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7">SUM(E27,E25)</f>
        <v>0</v>
      </c>
      <c r="F29" s="66">
        <f t="shared" si="17"/>
        <v>0</v>
      </c>
      <c r="G29" s="66">
        <f t="shared" si="17"/>
        <v>0</v>
      </c>
      <c r="H29" s="66">
        <f t="shared" si="17"/>
        <v>0</v>
      </c>
      <c r="I29" s="66">
        <f t="shared" si="17"/>
        <v>0</v>
      </c>
      <c r="J29" s="66">
        <f t="shared" si="17"/>
        <v>0</v>
      </c>
      <c r="K29" s="66">
        <f t="shared" si="17"/>
        <v>0</v>
      </c>
      <c r="L29" s="66">
        <f t="shared" si="17"/>
        <v>0</v>
      </c>
      <c r="M29" s="66">
        <f t="shared" si="17"/>
        <v>0</v>
      </c>
      <c r="N29" s="66">
        <f t="shared" si="17"/>
        <v>0</v>
      </c>
      <c r="O29" s="66">
        <f t="shared" si="17"/>
        <v>0</v>
      </c>
      <c r="P29" s="66">
        <f t="shared" si="14"/>
        <v>0</v>
      </c>
      <c r="R29" s="36"/>
    </row>
    <row r="30" spans="1:18" ht="16.05" customHeight="1" x14ac:dyDescent="0.2">
      <c r="A30" s="9"/>
      <c r="B30" s="13"/>
      <c r="C30" s="10" t="s">
        <v>22</v>
      </c>
      <c r="D30" s="7" t="str">
        <f t="shared" ref="D30:O30" si="18">IF(D29&lt;=0,"",D29/$P29%)</f>
        <v/>
      </c>
      <c r="E30" s="7" t="str">
        <f t="shared" si="18"/>
        <v/>
      </c>
      <c r="F30" s="7" t="str">
        <f t="shared" si="18"/>
        <v/>
      </c>
      <c r="G30" s="7" t="str">
        <f t="shared" si="18"/>
        <v/>
      </c>
      <c r="H30" s="7" t="str">
        <f t="shared" si="18"/>
        <v/>
      </c>
      <c r="I30" s="7" t="str">
        <f t="shared" si="18"/>
        <v/>
      </c>
      <c r="J30" s="7" t="str">
        <f t="shared" si="18"/>
        <v/>
      </c>
      <c r="K30" s="7" t="str">
        <f t="shared" si="18"/>
        <v/>
      </c>
      <c r="L30" s="7" t="str">
        <f t="shared" si="18"/>
        <v/>
      </c>
      <c r="M30" s="7" t="str">
        <f t="shared" si="18"/>
        <v/>
      </c>
      <c r="N30" s="7" t="str">
        <f t="shared" si="18"/>
        <v/>
      </c>
      <c r="O30" s="7" t="str">
        <f t="shared" si="18"/>
        <v/>
      </c>
      <c r="P30" s="66">
        <f t="shared" si="14"/>
        <v>0</v>
      </c>
      <c r="R30" s="36"/>
    </row>
    <row r="31" spans="1:18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  <c r="R31" s="36"/>
    </row>
    <row r="32" spans="1:18" ht="16.05" customHeight="1" x14ac:dyDescent="0.2">
      <c r="A32" s="9"/>
      <c r="B32" s="9"/>
      <c r="C32" s="10" t="s">
        <v>22</v>
      </c>
      <c r="D32" s="7" t="str">
        <f t="shared" ref="D32:O32" si="19">IF(D31&lt;=0,"",D31/$P31%)</f>
        <v/>
      </c>
      <c r="E32" s="7" t="str">
        <f t="shared" si="19"/>
        <v/>
      </c>
      <c r="F32" s="7" t="str">
        <f t="shared" si="19"/>
        <v/>
      </c>
      <c r="G32" s="7" t="str">
        <f t="shared" si="19"/>
        <v/>
      </c>
      <c r="H32" s="7" t="str">
        <f t="shared" si="19"/>
        <v/>
      </c>
      <c r="I32" s="7" t="str">
        <f t="shared" si="19"/>
        <v/>
      </c>
      <c r="J32" s="7" t="str">
        <f t="shared" si="19"/>
        <v/>
      </c>
      <c r="K32" s="7" t="str">
        <f t="shared" si="19"/>
        <v/>
      </c>
      <c r="L32" s="7" t="str">
        <f t="shared" si="19"/>
        <v/>
      </c>
      <c r="M32" s="7" t="str">
        <f t="shared" si="19"/>
        <v/>
      </c>
      <c r="N32" s="7" t="str">
        <f t="shared" si="19"/>
        <v/>
      </c>
      <c r="O32" s="7" t="str">
        <f t="shared" si="19"/>
        <v/>
      </c>
      <c r="P32" s="66">
        <f t="shared" si="14"/>
        <v>0</v>
      </c>
      <c r="R32" s="36"/>
    </row>
    <row r="33" spans="1:18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4"/>
        <v>0</v>
      </c>
      <c r="R33" s="36"/>
    </row>
    <row r="34" spans="1:18" ht="16.05" customHeight="1" x14ac:dyDescent="0.2">
      <c r="A34" s="9"/>
      <c r="B34" s="9"/>
      <c r="C34" s="10" t="s">
        <v>22</v>
      </c>
      <c r="D34" s="7" t="str">
        <f t="shared" ref="D34:O34" si="20">IF(D33&lt;=0,"",D33/$P33%)</f>
        <v/>
      </c>
      <c r="E34" s="7" t="str">
        <f t="shared" si="20"/>
        <v/>
      </c>
      <c r="F34" s="7" t="str">
        <f t="shared" si="20"/>
        <v/>
      </c>
      <c r="G34" s="7" t="str">
        <f t="shared" si="20"/>
        <v/>
      </c>
      <c r="H34" s="7" t="str">
        <f t="shared" si="20"/>
        <v/>
      </c>
      <c r="I34" s="7" t="str">
        <f t="shared" si="20"/>
        <v/>
      </c>
      <c r="J34" s="7" t="str">
        <f t="shared" si="20"/>
        <v/>
      </c>
      <c r="K34" s="7" t="str">
        <f t="shared" si="20"/>
        <v/>
      </c>
      <c r="L34" s="7" t="str">
        <f t="shared" si="20"/>
        <v/>
      </c>
      <c r="M34" s="7" t="str">
        <f t="shared" si="20"/>
        <v/>
      </c>
      <c r="N34" s="7" t="str">
        <f t="shared" si="20"/>
        <v/>
      </c>
      <c r="O34" s="7" t="str">
        <f t="shared" si="20"/>
        <v/>
      </c>
      <c r="P34" s="66">
        <f t="shared" si="14"/>
        <v>0</v>
      </c>
      <c r="R34" s="36"/>
    </row>
    <row r="35" spans="1:18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1">SUM(E33,E31)</f>
        <v>0</v>
      </c>
      <c r="F35" s="66">
        <f t="shared" si="21"/>
        <v>0</v>
      </c>
      <c r="G35" s="66">
        <f t="shared" si="21"/>
        <v>0</v>
      </c>
      <c r="H35" s="66">
        <f t="shared" si="21"/>
        <v>0</v>
      </c>
      <c r="I35" s="66">
        <f t="shared" si="21"/>
        <v>0</v>
      </c>
      <c r="J35" s="66">
        <f t="shared" si="21"/>
        <v>0</v>
      </c>
      <c r="K35" s="66">
        <f t="shared" si="21"/>
        <v>0</v>
      </c>
      <c r="L35" s="66">
        <f t="shared" si="21"/>
        <v>0</v>
      </c>
      <c r="M35" s="66">
        <f t="shared" si="21"/>
        <v>0</v>
      </c>
      <c r="N35" s="66">
        <f t="shared" si="21"/>
        <v>0</v>
      </c>
      <c r="O35" s="66">
        <f t="shared" si="21"/>
        <v>0</v>
      </c>
      <c r="P35" s="66">
        <f>SUM(D35:O35)</f>
        <v>0</v>
      </c>
      <c r="R35" s="36"/>
    </row>
    <row r="36" spans="1:18" ht="16.05" customHeight="1" x14ac:dyDescent="0.2">
      <c r="A36" s="13"/>
      <c r="B36" s="14"/>
      <c r="C36" s="10" t="s">
        <v>22</v>
      </c>
      <c r="D36" s="7" t="str">
        <f t="shared" ref="D36:O36" si="22">IF(D35&lt;=0,"",D35/$P35%)</f>
        <v/>
      </c>
      <c r="E36" s="7" t="str">
        <f t="shared" si="22"/>
        <v/>
      </c>
      <c r="F36" s="7" t="str">
        <f t="shared" si="22"/>
        <v/>
      </c>
      <c r="G36" s="7" t="str">
        <f t="shared" si="22"/>
        <v/>
      </c>
      <c r="H36" s="7" t="str">
        <f t="shared" si="22"/>
        <v/>
      </c>
      <c r="I36" s="7" t="str">
        <f t="shared" si="22"/>
        <v/>
      </c>
      <c r="J36" s="7" t="str">
        <f t="shared" si="22"/>
        <v/>
      </c>
      <c r="K36" s="7" t="str">
        <f t="shared" si="22"/>
        <v/>
      </c>
      <c r="L36" s="7" t="str">
        <f t="shared" si="22"/>
        <v/>
      </c>
      <c r="M36" s="7" t="str">
        <f t="shared" si="22"/>
        <v/>
      </c>
      <c r="N36" s="7" t="str">
        <f t="shared" si="22"/>
        <v/>
      </c>
      <c r="O36" s="7" t="str">
        <f t="shared" si="22"/>
        <v/>
      </c>
      <c r="P36" s="66">
        <f t="shared" si="14"/>
        <v>0</v>
      </c>
      <c r="R36" s="36"/>
    </row>
    <row r="37" spans="1:18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6467.0000000000009</v>
      </c>
      <c r="E37" s="66">
        <f t="shared" ref="E37:N37" si="23">E$43+E$49+E$55+E$61+E$67+E$73+E$79+E$85+E$91+E$97+E$103+E$109+E$115+E$121+E$127+E$133+E$139+E$145+E$151+E$157+E$163+E$169+E$175+E$181+E$187+E$193+E$199+E$205+E$211+E$217+E$223</f>
        <v>7714.6000000000013</v>
      </c>
      <c r="F37" s="66">
        <f t="shared" si="23"/>
        <v>7808.8</v>
      </c>
      <c r="G37" s="66">
        <f t="shared" si="23"/>
        <v>8462.7000000000007</v>
      </c>
      <c r="H37" s="68">
        <f t="shared" si="23"/>
        <v>3831.6</v>
      </c>
      <c r="I37" s="66">
        <f t="shared" si="23"/>
        <v>2002.3999999999996</v>
      </c>
      <c r="J37" s="66">
        <f t="shared" si="23"/>
        <v>1427.5999999999995</v>
      </c>
      <c r="K37" s="66">
        <f t="shared" si="23"/>
        <v>4718.8999999999996</v>
      </c>
      <c r="L37" s="66">
        <f t="shared" si="23"/>
        <v>21806.299999999996</v>
      </c>
      <c r="M37" s="66">
        <f t="shared" si="23"/>
        <v>20650.599999999999</v>
      </c>
      <c r="N37" s="66">
        <f t="shared" si="23"/>
        <v>11302.2</v>
      </c>
      <c r="O37" s="66">
        <f>O$43+O$49+O$55+O$61+O$67+O$73+O$79+O$85+O$91+O$97+O$103+O$109+O$115+O$121+O$127+O$133+O$139+O$145+O$151+O$157+O$163+O$169+O$175+O$181+O$187+O$193+O$199+O$205+O$211+O$217+O$223</f>
        <v>6838.1</v>
      </c>
      <c r="P37" s="66">
        <f t="shared" ref="P37:P42" si="24">SUM(D37:O37)</f>
        <v>103030.8</v>
      </c>
      <c r="R37" s="36"/>
    </row>
    <row r="38" spans="1:18" ht="16.05" customHeight="1" x14ac:dyDescent="0.2">
      <c r="A38" s="9"/>
      <c r="C38" s="10" t="s">
        <v>22</v>
      </c>
      <c r="D38" s="7">
        <f>IF(D37&lt;=0,"",D37/$P37%)</f>
        <v>6.2767638414920599</v>
      </c>
      <c r="E38" s="7">
        <f t="shared" ref="E38:O38" si="25">IF(E37&lt;=0,"",E37/$P37%)</f>
        <v>7.4876638830330364</v>
      </c>
      <c r="F38" s="7">
        <f t="shared" si="25"/>
        <v>7.5790928537874116</v>
      </c>
      <c r="G38" s="7">
        <f t="shared" si="25"/>
        <v>8.21375743952294</v>
      </c>
      <c r="H38" s="7">
        <f t="shared" si="25"/>
        <v>3.7188879441875633</v>
      </c>
      <c r="I38" s="7">
        <f t="shared" si="25"/>
        <v>1.9434965078403736</v>
      </c>
      <c r="J38" s="7">
        <f t="shared" si="25"/>
        <v>1.3856050811990195</v>
      </c>
      <c r="K38" s="7">
        <f t="shared" si="25"/>
        <v>4.5800867313463547</v>
      </c>
      <c r="L38" s="7">
        <f t="shared" si="25"/>
        <v>21.164836146084468</v>
      </c>
      <c r="M38" s="7">
        <f t="shared" si="25"/>
        <v>20.043132733124462</v>
      </c>
      <c r="N38" s="7">
        <f t="shared" si="25"/>
        <v>10.969729440128583</v>
      </c>
      <c r="O38" s="7">
        <f t="shared" si="25"/>
        <v>6.6369473982537261</v>
      </c>
      <c r="P38" s="66">
        <f t="shared" si="24"/>
        <v>100</v>
      </c>
      <c r="R38" s="36"/>
    </row>
    <row r="39" spans="1:18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33439.1</v>
      </c>
      <c r="E39" s="66">
        <f t="shared" ref="E39:N39" si="26">E$45+E$51+E$57+E$63+E$69+E$75+E$81+E$87+E$93+E$99+E$105+E$111+E$117+E$123+E$129+E$135+E$141+E$147+E$153+E$159+E$165+E$171+E$177+E$183+E$189+E$195+E$201+E$207+E$213+E$219+E$225</f>
        <v>33467.399999999994</v>
      </c>
      <c r="F39" s="66">
        <f t="shared" si="26"/>
        <v>33057.599999999999</v>
      </c>
      <c r="G39" s="66">
        <f t="shared" si="26"/>
        <v>19636.899999999998</v>
      </c>
      <c r="H39" s="66">
        <f t="shared" si="26"/>
        <v>2894.2</v>
      </c>
      <c r="I39" s="66">
        <f t="shared" si="26"/>
        <v>735.1</v>
      </c>
      <c r="J39" s="66">
        <f t="shared" si="26"/>
        <v>2315.4999999999991</v>
      </c>
      <c r="K39" s="66">
        <f t="shared" si="26"/>
        <v>38125.900000000016</v>
      </c>
      <c r="L39" s="66">
        <f t="shared" si="26"/>
        <v>56963.799999999996</v>
      </c>
      <c r="M39" s="66">
        <f t="shared" si="26"/>
        <v>53575.599999999984</v>
      </c>
      <c r="N39" s="66">
        <f t="shared" si="26"/>
        <v>40676.599999999991</v>
      </c>
      <c r="O39" s="66">
        <f>O$45+O$51+O$57+O$63+O$69+O$75+O$81+O$87+O$93+O$99+O$105+O$111+O$117+O$123+O$129+O$135+O$141+O$147+O$153+O$159+O$165+O$171+O$177+O$183+O$189+O$195+O$201+O$207+O$213+O$219+O$225</f>
        <v>32633.399999999994</v>
      </c>
      <c r="P39" s="66">
        <f t="shared" si="24"/>
        <v>347521.1</v>
      </c>
      <c r="R39" s="36"/>
    </row>
    <row r="40" spans="1:18" ht="16.05" customHeight="1" x14ac:dyDescent="0.2">
      <c r="A40" s="9"/>
      <c r="C40" s="10" t="s">
        <v>22</v>
      </c>
      <c r="D40" s="7">
        <f t="shared" ref="D40:O40" si="27">IF(D39&lt;=0,"",D39/$P39%)</f>
        <v>9.6221783367973917</v>
      </c>
      <c r="E40" s="7">
        <f t="shared" si="27"/>
        <v>9.6303217272274964</v>
      </c>
      <c r="F40" s="7">
        <f t="shared" si="27"/>
        <v>9.5124008297625675</v>
      </c>
      <c r="G40" s="7">
        <f t="shared" si="27"/>
        <v>5.6505633758640839</v>
      </c>
      <c r="H40" s="7">
        <f t="shared" si="27"/>
        <v>0.83281274144217432</v>
      </c>
      <c r="I40" s="7">
        <f t="shared" si="27"/>
        <v>0.2115267245643502</v>
      </c>
      <c r="J40" s="7">
        <f t="shared" si="27"/>
        <v>0.66629047847742173</v>
      </c>
      <c r="K40" s="7">
        <f t="shared" si="27"/>
        <v>10.97081587276284</v>
      </c>
      <c r="L40" s="7">
        <f t="shared" si="27"/>
        <v>16.391465151324624</v>
      </c>
      <c r="M40" s="7">
        <f t="shared" si="27"/>
        <v>15.416502767745609</v>
      </c>
      <c r="N40" s="7">
        <f t="shared" si="27"/>
        <v>11.704785695026862</v>
      </c>
      <c r="O40" s="7">
        <f t="shared" si="27"/>
        <v>9.3903362990045771</v>
      </c>
      <c r="P40" s="66">
        <f t="shared" si="24"/>
        <v>99.999999999999986</v>
      </c>
      <c r="R40" s="36"/>
    </row>
    <row r="41" spans="1:18" ht="16.05" customHeight="1" x14ac:dyDescent="0.2">
      <c r="A41" s="9"/>
      <c r="C41" s="7" t="s">
        <v>117</v>
      </c>
      <c r="D41" s="66">
        <f>SUM(D39,D37)</f>
        <v>39906.1</v>
      </c>
      <c r="E41" s="66">
        <f t="shared" ref="E41:O41" si="28">SUM(E39,E37)</f>
        <v>41181.999999999993</v>
      </c>
      <c r="F41" s="66">
        <f t="shared" si="28"/>
        <v>40866.400000000001</v>
      </c>
      <c r="G41" s="66">
        <f t="shared" si="28"/>
        <v>28099.599999999999</v>
      </c>
      <c r="H41" s="66">
        <f t="shared" si="28"/>
        <v>6725.7999999999993</v>
      </c>
      <c r="I41" s="66">
        <f t="shared" si="28"/>
        <v>2737.4999999999995</v>
      </c>
      <c r="J41" s="66">
        <f t="shared" si="28"/>
        <v>3743.0999999999985</v>
      </c>
      <c r="K41" s="66">
        <f t="shared" si="28"/>
        <v>42844.800000000017</v>
      </c>
      <c r="L41" s="66">
        <f t="shared" si="28"/>
        <v>78770.099999999991</v>
      </c>
      <c r="M41" s="66">
        <f t="shared" si="28"/>
        <v>74226.199999999983</v>
      </c>
      <c r="N41" s="66">
        <f t="shared" si="28"/>
        <v>51978.799999999988</v>
      </c>
      <c r="O41" s="66">
        <f t="shared" si="28"/>
        <v>39471.499999999993</v>
      </c>
      <c r="P41" s="66">
        <f t="shared" si="24"/>
        <v>450551.89999999997</v>
      </c>
      <c r="R41" s="36"/>
    </row>
    <row r="42" spans="1:18" ht="16.05" customHeight="1" x14ac:dyDescent="0.2">
      <c r="A42" s="9"/>
      <c r="B42" s="12"/>
      <c r="C42" s="10" t="s">
        <v>22</v>
      </c>
      <c r="D42" s="7">
        <f>IF(D41&lt;=0,"",D41/$P41%)</f>
        <v>8.8571594082723895</v>
      </c>
      <c r="E42" s="7">
        <f t="shared" ref="E42:O42" si="29">IF(E41&lt;=0,"",E41/$P41%)</f>
        <v>9.140345429683018</v>
      </c>
      <c r="F42" s="7">
        <f t="shared" si="29"/>
        <v>9.070298005623771</v>
      </c>
      <c r="G42" s="7">
        <f t="shared" si="29"/>
        <v>6.2367065814171472</v>
      </c>
      <c r="H42" s="7">
        <f t="shared" si="29"/>
        <v>1.4927913965072614</v>
      </c>
      <c r="I42" s="7">
        <f t="shared" si="29"/>
        <v>0.60758816020973383</v>
      </c>
      <c r="J42" s="7">
        <f t="shared" si="29"/>
        <v>0.83078109314376414</v>
      </c>
      <c r="K42" s="7">
        <f t="shared" si="29"/>
        <v>9.5094039110699615</v>
      </c>
      <c r="L42" s="7">
        <f t="shared" si="29"/>
        <v>17.483024708141283</v>
      </c>
      <c r="M42" s="7">
        <f t="shared" si="29"/>
        <v>16.474506044697623</v>
      </c>
      <c r="N42" s="7">
        <f t="shared" si="29"/>
        <v>11.536695328551493</v>
      </c>
      <c r="O42" s="7">
        <f t="shared" si="29"/>
        <v>8.7606999326825612</v>
      </c>
      <c r="P42" s="66">
        <f t="shared" si="24"/>
        <v>100</v>
      </c>
      <c r="R42" s="36"/>
    </row>
    <row r="43" spans="1:18" ht="16.05" customHeight="1" x14ac:dyDescent="0.2">
      <c r="A43" s="9"/>
      <c r="B43" s="9" t="s">
        <v>30</v>
      </c>
      <c r="C43" s="7" t="s">
        <v>21</v>
      </c>
      <c r="D43" s="69">
        <v>1433.4</v>
      </c>
      <c r="E43" s="69">
        <v>1120.3</v>
      </c>
      <c r="F43" s="66">
        <v>1073.1000000000001</v>
      </c>
      <c r="G43" s="66">
        <v>1523.2</v>
      </c>
      <c r="H43" s="66">
        <v>2230.2999999999997</v>
      </c>
      <c r="I43" s="66">
        <v>914.5</v>
      </c>
      <c r="J43" s="66">
        <v>177.6</v>
      </c>
      <c r="K43" s="66">
        <v>377.69999999999993</v>
      </c>
      <c r="L43" s="66">
        <v>15430.9</v>
      </c>
      <c r="M43" s="66">
        <v>9196.2000000000007</v>
      </c>
      <c r="N43" s="66">
        <v>2772.1</v>
      </c>
      <c r="O43" s="66">
        <v>1292.4000000000001</v>
      </c>
      <c r="P43" s="66">
        <f t="shared" si="5"/>
        <v>37541.699999999997</v>
      </c>
      <c r="R43" s="36"/>
    </row>
    <row r="44" spans="1:18" ht="16.05" customHeight="1" x14ac:dyDescent="0.2">
      <c r="A44" s="9"/>
      <c r="B44" s="9"/>
      <c r="C44" s="10" t="s">
        <v>22</v>
      </c>
      <c r="D44" s="7">
        <f t="shared" ref="D44:O44" si="30">IF(D43&lt;=0,"",D43/$P43%)</f>
        <v>3.8181542125156831</v>
      </c>
      <c r="E44" s="7">
        <f t="shared" si="30"/>
        <v>2.9841482937640014</v>
      </c>
      <c r="F44" s="7">
        <f t="shared" si="30"/>
        <v>2.8584214353638759</v>
      </c>
      <c r="G44" s="7">
        <f t="shared" si="30"/>
        <v>4.0573548880311767</v>
      </c>
      <c r="H44" s="7">
        <f t="shared" si="30"/>
        <v>5.9408604298686525</v>
      </c>
      <c r="I44" s="7">
        <f t="shared" si="30"/>
        <v>2.4359578815024361</v>
      </c>
      <c r="J44" s="7">
        <f t="shared" si="30"/>
        <v>0.47307394177674428</v>
      </c>
      <c r="K44" s="7">
        <f t="shared" si="30"/>
        <v>1.0060812376637178</v>
      </c>
      <c r="L44" s="7">
        <f t="shared" si="30"/>
        <v>41.10335973064619</v>
      </c>
      <c r="M44" s="7">
        <f t="shared" si="30"/>
        <v>24.495960491932973</v>
      </c>
      <c r="N44" s="7">
        <f t="shared" si="30"/>
        <v>7.3840555968429777</v>
      </c>
      <c r="O44" s="7">
        <f t="shared" si="30"/>
        <v>3.4425718600915785</v>
      </c>
      <c r="P44" s="66">
        <f t="shared" si="5"/>
        <v>100.00000000000001</v>
      </c>
      <c r="R44" s="36"/>
    </row>
    <row r="45" spans="1:18" ht="16.05" customHeight="1" x14ac:dyDescent="0.2">
      <c r="A45" s="9"/>
      <c r="B45" s="9"/>
      <c r="C45" s="7" t="s">
        <v>23</v>
      </c>
      <c r="D45" s="66">
        <v>3869.7</v>
      </c>
      <c r="E45" s="66">
        <v>4053.8999999999996</v>
      </c>
      <c r="F45" s="66">
        <v>2553.3999999999996</v>
      </c>
      <c r="G45" s="66">
        <v>1197</v>
      </c>
      <c r="H45" s="66">
        <v>373.4</v>
      </c>
      <c r="I45" s="66">
        <v>298.10000000000002</v>
      </c>
      <c r="J45" s="66">
        <v>363.49999999999989</v>
      </c>
      <c r="K45" s="66">
        <v>3133.6000000000004</v>
      </c>
      <c r="L45" s="66">
        <v>8307.2999999999993</v>
      </c>
      <c r="M45" s="66">
        <v>5290.7</v>
      </c>
      <c r="N45" s="66">
        <v>4268.3</v>
      </c>
      <c r="O45" s="66">
        <v>3838.1</v>
      </c>
      <c r="P45" s="66">
        <f t="shared" si="5"/>
        <v>37547</v>
      </c>
      <c r="R45" s="36"/>
    </row>
    <row r="46" spans="1:18" ht="16.05" customHeight="1" x14ac:dyDescent="0.2">
      <c r="A46" s="9"/>
      <c r="B46" s="9"/>
      <c r="C46" s="10" t="s">
        <v>22</v>
      </c>
      <c r="D46" s="7">
        <f t="shared" ref="D46:O46" si="31">IF(D45&lt;=0,"",D45/$P45%)</f>
        <v>10.306282792233732</v>
      </c>
      <c r="E46" s="7">
        <f t="shared" si="31"/>
        <v>10.796867925533331</v>
      </c>
      <c r="F46" s="7">
        <f t="shared" si="31"/>
        <v>6.800543319040135</v>
      </c>
      <c r="G46" s="7">
        <f t="shared" si="31"/>
        <v>3.1880043678589498</v>
      </c>
      <c r="H46" s="7">
        <f t="shared" si="31"/>
        <v>0.9944869097397927</v>
      </c>
      <c r="I46" s="7">
        <f t="shared" si="31"/>
        <v>0.7939382640424002</v>
      </c>
      <c r="J46" s="7">
        <f t="shared" si="31"/>
        <v>0.96811995632141012</v>
      </c>
      <c r="K46" s="7">
        <f t="shared" si="31"/>
        <v>8.3458065890750266</v>
      </c>
      <c r="L46" s="7">
        <f t="shared" si="31"/>
        <v>22.125069912376485</v>
      </c>
      <c r="M46" s="7">
        <f t="shared" si="31"/>
        <v>14.090872772791434</v>
      </c>
      <c r="N46" s="7">
        <f t="shared" si="31"/>
        <v>11.367885583402135</v>
      </c>
      <c r="O46" s="7">
        <f t="shared" si="31"/>
        <v>10.222121607585159</v>
      </c>
      <c r="P46" s="66">
        <f t="shared" si="5"/>
        <v>100</v>
      </c>
      <c r="R46" s="36"/>
    </row>
    <row r="47" spans="1:18" ht="16.05" customHeight="1" x14ac:dyDescent="0.2">
      <c r="A47" s="9"/>
      <c r="B47" s="9"/>
      <c r="C47" s="7" t="s">
        <v>24</v>
      </c>
      <c r="D47" s="66">
        <f>SUM(D45,D43)</f>
        <v>5303.1</v>
      </c>
      <c r="E47" s="66">
        <f t="shared" ref="E47:O47" si="32">SUM(E45,E43)</f>
        <v>5174.2</v>
      </c>
      <c r="F47" s="66">
        <f t="shared" si="32"/>
        <v>3626.5</v>
      </c>
      <c r="G47" s="66">
        <f t="shared" si="32"/>
        <v>2720.2</v>
      </c>
      <c r="H47" s="66">
        <f t="shared" si="32"/>
        <v>2603.6999999999998</v>
      </c>
      <c r="I47" s="66">
        <f t="shared" si="32"/>
        <v>1212.5999999999999</v>
      </c>
      <c r="J47" s="66">
        <f t="shared" si="32"/>
        <v>541.09999999999991</v>
      </c>
      <c r="K47" s="66">
        <f t="shared" si="32"/>
        <v>3511.3</v>
      </c>
      <c r="L47" s="66">
        <f t="shared" si="32"/>
        <v>23738.199999999997</v>
      </c>
      <c r="M47" s="66">
        <f t="shared" si="32"/>
        <v>14486.900000000001</v>
      </c>
      <c r="N47" s="66">
        <f t="shared" si="32"/>
        <v>7040.4</v>
      </c>
      <c r="O47" s="66">
        <f t="shared" si="32"/>
        <v>5130.5</v>
      </c>
      <c r="P47" s="66">
        <f t="shared" si="5"/>
        <v>75088.7</v>
      </c>
      <c r="R47" s="36"/>
    </row>
    <row r="48" spans="1:18" ht="16.05" customHeight="1" x14ac:dyDescent="0.2">
      <c r="A48" s="9"/>
      <c r="B48" s="13"/>
      <c r="C48" s="10" t="s">
        <v>22</v>
      </c>
      <c r="D48" s="7">
        <f t="shared" ref="D48:O48" si="33">IF(D47&lt;=0,"",D47/$P47%)</f>
        <v>7.0624474787817615</v>
      </c>
      <c r="E48" s="7">
        <f t="shared" si="33"/>
        <v>6.8907838329868545</v>
      </c>
      <c r="F48" s="7">
        <f t="shared" si="33"/>
        <v>4.829621500971518</v>
      </c>
      <c r="G48" s="7">
        <f t="shared" si="33"/>
        <v>3.6226489471784702</v>
      </c>
      <c r="H48" s="7">
        <f t="shared" si="33"/>
        <v>3.4674991043925383</v>
      </c>
      <c r="I48" s="7">
        <f t="shared" si="33"/>
        <v>1.6148901232808666</v>
      </c>
      <c r="J48" s="7">
        <f t="shared" si="33"/>
        <v>0.72061442001259834</v>
      </c>
      <c r="K48" s="7">
        <f t="shared" si="33"/>
        <v>4.6762029439849142</v>
      </c>
      <c r="L48" s="7">
        <f t="shared" si="33"/>
        <v>31.613545047390616</v>
      </c>
      <c r="M48" s="7">
        <f t="shared" si="33"/>
        <v>19.293049420219024</v>
      </c>
      <c r="N48" s="7">
        <f t="shared" si="33"/>
        <v>9.3761111858375497</v>
      </c>
      <c r="O48" s="7">
        <f t="shared" si="33"/>
        <v>6.8325859949632903</v>
      </c>
      <c r="P48" s="66">
        <f t="shared" si="5"/>
        <v>99.999999999999986</v>
      </c>
      <c r="R48" s="36"/>
    </row>
    <row r="49" spans="1:18" ht="16.05" customHeight="1" x14ac:dyDescent="0.2">
      <c r="A49" s="9"/>
      <c r="B49" s="9" t="s">
        <v>31</v>
      </c>
      <c r="C49" s="7" t="s">
        <v>21</v>
      </c>
      <c r="D49" s="67">
        <v>4951.1000000000004</v>
      </c>
      <c r="E49" s="67">
        <v>6493.0000000000009</v>
      </c>
      <c r="F49" s="67">
        <v>6662</v>
      </c>
      <c r="G49" s="67">
        <v>6853.4</v>
      </c>
      <c r="H49" s="67">
        <v>1491.3999999999999</v>
      </c>
      <c r="I49" s="67">
        <v>697.7</v>
      </c>
      <c r="J49" s="67">
        <v>173.7</v>
      </c>
      <c r="K49" s="67">
        <v>2170.1</v>
      </c>
      <c r="L49" s="67">
        <v>4831.2</v>
      </c>
      <c r="M49" s="67">
        <v>8652.5999999999985</v>
      </c>
      <c r="N49" s="67">
        <v>8082</v>
      </c>
      <c r="O49" s="67">
        <v>5322.5</v>
      </c>
      <c r="P49" s="66">
        <f t="shared" si="5"/>
        <v>56380.7</v>
      </c>
      <c r="R49" s="36"/>
    </row>
    <row r="50" spans="1:18" ht="16.05" customHeight="1" x14ac:dyDescent="0.2">
      <c r="A50" s="9"/>
      <c r="B50" s="9"/>
      <c r="C50" s="10" t="s">
        <v>22</v>
      </c>
      <c r="D50" s="7">
        <f t="shared" ref="D50:O50" si="34">IF(D49&lt;=0,"",D49/$P49%)</f>
        <v>8.7815511336326093</v>
      </c>
      <c r="E50" s="7">
        <f t="shared" si="34"/>
        <v>11.516352226914531</v>
      </c>
      <c r="F50" s="7">
        <f t="shared" si="34"/>
        <v>11.816100190313351</v>
      </c>
      <c r="G50" s="7">
        <f t="shared" si="34"/>
        <v>12.15557806128693</v>
      </c>
      <c r="H50" s="7">
        <f t="shared" si="34"/>
        <v>2.6452314355799054</v>
      </c>
      <c r="I50" s="7">
        <f t="shared" si="34"/>
        <v>1.2374802015583348</v>
      </c>
      <c r="J50" s="7">
        <f t="shared" si="34"/>
        <v>0.30808414936316858</v>
      </c>
      <c r="K50" s="7">
        <f t="shared" si="34"/>
        <v>3.8490121619632247</v>
      </c>
      <c r="L50" s="7">
        <f t="shared" si="34"/>
        <v>8.5688897087123781</v>
      </c>
      <c r="M50" s="7">
        <f t="shared" si="34"/>
        <v>15.346740994702085</v>
      </c>
      <c r="N50" s="7">
        <f t="shared" si="34"/>
        <v>14.334692545498726</v>
      </c>
      <c r="O50" s="7">
        <f t="shared" si="34"/>
        <v>9.4402871904747538</v>
      </c>
      <c r="P50" s="66">
        <f t="shared" si="5"/>
        <v>99.999999999999986</v>
      </c>
      <c r="R50" s="36"/>
    </row>
    <row r="51" spans="1:18" ht="16.05" customHeight="1" x14ac:dyDescent="0.2">
      <c r="A51" s="9"/>
      <c r="B51" s="9"/>
      <c r="C51" s="7" t="s">
        <v>23</v>
      </c>
      <c r="D51" s="67">
        <v>29363.8</v>
      </c>
      <c r="E51" s="67">
        <v>29235.200000000001</v>
      </c>
      <c r="F51" s="67">
        <v>30321.5</v>
      </c>
      <c r="G51" s="67">
        <v>18213.899999999998</v>
      </c>
      <c r="H51" s="67">
        <v>2347.1</v>
      </c>
      <c r="I51" s="67">
        <v>275.39999999999998</v>
      </c>
      <c r="J51" s="67">
        <v>75.900000000000006</v>
      </c>
      <c r="K51" s="67">
        <v>31137.3</v>
      </c>
      <c r="L51" s="67">
        <v>43331.299999999996</v>
      </c>
      <c r="M51" s="67">
        <v>42723.69999999999</v>
      </c>
      <c r="N51" s="67">
        <v>35473.699999999997</v>
      </c>
      <c r="O51" s="67">
        <v>28545.5</v>
      </c>
      <c r="P51" s="66">
        <f t="shared" si="5"/>
        <v>291044.29999999993</v>
      </c>
      <c r="R51" s="36"/>
    </row>
    <row r="52" spans="1:18" ht="16.05" customHeight="1" x14ac:dyDescent="0.2">
      <c r="A52" s="9"/>
      <c r="B52" s="9"/>
      <c r="C52" s="10" t="s">
        <v>22</v>
      </c>
      <c r="D52" s="7">
        <f t="shared" ref="D52:O52" si="35">IF(D51&lt;=0,"",D51/$P51%)</f>
        <v>10.089117017581174</v>
      </c>
      <c r="E52" s="7">
        <f t="shared" si="35"/>
        <v>10.044931304272239</v>
      </c>
      <c r="F52" s="7">
        <f t="shared" si="35"/>
        <v>10.418173453319652</v>
      </c>
      <c r="G52" s="7">
        <f t="shared" si="35"/>
        <v>6.2581194684108237</v>
      </c>
      <c r="H52" s="7">
        <f t="shared" si="35"/>
        <v>0.80644080643393479</v>
      </c>
      <c r="I52" s="7">
        <f t="shared" si="35"/>
        <v>9.4624770181034309E-2</v>
      </c>
      <c r="J52" s="7">
        <f t="shared" si="35"/>
        <v>2.6078504200219701E-2</v>
      </c>
      <c r="K52" s="7">
        <f t="shared" si="35"/>
        <v>10.698474424683805</v>
      </c>
      <c r="L52" s="7">
        <f t="shared" si="35"/>
        <v>14.888214612002367</v>
      </c>
      <c r="M52" s="7">
        <f t="shared" si="35"/>
        <v>14.67944914227834</v>
      </c>
      <c r="N52" s="7">
        <f t="shared" si="35"/>
        <v>12.188419426183575</v>
      </c>
      <c r="O52" s="7">
        <f t="shared" si="35"/>
        <v>9.8079570704528507</v>
      </c>
      <c r="P52" s="66">
        <f t="shared" si="5"/>
        <v>100</v>
      </c>
      <c r="R52" s="36"/>
    </row>
    <row r="53" spans="1:18" ht="16.05" customHeight="1" x14ac:dyDescent="0.2">
      <c r="A53" s="9"/>
      <c r="B53" s="9"/>
      <c r="C53" s="7" t="s">
        <v>24</v>
      </c>
      <c r="D53" s="66">
        <f>SUM(D51,D49)</f>
        <v>34314.9</v>
      </c>
      <c r="E53" s="66">
        <f t="shared" ref="E53:O53" si="36">SUM(E51,E49)</f>
        <v>35728.200000000004</v>
      </c>
      <c r="F53" s="66">
        <f t="shared" si="36"/>
        <v>36983.5</v>
      </c>
      <c r="G53" s="66">
        <f t="shared" si="36"/>
        <v>25067.299999999996</v>
      </c>
      <c r="H53" s="66">
        <f t="shared" si="36"/>
        <v>3838.5</v>
      </c>
      <c r="I53" s="66">
        <f t="shared" si="36"/>
        <v>973.1</v>
      </c>
      <c r="J53" s="66">
        <f t="shared" si="36"/>
        <v>249.6</v>
      </c>
      <c r="K53" s="66">
        <f t="shared" si="36"/>
        <v>33307.4</v>
      </c>
      <c r="L53" s="66">
        <f t="shared" si="36"/>
        <v>48162.499999999993</v>
      </c>
      <c r="M53" s="66">
        <f t="shared" si="36"/>
        <v>51376.299999999988</v>
      </c>
      <c r="N53" s="66">
        <f t="shared" si="36"/>
        <v>43555.7</v>
      </c>
      <c r="O53" s="66">
        <f t="shared" si="36"/>
        <v>33868</v>
      </c>
      <c r="P53" s="66">
        <f t="shared" si="5"/>
        <v>347425</v>
      </c>
      <c r="R53" s="36"/>
    </row>
    <row r="54" spans="1:18" ht="16.05" customHeight="1" x14ac:dyDescent="0.2">
      <c r="A54" s="9"/>
      <c r="B54" s="13"/>
      <c r="C54" s="10" t="s">
        <v>22</v>
      </c>
      <c r="D54" s="7">
        <f t="shared" ref="D54:O54" si="37">IF(D53&lt;=0,"",D53/$P53%)</f>
        <v>9.8769230769230774</v>
      </c>
      <c r="E54" s="7">
        <f t="shared" si="37"/>
        <v>10.283715909908615</v>
      </c>
      <c r="F54" s="7">
        <f t="shared" si="37"/>
        <v>10.645031301719795</v>
      </c>
      <c r="G54" s="7">
        <f t="shared" si="37"/>
        <v>7.2151687414549892</v>
      </c>
      <c r="H54" s="7">
        <f t="shared" si="37"/>
        <v>1.1048427718212563</v>
      </c>
      <c r="I54" s="7">
        <f t="shared" si="37"/>
        <v>0.28008922789091173</v>
      </c>
      <c r="J54" s="7">
        <f t="shared" si="37"/>
        <v>7.1842843779232932E-2</v>
      </c>
      <c r="K54" s="7">
        <f t="shared" si="37"/>
        <v>9.5869324314600277</v>
      </c>
      <c r="L54" s="7">
        <f t="shared" si="37"/>
        <v>13.862704180758435</v>
      </c>
      <c r="M54" s="7">
        <f t="shared" si="37"/>
        <v>14.787738360797292</v>
      </c>
      <c r="N54" s="7">
        <f t="shared" si="37"/>
        <v>12.536720155429229</v>
      </c>
      <c r="O54" s="7">
        <f t="shared" si="37"/>
        <v>9.7482909980571346</v>
      </c>
      <c r="P54" s="66">
        <f t="shared" si="5"/>
        <v>99.999999999999986</v>
      </c>
      <c r="R54" s="36"/>
    </row>
    <row r="55" spans="1:18" ht="16.05" customHeight="1" x14ac:dyDescent="0.2">
      <c r="A55" s="9"/>
      <c r="B55" s="9" t="s">
        <v>32</v>
      </c>
      <c r="C55" s="7" t="s">
        <v>21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403.59999999999997</v>
      </c>
      <c r="K55" s="67">
        <v>1078.3</v>
      </c>
      <c r="L55" s="67">
        <v>1127.3</v>
      </c>
      <c r="M55" s="67">
        <v>1570.5</v>
      </c>
      <c r="N55" s="67">
        <v>51.5</v>
      </c>
      <c r="O55" s="67">
        <v>13</v>
      </c>
      <c r="P55" s="66">
        <f t="shared" si="5"/>
        <v>4244.2</v>
      </c>
      <c r="R55" s="36"/>
    </row>
    <row r="56" spans="1:18" ht="16.05" customHeight="1" x14ac:dyDescent="0.2">
      <c r="A56" s="9"/>
      <c r="B56" s="9"/>
      <c r="C56" s="10" t="s">
        <v>22</v>
      </c>
      <c r="D56" s="7" t="str">
        <f t="shared" ref="D56:O56" si="38">IF(D55&lt;=0,"",D55/$P55%)</f>
        <v/>
      </c>
      <c r="E56" s="7" t="str">
        <f t="shared" si="38"/>
        <v/>
      </c>
      <c r="F56" s="7" t="str">
        <f t="shared" si="38"/>
        <v/>
      </c>
      <c r="G56" s="7" t="str">
        <f t="shared" si="38"/>
        <v/>
      </c>
      <c r="H56" s="7" t="str">
        <f t="shared" si="38"/>
        <v/>
      </c>
      <c r="I56" s="7" t="str">
        <f t="shared" si="38"/>
        <v/>
      </c>
      <c r="J56" s="7">
        <f t="shared" si="38"/>
        <v>9.5094481881155453</v>
      </c>
      <c r="K56" s="7">
        <f t="shared" si="38"/>
        <v>25.406437019933083</v>
      </c>
      <c r="L56" s="7">
        <f t="shared" si="38"/>
        <v>26.560953772206776</v>
      </c>
      <c r="M56" s="7">
        <f t="shared" si="38"/>
        <v>37.003439988690445</v>
      </c>
      <c r="N56" s="7">
        <f t="shared" si="38"/>
        <v>1.2134206682060222</v>
      </c>
      <c r="O56" s="7">
        <f t="shared" si="38"/>
        <v>0.30630036284812212</v>
      </c>
      <c r="P56" s="66">
        <f t="shared" si="5"/>
        <v>100</v>
      </c>
      <c r="R56" s="36"/>
    </row>
    <row r="57" spans="1:18" ht="16.05" customHeight="1" x14ac:dyDescent="0.2">
      <c r="A57" s="9"/>
      <c r="B57" s="9"/>
      <c r="C57" s="7" t="s">
        <v>23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1543.3999999999999</v>
      </c>
      <c r="K57" s="67">
        <v>3179.8</v>
      </c>
      <c r="L57" s="67">
        <v>4070.2999999999997</v>
      </c>
      <c r="M57" s="67">
        <v>4679.7</v>
      </c>
      <c r="N57" s="67">
        <v>498.2</v>
      </c>
      <c r="O57" s="67">
        <v>0</v>
      </c>
      <c r="P57" s="66">
        <f t="shared" si="5"/>
        <v>13971.400000000001</v>
      </c>
      <c r="R57" s="36"/>
    </row>
    <row r="58" spans="1:18" ht="16.05" customHeight="1" x14ac:dyDescent="0.2">
      <c r="A58" s="9"/>
      <c r="B58" s="9"/>
      <c r="C58" s="10" t="s">
        <v>22</v>
      </c>
      <c r="D58" s="7" t="str">
        <f t="shared" ref="D58:O58" si="39">IF(D57&lt;=0,"",D57/$P57%)</f>
        <v/>
      </c>
      <c r="E58" s="7" t="str">
        <f t="shared" si="39"/>
        <v/>
      </c>
      <c r="F58" s="7" t="str">
        <f t="shared" si="39"/>
        <v/>
      </c>
      <c r="G58" s="7" t="str">
        <f t="shared" si="39"/>
        <v/>
      </c>
      <c r="H58" s="7" t="str">
        <f t="shared" si="39"/>
        <v/>
      </c>
      <c r="I58" s="7" t="str">
        <f t="shared" si="39"/>
        <v/>
      </c>
      <c r="J58" s="7">
        <f t="shared" si="39"/>
        <v>11.046852856549807</v>
      </c>
      <c r="K58" s="7">
        <f t="shared" si="39"/>
        <v>22.759351246117063</v>
      </c>
      <c r="L58" s="7">
        <f t="shared" si="39"/>
        <v>29.133086161730386</v>
      </c>
      <c r="M58" s="7">
        <f t="shared" si="39"/>
        <v>33.494853772707096</v>
      </c>
      <c r="N58" s="7">
        <f t="shared" si="39"/>
        <v>3.565855962895629</v>
      </c>
      <c r="O58" s="7" t="str">
        <f t="shared" si="39"/>
        <v/>
      </c>
      <c r="P58" s="66">
        <f t="shared" si="5"/>
        <v>99.999999999999972</v>
      </c>
      <c r="R58" s="36"/>
    </row>
    <row r="59" spans="1:18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40">SUM(E57,E55)</f>
        <v>0</v>
      </c>
      <c r="F59" s="66">
        <f t="shared" si="40"/>
        <v>0</v>
      </c>
      <c r="G59" s="66">
        <f t="shared" si="40"/>
        <v>0</v>
      </c>
      <c r="H59" s="66">
        <f t="shared" si="40"/>
        <v>0</v>
      </c>
      <c r="I59" s="66">
        <f t="shared" si="40"/>
        <v>0</v>
      </c>
      <c r="J59" s="66">
        <f t="shared" si="40"/>
        <v>1946.9999999999998</v>
      </c>
      <c r="K59" s="66">
        <f t="shared" si="40"/>
        <v>4258.1000000000004</v>
      </c>
      <c r="L59" s="66">
        <f t="shared" si="40"/>
        <v>5197.5999999999995</v>
      </c>
      <c r="M59" s="66">
        <f t="shared" si="40"/>
        <v>6250.2</v>
      </c>
      <c r="N59" s="66">
        <f t="shared" si="40"/>
        <v>549.70000000000005</v>
      </c>
      <c r="O59" s="66">
        <f t="shared" si="40"/>
        <v>13</v>
      </c>
      <c r="P59" s="66">
        <f t="shared" si="5"/>
        <v>18215.600000000002</v>
      </c>
      <c r="R59" s="36"/>
    </row>
    <row r="60" spans="1:18" ht="16.05" customHeight="1" x14ac:dyDescent="0.2">
      <c r="A60" s="9"/>
      <c r="B60" s="13"/>
      <c r="C60" s="10" t="s">
        <v>22</v>
      </c>
      <c r="D60" s="7" t="str">
        <f t="shared" ref="D60:O60" si="41">IF(D59&lt;=0,"",D59/$P59%)</f>
        <v/>
      </c>
      <c r="E60" s="7" t="str">
        <f t="shared" si="41"/>
        <v/>
      </c>
      <c r="F60" s="7" t="str">
        <f t="shared" si="41"/>
        <v/>
      </c>
      <c r="G60" s="7" t="str">
        <f t="shared" si="41"/>
        <v/>
      </c>
      <c r="H60" s="7" t="str">
        <f t="shared" si="41"/>
        <v/>
      </c>
      <c r="I60" s="7" t="str">
        <f t="shared" si="41"/>
        <v/>
      </c>
      <c r="J60" s="7">
        <f t="shared" si="41"/>
        <v>10.68864050593996</v>
      </c>
      <c r="K60" s="7">
        <f t="shared" si="41"/>
        <v>23.376117174290165</v>
      </c>
      <c r="L60" s="7">
        <f t="shared" si="41"/>
        <v>28.53378422890269</v>
      </c>
      <c r="M60" s="7">
        <f t="shared" si="41"/>
        <v>34.31234765805133</v>
      </c>
      <c r="N60" s="7">
        <f t="shared" si="41"/>
        <v>3.0177430334438609</v>
      </c>
      <c r="O60" s="7">
        <f t="shared" si="41"/>
        <v>7.1367399371966872E-2</v>
      </c>
      <c r="P60" s="66">
        <f t="shared" si="5"/>
        <v>99.999999999999972</v>
      </c>
      <c r="R60" s="36"/>
    </row>
    <row r="61" spans="1:18" ht="16.05" customHeight="1" x14ac:dyDescent="0.2">
      <c r="A61" s="9"/>
      <c r="B61" s="9" t="s">
        <v>33</v>
      </c>
      <c r="C61" s="7" t="s">
        <v>21</v>
      </c>
      <c r="D61" s="67">
        <v>1.3</v>
      </c>
      <c r="E61" s="67">
        <v>1.8</v>
      </c>
      <c r="F61" s="67">
        <v>1</v>
      </c>
      <c r="G61" s="67">
        <v>1.3</v>
      </c>
      <c r="H61" s="67">
        <v>1.8</v>
      </c>
      <c r="I61" s="67">
        <v>2.5</v>
      </c>
      <c r="J61" s="67">
        <v>302.89999999999998</v>
      </c>
      <c r="K61" s="67">
        <v>4.2</v>
      </c>
      <c r="L61" s="67">
        <v>57.800000000000004</v>
      </c>
      <c r="M61" s="67">
        <v>1003.3</v>
      </c>
      <c r="N61" s="67">
        <v>179.29999999999998</v>
      </c>
      <c r="O61" s="67">
        <v>6.4</v>
      </c>
      <c r="P61" s="66">
        <f t="shared" si="5"/>
        <v>1563.6</v>
      </c>
      <c r="R61" s="36"/>
    </row>
    <row r="62" spans="1:18" ht="16.05" customHeight="1" x14ac:dyDescent="0.2">
      <c r="A62" s="9"/>
      <c r="B62" s="9"/>
      <c r="C62" s="10" t="s">
        <v>22</v>
      </c>
      <c r="D62" s="7">
        <f t="shared" ref="D62:O62" si="42">IF(D61&lt;=0,"",D61/$P61%)</f>
        <v>8.3141468406242008E-2</v>
      </c>
      <c r="E62" s="7">
        <f t="shared" si="42"/>
        <v>0.11511895625479664</v>
      </c>
      <c r="F62" s="7">
        <f t="shared" si="42"/>
        <v>6.3954975697109243E-2</v>
      </c>
      <c r="G62" s="7">
        <f t="shared" si="42"/>
        <v>8.3141468406242008E-2</v>
      </c>
      <c r="H62" s="7">
        <f t="shared" si="42"/>
        <v>0.11511895625479664</v>
      </c>
      <c r="I62" s="7">
        <f t="shared" si="42"/>
        <v>0.1598874392427731</v>
      </c>
      <c r="J62" s="7">
        <f t="shared" si="42"/>
        <v>19.371962138654386</v>
      </c>
      <c r="K62" s="7">
        <f t="shared" si="42"/>
        <v>0.2686108979278588</v>
      </c>
      <c r="L62" s="7">
        <f t="shared" si="42"/>
        <v>3.6965975952929142</v>
      </c>
      <c r="M62" s="7">
        <f t="shared" si="42"/>
        <v>64.166027116909689</v>
      </c>
      <c r="N62" s="7">
        <f t="shared" si="42"/>
        <v>11.467127142491686</v>
      </c>
      <c r="O62" s="7">
        <f t="shared" si="42"/>
        <v>0.40931184446149915</v>
      </c>
      <c r="P62" s="66">
        <f t="shared" si="5"/>
        <v>100</v>
      </c>
      <c r="R62" s="36"/>
    </row>
    <row r="63" spans="1:18" ht="16.05" customHeight="1" x14ac:dyDescent="0.2">
      <c r="A63" s="9"/>
      <c r="B63" s="9"/>
      <c r="C63" s="7" t="s">
        <v>23</v>
      </c>
      <c r="D63" s="67">
        <v>8.1999999999999993</v>
      </c>
      <c r="E63" s="67">
        <v>10.199999999999999</v>
      </c>
      <c r="F63" s="67">
        <v>31.6</v>
      </c>
      <c r="G63" s="67">
        <v>14</v>
      </c>
      <c r="H63" s="67">
        <v>18.5</v>
      </c>
      <c r="I63" s="67">
        <v>13.2</v>
      </c>
      <c r="J63" s="67">
        <v>27.6</v>
      </c>
      <c r="K63" s="67">
        <v>12.3</v>
      </c>
      <c r="L63" s="67">
        <v>255.5</v>
      </c>
      <c r="M63" s="67">
        <v>168.5</v>
      </c>
      <c r="N63" s="67">
        <v>39.5</v>
      </c>
      <c r="O63" s="67">
        <v>8.1</v>
      </c>
      <c r="P63" s="66">
        <f t="shared" si="5"/>
        <v>607.20000000000005</v>
      </c>
      <c r="R63" s="36"/>
    </row>
    <row r="64" spans="1:18" ht="16.05" customHeight="1" x14ac:dyDescent="0.2">
      <c r="A64" s="9"/>
      <c r="B64" s="9"/>
      <c r="C64" s="10" t="s">
        <v>22</v>
      </c>
      <c r="D64" s="7">
        <f t="shared" ref="D64:O64" si="43">IF(D63&lt;=0,"",D63/$P63%)</f>
        <v>1.3504611330698286</v>
      </c>
      <c r="E64" s="7">
        <f t="shared" si="43"/>
        <v>1.6798418972332014</v>
      </c>
      <c r="F64" s="7">
        <f t="shared" si="43"/>
        <v>5.204216073781291</v>
      </c>
      <c r="G64" s="7">
        <f t="shared" si="43"/>
        <v>2.3056653491436099</v>
      </c>
      <c r="H64" s="7">
        <f t="shared" si="43"/>
        <v>3.0467720685111987</v>
      </c>
      <c r="I64" s="7">
        <f t="shared" si="43"/>
        <v>2.1739130434782608</v>
      </c>
      <c r="J64" s="7">
        <f t="shared" si="43"/>
        <v>4.5454545454545459</v>
      </c>
      <c r="K64" s="7">
        <f t="shared" si="43"/>
        <v>2.0256916996047432</v>
      </c>
      <c r="L64" s="7">
        <f t="shared" si="43"/>
        <v>42.078392621870883</v>
      </c>
      <c r="M64" s="7">
        <f t="shared" si="43"/>
        <v>27.750329380764164</v>
      </c>
      <c r="N64" s="7">
        <f t="shared" si="43"/>
        <v>6.5052700922266142</v>
      </c>
      <c r="O64" s="7">
        <f t="shared" si="43"/>
        <v>1.3339920948616599</v>
      </c>
      <c r="P64" s="66">
        <f t="shared" si="5"/>
        <v>99.999999999999986</v>
      </c>
      <c r="R64" s="36"/>
    </row>
    <row r="65" spans="1:18" ht="16.05" customHeight="1" x14ac:dyDescent="0.2">
      <c r="A65" s="9"/>
      <c r="B65" s="9"/>
      <c r="C65" s="7" t="s">
        <v>24</v>
      </c>
      <c r="D65" s="66">
        <f>SUM(D63,D61)</f>
        <v>9.5</v>
      </c>
      <c r="E65" s="66">
        <f t="shared" ref="E65:O65" si="44">SUM(E63,E61)</f>
        <v>12</v>
      </c>
      <c r="F65" s="66">
        <f t="shared" si="44"/>
        <v>32.6</v>
      </c>
      <c r="G65" s="66">
        <f t="shared" si="44"/>
        <v>15.3</v>
      </c>
      <c r="H65" s="66">
        <f t="shared" si="44"/>
        <v>20.3</v>
      </c>
      <c r="I65" s="66">
        <f t="shared" si="44"/>
        <v>15.7</v>
      </c>
      <c r="J65" s="66">
        <f t="shared" si="44"/>
        <v>330.5</v>
      </c>
      <c r="K65" s="66">
        <f t="shared" si="44"/>
        <v>16.5</v>
      </c>
      <c r="L65" s="66">
        <f t="shared" si="44"/>
        <v>313.3</v>
      </c>
      <c r="M65" s="66">
        <f t="shared" si="44"/>
        <v>1171.8</v>
      </c>
      <c r="N65" s="66">
        <f t="shared" si="44"/>
        <v>218.79999999999998</v>
      </c>
      <c r="O65" s="66">
        <f t="shared" si="44"/>
        <v>14.5</v>
      </c>
      <c r="P65" s="66">
        <f t="shared" si="5"/>
        <v>2170.8000000000002</v>
      </c>
      <c r="R65" s="36"/>
    </row>
    <row r="66" spans="1:18" ht="16.05" customHeight="1" x14ac:dyDescent="0.2">
      <c r="A66" s="9"/>
      <c r="B66" s="13"/>
      <c r="C66" s="10" t="s">
        <v>22</v>
      </c>
      <c r="D66" s="7">
        <f t="shared" ref="D66:O66" si="45">IF(D65&lt;=0,"",D65/$P65%)</f>
        <v>0.43762668140777589</v>
      </c>
      <c r="E66" s="7">
        <f t="shared" si="45"/>
        <v>0.5527915975677169</v>
      </c>
      <c r="F66" s="7">
        <f t="shared" si="45"/>
        <v>1.5017505067256309</v>
      </c>
      <c r="G66" s="7">
        <f t="shared" si="45"/>
        <v>0.70480928689883915</v>
      </c>
      <c r="H66" s="7">
        <f t="shared" si="45"/>
        <v>0.93513911921872117</v>
      </c>
      <c r="I66" s="7">
        <f t="shared" si="45"/>
        <v>0.72323567348442963</v>
      </c>
      <c r="J66" s="7">
        <f t="shared" si="45"/>
        <v>15.224801916344203</v>
      </c>
      <c r="K66" s="7">
        <f t="shared" si="45"/>
        <v>0.76008844665561082</v>
      </c>
      <c r="L66" s="7">
        <f t="shared" si="45"/>
        <v>14.43246729316381</v>
      </c>
      <c r="M66" s="7">
        <f t="shared" si="45"/>
        <v>53.980099502487555</v>
      </c>
      <c r="N66" s="7">
        <f t="shared" si="45"/>
        <v>10.079233462318038</v>
      </c>
      <c r="O66" s="7">
        <f t="shared" si="45"/>
        <v>0.66795651372765796</v>
      </c>
      <c r="P66" s="66">
        <f t="shared" si="5"/>
        <v>99.999999999999986</v>
      </c>
      <c r="R66" s="36"/>
    </row>
    <row r="67" spans="1:18" ht="16.05" customHeight="1" x14ac:dyDescent="0.2">
      <c r="A67" s="9"/>
      <c r="B67" s="9" t="s">
        <v>34</v>
      </c>
      <c r="C67" s="7" t="s">
        <v>21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/>
      <c r="N67" s="67"/>
      <c r="O67" s="67">
        <v>0</v>
      </c>
      <c r="P67" s="66">
        <f t="shared" si="5"/>
        <v>0</v>
      </c>
      <c r="R67" s="36"/>
    </row>
    <row r="68" spans="1:18" ht="16.05" customHeight="1" x14ac:dyDescent="0.2">
      <c r="A68" s="9"/>
      <c r="B68" s="9"/>
      <c r="C68" s="10" t="s">
        <v>22</v>
      </c>
      <c r="D68" s="7" t="str">
        <f t="shared" ref="D68:O68" si="46">IF(D67&lt;=0,"",D67/$P67%)</f>
        <v/>
      </c>
      <c r="E68" s="7" t="str">
        <f t="shared" si="46"/>
        <v/>
      </c>
      <c r="F68" s="7" t="str">
        <f t="shared" si="46"/>
        <v/>
      </c>
      <c r="G68" s="7" t="str">
        <f t="shared" si="46"/>
        <v/>
      </c>
      <c r="H68" s="7" t="str">
        <f t="shared" si="46"/>
        <v/>
      </c>
      <c r="I68" s="7" t="str">
        <f t="shared" si="46"/>
        <v/>
      </c>
      <c r="J68" s="7" t="str">
        <f t="shared" si="46"/>
        <v/>
      </c>
      <c r="K68" s="7" t="str">
        <f t="shared" si="46"/>
        <v/>
      </c>
      <c r="L68" s="7" t="str">
        <f t="shared" si="46"/>
        <v/>
      </c>
      <c r="M68" s="7" t="str">
        <f t="shared" si="46"/>
        <v/>
      </c>
      <c r="N68" s="7" t="str">
        <f t="shared" si="46"/>
        <v/>
      </c>
      <c r="O68" s="7" t="str">
        <f t="shared" si="46"/>
        <v/>
      </c>
      <c r="P68" s="66">
        <f t="shared" si="5"/>
        <v>0</v>
      </c>
      <c r="R68" s="36"/>
    </row>
    <row r="69" spans="1:18" ht="16.05" customHeight="1" x14ac:dyDescent="0.2">
      <c r="A69" s="9"/>
      <c r="B69" s="9"/>
      <c r="C69" s="7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/>
      <c r="M69" s="67">
        <v>0</v>
      </c>
      <c r="N69" s="67">
        <v>0</v>
      </c>
      <c r="O69" s="67">
        <v>0</v>
      </c>
      <c r="P69" s="66">
        <f t="shared" si="5"/>
        <v>0</v>
      </c>
      <c r="R69" s="36"/>
    </row>
    <row r="70" spans="1:18" ht="16.05" customHeight="1" x14ac:dyDescent="0.2">
      <c r="A70" s="9"/>
      <c r="B70" s="9"/>
      <c r="C70" s="10" t="s">
        <v>22</v>
      </c>
      <c r="D70" s="7" t="str">
        <f t="shared" ref="D70:O70" si="47">IF(D69&lt;=0,"",D69/$P69%)</f>
        <v/>
      </c>
      <c r="E70" s="7" t="str">
        <f t="shared" si="47"/>
        <v/>
      </c>
      <c r="F70" s="7" t="str">
        <f t="shared" si="47"/>
        <v/>
      </c>
      <c r="G70" s="7" t="str">
        <f t="shared" si="47"/>
        <v/>
      </c>
      <c r="H70" s="7" t="str">
        <f t="shared" si="47"/>
        <v/>
      </c>
      <c r="I70" s="7" t="str">
        <f t="shared" si="47"/>
        <v/>
      </c>
      <c r="J70" s="7" t="str">
        <f t="shared" si="47"/>
        <v/>
      </c>
      <c r="K70" s="7" t="str">
        <f t="shared" si="47"/>
        <v/>
      </c>
      <c r="L70" s="7" t="str">
        <f t="shared" si="47"/>
        <v/>
      </c>
      <c r="M70" s="7" t="str">
        <f t="shared" si="47"/>
        <v/>
      </c>
      <c r="N70" s="7" t="str">
        <f t="shared" si="47"/>
        <v/>
      </c>
      <c r="O70" s="7" t="str">
        <f t="shared" si="47"/>
        <v/>
      </c>
      <c r="P70" s="66">
        <f t="shared" si="5"/>
        <v>0</v>
      </c>
      <c r="R70" s="36"/>
    </row>
    <row r="71" spans="1:18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8">SUM(E69,E67)</f>
        <v>0</v>
      </c>
      <c r="F71" s="66">
        <f t="shared" si="48"/>
        <v>0</v>
      </c>
      <c r="G71" s="66">
        <f t="shared" si="48"/>
        <v>0</v>
      </c>
      <c r="H71" s="66">
        <f t="shared" si="48"/>
        <v>0</v>
      </c>
      <c r="I71" s="66">
        <f t="shared" si="48"/>
        <v>0</v>
      </c>
      <c r="J71" s="66">
        <f t="shared" si="48"/>
        <v>0</v>
      </c>
      <c r="K71" s="66">
        <f t="shared" si="48"/>
        <v>0</v>
      </c>
      <c r="L71" s="66">
        <f t="shared" si="48"/>
        <v>0</v>
      </c>
      <c r="M71" s="66">
        <f t="shared" si="48"/>
        <v>0</v>
      </c>
      <c r="N71" s="66">
        <f t="shared" si="48"/>
        <v>0</v>
      </c>
      <c r="O71" s="66">
        <f t="shared" si="48"/>
        <v>0</v>
      </c>
      <c r="P71" s="66">
        <f t="shared" si="5"/>
        <v>0</v>
      </c>
      <c r="R71" s="36"/>
    </row>
    <row r="72" spans="1:18" ht="16.05" customHeight="1" x14ac:dyDescent="0.2">
      <c r="A72" s="9"/>
      <c r="B72" s="13"/>
      <c r="C72" s="10" t="s">
        <v>22</v>
      </c>
      <c r="D72" s="7" t="str">
        <f t="shared" ref="D72:O72" si="49">IF(D71&lt;=0,"",D71/$P71%)</f>
        <v/>
      </c>
      <c r="E72" s="7" t="str">
        <f t="shared" si="49"/>
        <v/>
      </c>
      <c r="F72" s="7" t="str">
        <f t="shared" si="49"/>
        <v/>
      </c>
      <c r="G72" s="7" t="str">
        <f t="shared" si="49"/>
        <v/>
      </c>
      <c r="H72" s="7" t="str">
        <f t="shared" si="49"/>
        <v/>
      </c>
      <c r="I72" s="7" t="str">
        <f t="shared" si="49"/>
        <v/>
      </c>
      <c r="J72" s="7" t="str">
        <f t="shared" si="49"/>
        <v/>
      </c>
      <c r="K72" s="7" t="str">
        <f t="shared" si="49"/>
        <v/>
      </c>
      <c r="L72" s="7" t="str">
        <f t="shared" si="49"/>
        <v/>
      </c>
      <c r="M72" s="7" t="str">
        <f t="shared" si="49"/>
        <v/>
      </c>
      <c r="N72" s="7" t="str">
        <f t="shared" si="49"/>
        <v/>
      </c>
      <c r="O72" s="7" t="str">
        <f t="shared" si="49"/>
        <v/>
      </c>
      <c r="P72" s="66">
        <f t="shared" si="5"/>
        <v>0</v>
      </c>
      <c r="R72" s="36"/>
    </row>
    <row r="73" spans="1:18" ht="16.05" customHeight="1" x14ac:dyDescent="0.2">
      <c r="A73" s="9"/>
      <c r="B73" s="9" t="s">
        <v>35</v>
      </c>
      <c r="C73" s="7" t="s">
        <v>21</v>
      </c>
      <c r="D73" s="67">
        <v>58.6</v>
      </c>
      <c r="E73" s="67">
        <v>67.8</v>
      </c>
      <c r="F73" s="67">
        <v>54.6</v>
      </c>
      <c r="G73" s="67">
        <v>66.099999999999994</v>
      </c>
      <c r="H73" s="67">
        <v>79.5</v>
      </c>
      <c r="I73" s="67">
        <v>89.6</v>
      </c>
      <c r="J73" s="67">
        <v>71.2</v>
      </c>
      <c r="K73" s="67">
        <v>56.4</v>
      </c>
      <c r="L73" s="67">
        <v>33.1</v>
      </c>
      <c r="M73" s="67">
        <v>19.3</v>
      </c>
      <c r="N73" s="67">
        <v>69.3</v>
      </c>
      <c r="O73" s="67">
        <v>164</v>
      </c>
      <c r="P73" s="66">
        <f t="shared" si="5"/>
        <v>829.5</v>
      </c>
      <c r="R73" s="36"/>
    </row>
    <row r="74" spans="1:18" ht="16.05" customHeight="1" x14ac:dyDescent="0.2">
      <c r="A74" s="9"/>
      <c r="B74" s="9"/>
      <c r="C74" s="10" t="s">
        <v>22</v>
      </c>
      <c r="D74" s="7">
        <f t="shared" ref="D74:O74" si="50">IF(D73&lt;=0,"",D73/$P73%)</f>
        <v>7.0644966847498498</v>
      </c>
      <c r="E74" s="7">
        <f t="shared" si="50"/>
        <v>8.1735985533453892</v>
      </c>
      <c r="F74" s="7">
        <f t="shared" si="50"/>
        <v>6.5822784810126587</v>
      </c>
      <c r="G74" s="7">
        <f t="shared" si="50"/>
        <v>7.9686558167570816</v>
      </c>
      <c r="H74" s="7">
        <f t="shared" si="50"/>
        <v>9.5840867992766725</v>
      </c>
      <c r="I74" s="7">
        <f t="shared" si="50"/>
        <v>10.80168776371308</v>
      </c>
      <c r="J74" s="7">
        <f t="shared" si="50"/>
        <v>8.5834840265220009</v>
      </c>
      <c r="K74" s="7">
        <f t="shared" si="50"/>
        <v>6.7992766726943943</v>
      </c>
      <c r="L74" s="7">
        <f t="shared" si="50"/>
        <v>3.9903556359252565</v>
      </c>
      <c r="M74" s="7">
        <f t="shared" si="50"/>
        <v>2.326702833031947</v>
      </c>
      <c r="N74" s="7">
        <f t="shared" si="50"/>
        <v>8.3544303797468356</v>
      </c>
      <c r="O74" s="7">
        <f t="shared" si="50"/>
        <v>19.770946353224833</v>
      </c>
      <c r="P74" s="66">
        <f t="shared" si="5"/>
        <v>99.999999999999986</v>
      </c>
      <c r="R74" s="36"/>
    </row>
    <row r="75" spans="1:18" ht="16.05" customHeight="1" x14ac:dyDescent="0.2">
      <c r="A75" s="9"/>
      <c r="B75" s="9"/>
      <c r="C75" s="7" t="s">
        <v>23</v>
      </c>
      <c r="D75" s="67">
        <v>197.39999999999998</v>
      </c>
      <c r="E75" s="67">
        <v>168.10000000000002</v>
      </c>
      <c r="F75" s="67">
        <v>151.1</v>
      </c>
      <c r="G75" s="67">
        <v>211.89999999999998</v>
      </c>
      <c r="H75" s="67">
        <v>154.69999999999999</v>
      </c>
      <c r="I75" s="67">
        <v>142.1</v>
      </c>
      <c r="J75" s="67">
        <v>173</v>
      </c>
      <c r="K75" s="67">
        <v>171.4</v>
      </c>
      <c r="L75" s="67">
        <v>92.7</v>
      </c>
      <c r="M75" s="67">
        <v>65.2</v>
      </c>
      <c r="N75" s="67">
        <v>142.6</v>
      </c>
      <c r="O75" s="67">
        <v>175.8</v>
      </c>
      <c r="P75" s="66">
        <f t="shared" si="5"/>
        <v>1846</v>
      </c>
      <c r="R75" s="36"/>
    </row>
    <row r="76" spans="1:18" ht="16.05" customHeight="1" x14ac:dyDescent="0.2">
      <c r="A76" s="9"/>
      <c r="B76" s="9"/>
      <c r="C76" s="10" t="s">
        <v>22</v>
      </c>
      <c r="D76" s="7">
        <f t="shared" ref="D76:O76" si="51">IF(D75&lt;=0,"",D75/$P75%)</f>
        <v>10.693391115926325</v>
      </c>
      <c r="E76" s="7">
        <f t="shared" si="51"/>
        <v>9.1061755146262193</v>
      </c>
      <c r="F76" s="7">
        <f t="shared" si="51"/>
        <v>8.1852654387865655</v>
      </c>
      <c r="G76" s="7">
        <f t="shared" si="51"/>
        <v>11.478873239436618</v>
      </c>
      <c r="H76" s="7">
        <f t="shared" si="51"/>
        <v>8.3802816901408441</v>
      </c>
      <c r="I76" s="7">
        <f t="shared" si="51"/>
        <v>7.6977248104008664</v>
      </c>
      <c r="J76" s="7">
        <f t="shared" si="51"/>
        <v>9.3716143011917659</v>
      </c>
      <c r="K76" s="7">
        <f t="shared" si="51"/>
        <v>9.2849404117009744</v>
      </c>
      <c r="L76" s="7">
        <f t="shared" si="51"/>
        <v>5.0216684723726974</v>
      </c>
      <c r="M76" s="7">
        <f t="shared" si="51"/>
        <v>3.5319609967497292</v>
      </c>
      <c r="N76" s="7">
        <f t="shared" si="51"/>
        <v>7.7248104008667386</v>
      </c>
      <c r="O76" s="7">
        <f t="shared" si="51"/>
        <v>9.5232936078006496</v>
      </c>
      <c r="P76" s="66">
        <f t="shared" si="5"/>
        <v>100</v>
      </c>
      <c r="R76" s="36"/>
    </row>
    <row r="77" spans="1:18" ht="16.05" customHeight="1" x14ac:dyDescent="0.2">
      <c r="A77" s="9"/>
      <c r="B77" s="9"/>
      <c r="C77" s="7" t="s">
        <v>24</v>
      </c>
      <c r="D77" s="66">
        <f>SUM(D75,D73)</f>
        <v>255.99999999999997</v>
      </c>
      <c r="E77" s="66">
        <f t="shared" ref="E77:O77" si="52">SUM(E75,E73)</f>
        <v>235.90000000000003</v>
      </c>
      <c r="F77" s="66">
        <f t="shared" si="52"/>
        <v>205.7</v>
      </c>
      <c r="G77" s="66">
        <f t="shared" si="52"/>
        <v>278</v>
      </c>
      <c r="H77" s="66">
        <f t="shared" si="52"/>
        <v>234.2</v>
      </c>
      <c r="I77" s="66">
        <f t="shared" si="52"/>
        <v>231.7</v>
      </c>
      <c r="J77" s="66">
        <f t="shared" si="52"/>
        <v>244.2</v>
      </c>
      <c r="K77" s="66">
        <f t="shared" si="52"/>
        <v>227.8</v>
      </c>
      <c r="L77" s="66">
        <f t="shared" si="52"/>
        <v>125.80000000000001</v>
      </c>
      <c r="M77" s="66">
        <f t="shared" si="52"/>
        <v>84.5</v>
      </c>
      <c r="N77" s="66">
        <f t="shared" si="52"/>
        <v>211.89999999999998</v>
      </c>
      <c r="O77" s="66">
        <f t="shared" si="52"/>
        <v>339.8</v>
      </c>
      <c r="P77" s="66">
        <f t="shared" si="5"/>
        <v>2675.5000000000005</v>
      </c>
      <c r="R77" s="36"/>
    </row>
    <row r="78" spans="1:18" ht="16.05" customHeight="1" x14ac:dyDescent="0.2">
      <c r="A78" s="9"/>
      <c r="B78" s="13"/>
      <c r="C78" s="10" t="s">
        <v>22</v>
      </c>
      <c r="D78" s="7">
        <f t="shared" ref="D78:O78" si="53">IF(D77&lt;=0,"",D77/$P77%)</f>
        <v>9.5683049897215433</v>
      </c>
      <c r="E78" s="7">
        <f t="shared" si="53"/>
        <v>8.8170435432629404</v>
      </c>
      <c r="F78" s="7">
        <f t="shared" si="53"/>
        <v>7.6882825640067258</v>
      </c>
      <c r="G78" s="7">
        <f t="shared" si="53"/>
        <v>10.39058119977574</v>
      </c>
      <c r="H78" s="7">
        <f t="shared" si="53"/>
        <v>8.7535040179405694</v>
      </c>
      <c r="I78" s="7">
        <f t="shared" si="53"/>
        <v>8.6600635395253196</v>
      </c>
      <c r="J78" s="7">
        <f t="shared" si="53"/>
        <v>9.127265931601567</v>
      </c>
      <c r="K78" s="7">
        <f t="shared" si="53"/>
        <v>8.5142963931975313</v>
      </c>
      <c r="L78" s="7">
        <f t="shared" si="53"/>
        <v>4.7019248738553534</v>
      </c>
      <c r="M78" s="7">
        <f t="shared" si="53"/>
        <v>3.1582881704354318</v>
      </c>
      <c r="N78" s="7">
        <f t="shared" si="53"/>
        <v>7.9200149504765438</v>
      </c>
      <c r="O78" s="7">
        <f t="shared" si="53"/>
        <v>12.700429826200708</v>
      </c>
      <c r="P78" s="66">
        <f t="shared" si="5"/>
        <v>99.999999999999957</v>
      </c>
      <c r="R78" s="36"/>
    </row>
    <row r="79" spans="1:18" ht="16.05" customHeight="1" x14ac:dyDescent="0.2">
      <c r="A79" s="9"/>
      <c r="B79" s="9" t="s">
        <v>36</v>
      </c>
      <c r="C79" s="7" t="s">
        <v>21</v>
      </c>
      <c r="D79" s="67">
        <v>22.3</v>
      </c>
      <c r="E79" s="67">
        <v>31.7</v>
      </c>
      <c r="F79" s="67">
        <v>14.4</v>
      </c>
      <c r="G79" s="67">
        <v>0</v>
      </c>
      <c r="H79" s="67">
        <v>0</v>
      </c>
      <c r="I79" s="67">
        <v>79.5</v>
      </c>
      <c r="J79" s="67">
        <v>31.5</v>
      </c>
      <c r="K79" s="67">
        <v>6.9</v>
      </c>
      <c r="L79" s="67">
        <v>15</v>
      </c>
      <c r="M79" s="67">
        <v>31</v>
      </c>
      <c r="N79" s="67">
        <v>77.2</v>
      </c>
      <c r="O79" s="67">
        <v>37.799999999999997</v>
      </c>
      <c r="P79" s="66">
        <f t="shared" si="5"/>
        <v>347.3</v>
      </c>
      <c r="R79" s="36"/>
    </row>
    <row r="80" spans="1:18" ht="16.05" customHeight="1" x14ac:dyDescent="0.2">
      <c r="A80" s="9"/>
      <c r="B80" s="9"/>
      <c r="C80" s="10" t="s">
        <v>22</v>
      </c>
      <c r="D80" s="7">
        <f t="shared" ref="D80:O80" si="54">IF(D79&lt;=0,"",D79/$P79%)</f>
        <v>6.4209617045781737</v>
      </c>
      <c r="E80" s="7">
        <f t="shared" si="54"/>
        <v>9.1275554275842197</v>
      </c>
      <c r="F80" s="7">
        <f t="shared" si="54"/>
        <v>4.1462712352433053</v>
      </c>
      <c r="G80" s="7" t="str">
        <f t="shared" si="54"/>
        <v/>
      </c>
      <c r="H80" s="7" t="str">
        <f t="shared" si="54"/>
        <v/>
      </c>
      <c r="I80" s="7">
        <f t="shared" si="54"/>
        <v>22.890872444572413</v>
      </c>
      <c r="J80" s="7">
        <f t="shared" si="54"/>
        <v>9.0699683270947293</v>
      </c>
      <c r="K80" s="7">
        <f t="shared" si="54"/>
        <v>1.9867549668874172</v>
      </c>
      <c r="L80" s="7">
        <f t="shared" si="54"/>
        <v>4.3190325367117763</v>
      </c>
      <c r="M80" s="7">
        <f t="shared" si="54"/>
        <v>8.9260005758710044</v>
      </c>
      <c r="N80" s="7">
        <f t="shared" si="54"/>
        <v>22.228620788943275</v>
      </c>
      <c r="O80" s="7">
        <f t="shared" si="54"/>
        <v>10.883961992513676</v>
      </c>
      <c r="P80" s="66">
        <f t="shared" si="5"/>
        <v>99.999999999999986</v>
      </c>
      <c r="R80" s="36"/>
    </row>
    <row r="81" spans="1:18" ht="16.05" customHeight="1" x14ac:dyDescent="0.2">
      <c r="A81" s="9"/>
      <c r="B81" s="9"/>
      <c r="C81" s="7" t="s">
        <v>23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16.5</v>
      </c>
      <c r="K81" s="67">
        <v>330.8</v>
      </c>
      <c r="L81" s="67">
        <v>554.6</v>
      </c>
      <c r="M81" s="67">
        <v>397.4</v>
      </c>
      <c r="N81" s="67">
        <v>68.2</v>
      </c>
      <c r="O81" s="67">
        <v>63</v>
      </c>
      <c r="P81" s="66">
        <f t="shared" si="5"/>
        <v>1430.5000000000002</v>
      </c>
      <c r="R81" s="36"/>
    </row>
    <row r="82" spans="1:18" ht="16.05" customHeight="1" x14ac:dyDescent="0.2">
      <c r="A82" s="9"/>
      <c r="B82" s="9"/>
      <c r="C82" s="10" t="s">
        <v>22</v>
      </c>
      <c r="D82" s="7" t="str">
        <f t="shared" ref="D82:O82" si="55">IF(D81&lt;=0,"",D81/$P81%)</f>
        <v/>
      </c>
      <c r="E82" s="7" t="str">
        <f t="shared" si="55"/>
        <v/>
      </c>
      <c r="F82" s="7" t="str">
        <f t="shared" si="55"/>
        <v/>
      </c>
      <c r="G82" s="7" t="str">
        <f t="shared" si="55"/>
        <v/>
      </c>
      <c r="H82" s="7" t="str">
        <f t="shared" si="55"/>
        <v/>
      </c>
      <c r="I82" s="7" t="str">
        <f t="shared" si="55"/>
        <v/>
      </c>
      <c r="J82" s="7">
        <f t="shared" si="55"/>
        <v>1.1534428521495979</v>
      </c>
      <c r="K82" s="7">
        <f t="shared" si="55"/>
        <v>23.124781544914363</v>
      </c>
      <c r="L82" s="7">
        <f t="shared" si="55"/>
        <v>38.769660957707096</v>
      </c>
      <c r="M82" s="7">
        <f t="shared" si="55"/>
        <v>27.780496329954556</v>
      </c>
      <c r="N82" s="7">
        <f t="shared" si="55"/>
        <v>4.7675637888850053</v>
      </c>
      <c r="O82" s="7">
        <f t="shared" si="55"/>
        <v>4.4040545263893742</v>
      </c>
      <c r="P82" s="66">
        <f t="shared" si="5"/>
        <v>99.999999999999986</v>
      </c>
      <c r="R82" s="36"/>
    </row>
    <row r="83" spans="1:18" ht="16.05" customHeight="1" x14ac:dyDescent="0.2">
      <c r="A83" s="9"/>
      <c r="B83" s="9"/>
      <c r="C83" s="7" t="s">
        <v>24</v>
      </c>
      <c r="D83" s="66">
        <f>SUM(D81,D79)</f>
        <v>22.3</v>
      </c>
      <c r="E83" s="66">
        <f t="shared" ref="E83:O83" si="56">SUM(E81,E79)</f>
        <v>31.7</v>
      </c>
      <c r="F83" s="66">
        <f t="shared" si="56"/>
        <v>14.4</v>
      </c>
      <c r="G83" s="66">
        <f t="shared" si="56"/>
        <v>0</v>
      </c>
      <c r="H83" s="66">
        <f t="shared" si="56"/>
        <v>0</v>
      </c>
      <c r="I83" s="66">
        <f t="shared" si="56"/>
        <v>79.5</v>
      </c>
      <c r="J83" s="66">
        <f t="shared" si="56"/>
        <v>48</v>
      </c>
      <c r="K83" s="66">
        <f t="shared" si="56"/>
        <v>337.7</v>
      </c>
      <c r="L83" s="66">
        <f t="shared" si="56"/>
        <v>569.6</v>
      </c>
      <c r="M83" s="66">
        <f t="shared" si="56"/>
        <v>428.4</v>
      </c>
      <c r="N83" s="66">
        <f t="shared" si="56"/>
        <v>145.4</v>
      </c>
      <c r="O83" s="66">
        <f t="shared" si="56"/>
        <v>100.8</v>
      </c>
      <c r="P83" s="66">
        <f t="shared" si="5"/>
        <v>1777.8</v>
      </c>
      <c r="R83" s="36"/>
    </row>
    <row r="84" spans="1:18" ht="16.05" customHeight="1" x14ac:dyDescent="0.2">
      <c r="A84" s="9"/>
      <c r="B84" s="13"/>
      <c r="C84" s="10" t="s">
        <v>22</v>
      </c>
      <c r="D84" s="7">
        <f t="shared" ref="D84:O84" si="57">IF(D83&lt;=0,"",D83/$P83%)</f>
        <v>1.2543593205084937</v>
      </c>
      <c r="E84" s="7">
        <f t="shared" si="57"/>
        <v>1.78310271121611</v>
      </c>
      <c r="F84" s="7">
        <f t="shared" si="57"/>
        <v>0.80998987512656095</v>
      </c>
      <c r="G84" s="7" t="str">
        <f t="shared" si="57"/>
        <v/>
      </c>
      <c r="H84" s="7" t="str">
        <f t="shared" si="57"/>
        <v/>
      </c>
      <c r="I84" s="7">
        <f t="shared" si="57"/>
        <v>4.4718191022612217</v>
      </c>
      <c r="J84" s="7">
        <f t="shared" si="57"/>
        <v>2.6999662504218698</v>
      </c>
      <c r="K84" s="7">
        <f t="shared" si="57"/>
        <v>18.99538755765553</v>
      </c>
      <c r="L84" s="7">
        <f t="shared" si="57"/>
        <v>32.039599505006194</v>
      </c>
      <c r="M84" s="7">
        <f t="shared" si="57"/>
        <v>24.097198785015188</v>
      </c>
      <c r="N84" s="7">
        <f t="shared" si="57"/>
        <v>8.1786477669029143</v>
      </c>
      <c r="O84" s="7">
        <f t="shared" si="57"/>
        <v>5.6699291258859263</v>
      </c>
      <c r="P84" s="66">
        <f t="shared" si="5"/>
        <v>100.00000000000001</v>
      </c>
      <c r="R84" s="36"/>
    </row>
    <row r="85" spans="1:18" ht="16.05" customHeight="1" x14ac:dyDescent="0.2">
      <c r="A85" s="9"/>
      <c r="B85" s="9" t="s">
        <v>37</v>
      </c>
      <c r="C85" s="7" t="s">
        <v>21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31.5</v>
      </c>
      <c r="M85" s="67">
        <v>45.900000000000006</v>
      </c>
      <c r="N85" s="67">
        <v>47.7</v>
      </c>
      <c r="O85" s="67">
        <v>1.1000000000000001</v>
      </c>
      <c r="P85" s="66">
        <f t="shared" si="5"/>
        <v>126.2</v>
      </c>
      <c r="R85" s="36"/>
    </row>
    <row r="86" spans="1:18" ht="16.05" customHeight="1" x14ac:dyDescent="0.2">
      <c r="A86" s="9"/>
      <c r="B86" s="9"/>
      <c r="C86" s="10" t="s">
        <v>22</v>
      </c>
      <c r="D86" s="7" t="str">
        <f t="shared" ref="D86:O86" si="58">IF(D85&lt;=0,"",D85/$P85%)</f>
        <v/>
      </c>
      <c r="E86" s="7" t="str">
        <f t="shared" si="58"/>
        <v/>
      </c>
      <c r="F86" s="7" t="str">
        <f t="shared" si="58"/>
        <v/>
      </c>
      <c r="G86" s="7" t="str">
        <f t="shared" si="58"/>
        <v/>
      </c>
      <c r="H86" s="7" t="str">
        <f t="shared" si="58"/>
        <v/>
      </c>
      <c r="I86" s="7" t="str">
        <f t="shared" si="58"/>
        <v/>
      </c>
      <c r="J86" s="7" t="str">
        <f t="shared" si="58"/>
        <v/>
      </c>
      <c r="K86" s="7" t="str">
        <f t="shared" si="58"/>
        <v/>
      </c>
      <c r="L86" s="7">
        <f t="shared" si="58"/>
        <v>24.960380348652933</v>
      </c>
      <c r="M86" s="7">
        <f t="shared" si="58"/>
        <v>36.370839936608562</v>
      </c>
      <c r="N86" s="7">
        <f t="shared" si="58"/>
        <v>37.79714738510301</v>
      </c>
      <c r="O86" s="7">
        <f t="shared" si="58"/>
        <v>0.8716323296354993</v>
      </c>
      <c r="P86" s="66">
        <f t="shared" si="5"/>
        <v>100</v>
      </c>
      <c r="R86" s="36"/>
    </row>
    <row r="87" spans="1:18" ht="16.05" customHeight="1" x14ac:dyDescent="0.2">
      <c r="A87" s="9"/>
      <c r="B87" s="9"/>
      <c r="C87" s="7" t="s">
        <v>23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190.3</v>
      </c>
      <c r="M87" s="67">
        <v>150.9</v>
      </c>
      <c r="N87" s="67">
        <v>185.4</v>
      </c>
      <c r="O87" s="67">
        <v>2.8</v>
      </c>
      <c r="P87" s="66">
        <f t="shared" si="5"/>
        <v>529.4</v>
      </c>
      <c r="R87" s="36"/>
    </row>
    <row r="88" spans="1:18" ht="16.05" customHeight="1" x14ac:dyDescent="0.2">
      <c r="A88" s="9"/>
      <c r="B88" s="9"/>
      <c r="C88" s="10" t="s">
        <v>22</v>
      </c>
      <c r="D88" s="7" t="str">
        <f t="shared" ref="D88:O88" si="59">IF(D87&lt;=0,"",D87/$P87%)</f>
        <v/>
      </c>
      <c r="E88" s="7" t="str">
        <f t="shared" si="59"/>
        <v/>
      </c>
      <c r="F88" s="7" t="str">
        <f t="shared" si="59"/>
        <v/>
      </c>
      <c r="G88" s="7" t="str">
        <f t="shared" si="59"/>
        <v/>
      </c>
      <c r="H88" s="7" t="str">
        <f t="shared" si="59"/>
        <v/>
      </c>
      <c r="I88" s="7" t="str">
        <f t="shared" si="59"/>
        <v/>
      </c>
      <c r="J88" s="7" t="str">
        <f t="shared" si="59"/>
        <v/>
      </c>
      <c r="K88" s="7" t="str">
        <f t="shared" si="59"/>
        <v/>
      </c>
      <c r="L88" s="7">
        <f t="shared" si="59"/>
        <v>35.946354363430302</v>
      </c>
      <c r="M88" s="7">
        <f t="shared" si="59"/>
        <v>28.503966754816776</v>
      </c>
      <c r="N88" s="7">
        <f t="shared" si="59"/>
        <v>35.020778239516439</v>
      </c>
      <c r="O88" s="7">
        <f t="shared" si="59"/>
        <v>0.52890064223649413</v>
      </c>
      <c r="P88" s="66">
        <f t="shared" si="5"/>
        <v>100</v>
      </c>
      <c r="R88" s="36"/>
    </row>
    <row r="89" spans="1:18" ht="16.05" customHeight="1" x14ac:dyDescent="0.2">
      <c r="A89" s="9"/>
      <c r="B89" s="9"/>
      <c r="C89" s="7" t="s">
        <v>24</v>
      </c>
      <c r="D89" s="66">
        <f>SUM(D87,D85)</f>
        <v>0</v>
      </c>
      <c r="E89" s="66">
        <f t="shared" ref="E89:O89" si="60">SUM(E87,E85)</f>
        <v>0</v>
      </c>
      <c r="F89" s="66">
        <f t="shared" si="60"/>
        <v>0</v>
      </c>
      <c r="G89" s="66">
        <f t="shared" si="60"/>
        <v>0</v>
      </c>
      <c r="H89" s="66">
        <f t="shared" si="60"/>
        <v>0</v>
      </c>
      <c r="I89" s="66">
        <f t="shared" si="60"/>
        <v>0</v>
      </c>
      <c r="J89" s="66">
        <f t="shared" si="60"/>
        <v>0</v>
      </c>
      <c r="K89" s="66">
        <f t="shared" si="60"/>
        <v>0</v>
      </c>
      <c r="L89" s="66">
        <f t="shared" si="60"/>
        <v>221.8</v>
      </c>
      <c r="M89" s="66">
        <f t="shared" si="60"/>
        <v>196.8</v>
      </c>
      <c r="N89" s="66">
        <f t="shared" si="60"/>
        <v>233.10000000000002</v>
      </c>
      <c r="O89" s="66">
        <f t="shared" si="60"/>
        <v>3.9</v>
      </c>
      <c r="P89" s="66">
        <f t="shared" si="5"/>
        <v>655.6</v>
      </c>
      <c r="R89" s="36"/>
    </row>
    <row r="90" spans="1:18" ht="16.05" customHeight="1" x14ac:dyDescent="0.2">
      <c r="A90" s="9"/>
      <c r="B90" s="13"/>
      <c r="C90" s="10" t="s">
        <v>22</v>
      </c>
      <c r="D90" s="7" t="str">
        <f t="shared" ref="D90:O90" si="61">IF(D89&lt;=0,"",D89/$P89%)</f>
        <v/>
      </c>
      <c r="E90" s="7" t="str">
        <f t="shared" si="61"/>
        <v/>
      </c>
      <c r="F90" s="7" t="str">
        <f t="shared" si="61"/>
        <v/>
      </c>
      <c r="G90" s="7" t="str">
        <f t="shared" si="61"/>
        <v/>
      </c>
      <c r="H90" s="7" t="str">
        <f t="shared" si="61"/>
        <v/>
      </c>
      <c r="I90" s="7" t="str">
        <f t="shared" si="61"/>
        <v/>
      </c>
      <c r="J90" s="7" t="str">
        <f t="shared" si="61"/>
        <v/>
      </c>
      <c r="K90" s="7" t="str">
        <f t="shared" si="61"/>
        <v/>
      </c>
      <c r="L90" s="7">
        <f t="shared" si="61"/>
        <v>33.831604636973765</v>
      </c>
      <c r="M90" s="7">
        <f t="shared" si="61"/>
        <v>30.0183038438072</v>
      </c>
      <c r="N90" s="7">
        <f t="shared" si="61"/>
        <v>35.555216595485057</v>
      </c>
      <c r="O90" s="7">
        <f t="shared" si="61"/>
        <v>0.5948749237339841</v>
      </c>
      <c r="P90" s="66">
        <f t="shared" ref="P90:P153" si="62">SUM(D90:O90)</f>
        <v>100</v>
      </c>
      <c r="R90" s="36"/>
    </row>
    <row r="91" spans="1:18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910.3</v>
      </c>
      <c r="L91" s="67">
        <v>61.1</v>
      </c>
      <c r="M91" s="67">
        <v>0</v>
      </c>
      <c r="N91" s="67">
        <v>0</v>
      </c>
      <c r="O91" s="67">
        <v>0</v>
      </c>
      <c r="P91" s="66">
        <f t="shared" si="62"/>
        <v>971.4</v>
      </c>
      <c r="R91" s="36"/>
    </row>
    <row r="92" spans="1:18" ht="16.05" customHeight="1" x14ac:dyDescent="0.2">
      <c r="A92" s="9"/>
      <c r="B92" s="9"/>
      <c r="C92" s="10" t="s">
        <v>22</v>
      </c>
      <c r="D92" s="7" t="str">
        <f t="shared" ref="D92:O92" si="63">IF(D91&lt;=0,"",D91/$P91%)</f>
        <v/>
      </c>
      <c r="E92" s="7" t="str">
        <f t="shared" si="63"/>
        <v/>
      </c>
      <c r="F92" s="7" t="str">
        <f t="shared" si="63"/>
        <v/>
      </c>
      <c r="G92" s="7" t="str">
        <f t="shared" si="63"/>
        <v/>
      </c>
      <c r="H92" s="7" t="str">
        <f t="shared" si="63"/>
        <v/>
      </c>
      <c r="I92" s="7" t="str">
        <f t="shared" si="63"/>
        <v/>
      </c>
      <c r="J92" s="7" t="str">
        <f t="shared" si="63"/>
        <v/>
      </c>
      <c r="K92" s="7">
        <f t="shared" si="63"/>
        <v>93.710109120856487</v>
      </c>
      <c r="L92" s="7">
        <f t="shared" si="63"/>
        <v>6.2898908791435044</v>
      </c>
      <c r="M92" s="7" t="str">
        <f t="shared" si="63"/>
        <v/>
      </c>
      <c r="N92" s="7" t="str">
        <f t="shared" si="63"/>
        <v/>
      </c>
      <c r="O92" s="7" t="str">
        <f t="shared" si="63"/>
        <v/>
      </c>
      <c r="P92" s="66">
        <f t="shared" si="62"/>
        <v>99.999999999999986</v>
      </c>
      <c r="R92" s="36"/>
    </row>
    <row r="93" spans="1:18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/>
      <c r="M93" s="67">
        <v>0</v>
      </c>
      <c r="N93" s="67">
        <v>0</v>
      </c>
      <c r="O93" s="67">
        <v>0</v>
      </c>
      <c r="P93" s="66">
        <f t="shared" si="62"/>
        <v>0</v>
      </c>
      <c r="R93" s="36"/>
    </row>
    <row r="94" spans="1:18" ht="16.05" customHeight="1" x14ac:dyDescent="0.2">
      <c r="A94" s="9"/>
      <c r="B94" s="9"/>
      <c r="C94" s="10" t="s">
        <v>22</v>
      </c>
      <c r="D94" s="7" t="str">
        <f t="shared" ref="D94:O94" si="64">IF(D93&lt;=0,"",D93/$P93%)</f>
        <v/>
      </c>
      <c r="E94" s="7" t="str">
        <f t="shared" si="64"/>
        <v/>
      </c>
      <c r="F94" s="7" t="str">
        <f t="shared" si="64"/>
        <v/>
      </c>
      <c r="G94" s="7" t="str">
        <f t="shared" si="64"/>
        <v/>
      </c>
      <c r="H94" s="7" t="str">
        <f t="shared" si="64"/>
        <v/>
      </c>
      <c r="I94" s="7" t="str">
        <f t="shared" si="64"/>
        <v/>
      </c>
      <c r="J94" s="7" t="str">
        <f t="shared" si="64"/>
        <v/>
      </c>
      <c r="K94" s="7" t="str">
        <f t="shared" si="64"/>
        <v/>
      </c>
      <c r="L94" s="7" t="str">
        <f t="shared" si="64"/>
        <v/>
      </c>
      <c r="M94" s="7" t="str">
        <f t="shared" si="64"/>
        <v/>
      </c>
      <c r="N94" s="7" t="str">
        <f t="shared" si="64"/>
        <v/>
      </c>
      <c r="O94" s="7" t="str">
        <f t="shared" si="64"/>
        <v/>
      </c>
      <c r="P94" s="66">
        <f t="shared" si="62"/>
        <v>0</v>
      </c>
      <c r="R94" s="36"/>
    </row>
    <row r="95" spans="1:18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5">SUM(E93,E91)</f>
        <v>0</v>
      </c>
      <c r="F95" s="66">
        <f t="shared" si="65"/>
        <v>0</v>
      </c>
      <c r="G95" s="66">
        <f t="shared" si="65"/>
        <v>0</v>
      </c>
      <c r="H95" s="66">
        <f t="shared" si="65"/>
        <v>0</v>
      </c>
      <c r="I95" s="66">
        <f t="shared" si="65"/>
        <v>0</v>
      </c>
      <c r="J95" s="66">
        <f t="shared" si="65"/>
        <v>0</v>
      </c>
      <c r="K95" s="66">
        <f t="shared" si="65"/>
        <v>910.3</v>
      </c>
      <c r="L95" s="66">
        <f t="shared" si="65"/>
        <v>61.1</v>
      </c>
      <c r="M95" s="66">
        <f t="shared" si="65"/>
        <v>0</v>
      </c>
      <c r="N95" s="66">
        <f t="shared" si="65"/>
        <v>0</v>
      </c>
      <c r="O95" s="66">
        <f t="shared" si="65"/>
        <v>0</v>
      </c>
      <c r="P95" s="66">
        <f t="shared" si="62"/>
        <v>971.4</v>
      </c>
      <c r="R95" s="36"/>
    </row>
    <row r="96" spans="1:18" ht="16.05" customHeight="1" x14ac:dyDescent="0.2">
      <c r="A96" s="9"/>
      <c r="B96" s="13"/>
      <c r="C96" s="10" t="s">
        <v>22</v>
      </c>
      <c r="D96" s="7" t="str">
        <f t="shared" ref="D96:O96" si="66">IF(D95&lt;=0,"",D95/$P95%)</f>
        <v/>
      </c>
      <c r="E96" s="7" t="str">
        <f t="shared" si="66"/>
        <v/>
      </c>
      <c r="F96" s="7" t="str">
        <f t="shared" si="66"/>
        <v/>
      </c>
      <c r="G96" s="7" t="str">
        <f t="shared" si="66"/>
        <v/>
      </c>
      <c r="H96" s="7" t="str">
        <f t="shared" si="66"/>
        <v/>
      </c>
      <c r="I96" s="7" t="str">
        <f t="shared" si="66"/>
        <v/>
      </c>
      <c r="J96" s="7" t="str">
        <f t="shared" si="66"/>
        <v/>
      </c>
      <c r="K96" s="7">
        <f t="shared" si="66"/>
        <v>93.710109120856487</v>
      </c>
      <c r="L96" s="7">
        <f t="shared" si="66"/>
        <v>6.2898908791435044</v>
      </c>
      <c r="M96" s="7" t="str">
        <f t="shared" si="66"/>
        <v/>
      </c>
      <c r="N96" s="7" t="str">
        <f t="shared" si="66"/>
        <v/>
      </c>
      <c r="O96" s="7" t="str">
        <f t="shared" si="66"/>
        <v/>
      </c>
      <c r="P96" s="66">
        <f t="shared" si="62"/>
        <v>99.999999999999986</v>
      </c>
      <c r="R96" s="36"/>
    </row>
    <row r="97" spans="1:18" ht="16.05" customHeight="1" x14ac:dyDescent="0.2">
      <c r="A97" s="9"/>
      <c r="B97" s="9" t="s">
        <v>39</v>
      </c>
      <c r="C97" s="7" t="s">
        <v>21</v>
      </c>
      <c r="D97" s="70">
        <v>0</v>
      </c>
      <c r="E97" s="70">
        <v>0</v>
      </c>
      <c r="F97" s="70">
        <v>3.2</v>
      </c>
      <c r="G97" s="70">
        <v>4.3</v>
      </c>
      <c r="H97" s="70">
        <v>0</v>
      </c>
      <c r="I97" s="70">
        <v>0</v>
      </c>
      <c r="J97" s="70">
        <v>3.4</v>
      </c>
      <c r="K97" s="70">
        <v>9.3000000000000007</v>
      </c>
      <c r="L97" s="70">
        <v>15.9</v>
      </c>
      <c r="M97" s="70">
        <v>18.600000000000001</v>
      </c>
      <c r="N97" s="70">
        <v>0</v>
      </c>
      <c r="O97" s="70">
        <v>0</v>
      </c>
      <c r="P97" s="66">
        <f t="shared" si="62"/>
        <v>54.7</v>
      </c>
      <c r="R97" s="36"/>
    </row>
    <row r="98" spans="1:18" ht="16.05" customHeight="1" x14ac:dyDescent="0.2">
      <c r="A98" s="9"/>
      <c r="B98" s="9"/>
      <c r="C98" s="10" t="s">
        <v>22</v>
      </c>
      <c r="D98" s="7" t="str">
        <f t="shared" ref="D98:O98" si="67">IF(D97&lt;=0,"",D97/$P97%)</f>
        <v/>
      </c>
      <c r="E98" s="7" t="str">
        <f t="shared" si="67"/>
        <v/>
      </c>
      <c r="F98" s="7">
        <f t="shared" si="67"/>
        <v>5.8500914076782449</v>
      </c>
      <c r="G98" s="7">
        <f t="shared" si="67"/>
        <v>7.8610603290676409</v>
      </c>
      <c r="H98" s="7" t="str">
        <f t="shared" si="67"/>
        <v/>
      </c>
      <c r="I98" s="7" t="str">
        <f t="shared" si="67"/>
        <v/>
      </c>
      <c r="J98" s="7">
        <f t="shared" si="67"/>
        <v>6.2157221206581346</v>
      </c>
      <c r="K98" s="7">
        <f t="shared" si="67"/>
        <v>17.001828153564901</v>
      </c>
      <c r="L98" s="7">
        <f t="shared" si="67"/>
        <v>29.067641681901279</v>
      </c>
      <c r="M98" s="7">
        <f t="shared" si="67"/>
        <v>34.003656307129802</v>
      </c>
      <c r="N98" s="7" t="str">
        <f t="shared" si="67"/>
        <v/>
      </c>
      <c r="O98" s="7" t="str">
        <f t="shared" si="67"/>
        <v/>
      </c>
      <c r="P98" s="66">
        <f t="shared" si="62"/>
        <v>100</v>
      </c>
      <c r="R98" s="36"/>
    </row>
    <row r="99" spans="1:18" ht="16.05" customHeight="1" x14ac:dyDescent="0.2">
      <c r="A99" s="9"/>
      <c r="B99" s="9"/>
      <c r="C99" s="7" t="s">
        <v>23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69">
        <v>8.1</v>
      </c>
      <c r="K99" s="69">
        <v>31.3</v>
      </c>
      <c r="L99" s="69">
        <v>21</v>
      </c>
      <c r="M99" s="69">
        <v>9.5</v>
      </c>
      <c r="N99" s="70">
        <v>0</v>
      </c>
      <c r="O99" s="70">
        <v>0</v>
      </c>
      <c r="P99" s="66">
        <f t="shared" si="62"/>
        <v>69.900000000000006</v>
      </c>
      <c r="R99" s="36"/>
    </row>
    <row r="100" spans="1:18" ht="16.05" customHeight="1" x14ac:dyDescent="0.2">
      <c r="A100" s="9"/>
      <c r="B100" s="9"/>
      <c r="C100" s="10" t="s">
        <v>22</v>
      </c>
      <c r="D100" s="7" t="str">
        <f t="shared" ref="D100:O100" si="68">IF(D99&lt;=0,"",D99/$P99%)</f>
        <v/>
      </c>
      <c r="E100" s="7" t="str">
        <f t="shared" si="68"/>
        <v/>
      </c>
      <c r="F100" s="7" t="str">
        <f t="shared" si="68"/>
        <v/>
      </c>
      <c r="G100" s="7" t="str">
        <f t="shared" si="68"/>
        <v/>
      </c>
      <c r="H100" s="7" t="str">
        <f t="shared" si="68"/>
        <v/>
      </c>
      <c r="I100" s="7" t="str">
        <f t="shared" si="68"/>
        <v/>
      </c>
      <c r="J100" s="7">
        <f t="shared" si="68"/>
        <v>11.587982832618025</v>
      </c>
      <c r="K100" s="7">
        <f t="shared" si="68"/>
        <v>44.778254649499281</v>
      </c>
      <c r="L100" s="7">
        <f t="shared" si="68"/>
        <v>30.04291845493562</v>
      </c>
      <c r="M100" s="7">
        <f t="shared" si="68"/>
        <v>13.590844062947067</v>
      </c>
      <c r="N100" s="7" t="str">
        <f t="shared" si="68"/>
        <v/>
      </c>
      <c r="O100" s="7" t="str">
        <f t="shared" si="68"/>
        <v/>
      </c>
      <c r="P100" s="66">
        <f t="shared" si="62"/>
        <v>100</v>
      </c>
      <c r="R100" s="36"/>
    </row>
    <row r="101" spans="1:18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69">SUM(E99,E97)</f>
        <v>0</v>
      </c>
      <c r="F101" s="66">
        <f t="shared" si="69"/>
        <v>3.2</v>
      </c>
      <c r="G101" s="66">
        <f t="shared" si="69"/>
        <v>4.3</v>
      </c>
      <c r="H101" s="66">
        <f t="shared" si="69"/>
        <v>0</v>
      </c>
      <c r="I101" s="66">
        <f t="shared" si="69"/>
        <v>0</v>
      </c>
      <c r="J101" s="66">
        <f t="shared" si="69"/>
        <v>11.5</v>
      </c>
      <c r="K101" s="66">
        <f t="shared" si="69"/>
        <v>40.6</v>
      </c>
      <c r="L101" s="66">
        <f t="shared" si="69"/>
        <v>36.9</v>
      </c>
      <c r="M101" s="66">
        <f t="shared" si="69"/>
        <v>28.1</v>
      </c>
      <c r="N101" s="66">
        <f t="shared" si="69"/>
        <v>0</v>
      </c>
      <c r="O101" s="66">
        <f t="shared" si="69"/>
        <v>0</v>
      </c>
      <c r="P101" s="66">
        <f t="shared" si="62"/>
        <v>124.6</v>
      </c>
      <c r="R101" s="36"/>
    </row>
    <row r="102" spans="1:18" ht="16.05" customHeight="1" x14ac:dyDescent="0.2">
      <c r="A102" s="9"/>
      <c r="B102" s="13"/>
      <c r="C102" s="10" t="s">
        <v>22</v>
      </c>
      <c r="D102" s="7" t="str">
        <f t="shared" ref="D102:O102" si="70">IF(D101&lt;=0,"",D101/$P101%)</f>
        <v/>
      </c>
      <c r="E102" s="7" t="str">
        <f t="shared" si="70"/>
        <v/>
      </c>
      <c r="F102" s="7">
        <f t="shared" si="70"/>
        <v>2.5682182985553772</v>
      </c>
      <c r="G102" s="7">
        <f t="shared" si="70"/>
        <v>3.451043338683788</v>
      </c>
      <c r="H102" s="7" t="str">
        <f t="shared" si="70"/>
        <v/>
      </c>
      <c r="I102" s="7" t="str">
        <f t="shared" si="70"/>
        <v/>
      </c>
      <c r="J102" s="7">
        <f t="shared" si="70"/>
        <v>9.2295345104333872</v>
      </c>
      <c r="K102" s="7">
        <f t="shared" si="70"/>
        <v>32.584269662921351</v>
      </c>
      <c r="L102" s="7">
        <f t="shared" si="70"/>
        <v>29.614767255216691</v>
      </c>
      <c r="M102" s="7">
        <f t="shared" si="70"/>
        <v>22.552166934189408</v>
      </c>
      <c r="N102" s="7" t="str">
        <f t="shared" si="70"/>
        <v/>
      </c>
      <c r="O102" s="7" t="str">
        <f t="shared" si="70"/>
        <v/>
      </c>
      <c r="P102" s="66">
        <f t="shared" si="62"/>
        <v>100</v>
      </c>
      <c r="R102" s="36"/>
    </row>
    <row r="103" spans="1:18" ht="16.05" customHeight="1" x14ac:dyDescent="0.2">
      <c r="A103" s="9"/>
      <c r="B103" s="9" t="s">
        <v>40</v>
      </c>
      <c r="C103" s="7" t="s">
        <v>21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175</v>
      </c>
      <c r="J103" s="67">
        <v>95.1</v>
      </c>
      <c r="K103" s="67">
        <v>9.3000000000000007</v>
      </c>
      <c r="L103" s="67">
        <v>166</v>
      </c>
      <c r="M103" s="67">
        <v>98.3</v>
      </c>
      <c r="N103" s="67">
        <v>13.4</v>
      </c>
      <c r="O103" s="67">
        <v>0</v>
      </c>
      <c r="P103" s="66">
        <f t="shared" si="62"/>
        <v>557.1</v>
      </c>
      <c r="R103" s="36"/>
    </row>
    <row r="104" spans="1:18" ht="16.05" customHeight="1" x14ac:dyDescent="0.2">
      <c r="A104" s="9"/>
      <c r="B104" s="9"/>
      <c r="C104" s="10" t="s">
        <v>22</v>
      </c>
      <c r="D104" s="7" t="str">
        <f t="shared" ref="D104:O104" si="71">IF(D103&lt;=0,"",D103/$P103%)</f>
        <v/>
      </c>
      <c r="E104" s="7" t="str">
        <f t="shared" si="71"/>
        <v/>
      </c>
      <c r="F104" s="7" t="str">
        <f t="shared" si="71"/>
        <v/>
      </c>
      <c r="G104" s="7" t="str">
        <f t="shared" si="71"/>
        <v/>
      </c>
      <c r="H104" s="7" t="str">
        <f t="shared" si="71"/>
        <v/>
      </c>
      <c r="I104" s="7">
        <f t="shared" si="71"/>
        <v>31.412672769700229</v>
      </c>
      <c r="J104" s="7">
        <f t="shared" si="71"/>
        <v>17.070543887991381</v>
      </c>
      <c r="K104" s="7">
        <f t="shared" si="71"/>
        <v>1.669359181475498</v>
      </c>
      <c r="L104" s="7">
        <f t="shared" si="71"/>
        <v>29.79716388440136</v>
      </c>
      <c r="M104" s="7">
        <f t="shared" si="71"/>
        <v>17.644947047208756</v>
      </c>
      <c r="N104" s="7">
        <f t="shared" si="71"/>
        <v>2.4053132292227604</v>
      </c>
      <c r="O104" s="7" t="str">
        <f t="shared" si="71"/>
        <v/>
      </c>
      <c r="P104" s="66">
        <f t="shared" si="62"/>
        <v>99.999999999999986</v>
      </c>
      <c r="R104" s="36"/>
    </row>
    <row r="105" spans="1:18" ht="16.05" customHeight="1" x14ac:dyDescent="0.2">
      <c r="A105" s="9"/>
      <c r="B105" s="9"/>
      <c r="C105" s="7" t="s">
        <v>23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6.6</v>
      </c>
      <c r="K105" s="67">
        <v>24</v>
      </c>
      <c r="L105" s="67">
        <v>51.6</v>
      </c>
      <c r="M105" s="67">
        <v>68.5</v>
      </c>
      <c r="N105" s="67">
        <v>0</v>
      </c>
      <c r="O105" s="67">
        <v>0</v>
      </c>
      <c r="P105" s="66">
        <f t="shared" si="62"/>
        <v>150.69999999999999</v>
      </c>
      <c r="R105" s="36"/>
    </row>
    <row r="106" spans="1:18" ht="16.05" customHeight="1" x14ac:dyDescent="0.2">
      <c r="A106" s="9"/>
      <c r="B106" s="9"/>
      <c r="C106" s="10" t="s">
        <v>22</v>
      </c>
      <c r="D106" s="7" t="str">
        <f t="shared" ref="D106:O106" si="72">IF(D105&lt;=0,"",D105/$P105%)</f>
        <v/>
      </c>
      <c r="E106" s="7" t="str">
        <f t="shared" si="72"/>
        <v/>
      </c>
      <c r="F106" s="7" t="str">
        <f t="shared" si="72"/>
        <v/>
      </c>
      <c r="G106" s="7" t="str">
        <f t="shared" si="72"/>
        <v/>
      </c>
      <c r="H106" s="7" t="str">
        <f t="shared" si="72"/>
        <v/>
      </c>
      <c r="I106" s="7" t="str">
        <f t="shared" si="72"/>
        <v/>
      </c>
      <c r="J106" s="7">
        <f t="shared" si="72"/>
        <v>4.3795620437956204</v>
      </c>
      <c r="K106" s="7">
        <f t="shared" si="72"/>
        <v>15.925680159256803</v>
      </c>
      <c r="L106" s="7">
        <f t="shared" si="72"/>
        <v>34.240212342402124</v>
      </c>
      <c r="M106" s="7">
        <f t="shared" si="72"/>
        <v>45.45454545454546</v>
      </c>
      <c r="N106" s="7" t="str">
        <f t="shared" si="72"/>
        <v/>
      </c>
      <c r="O106" s="7" t="str">
        <f t="shared" si="72"/>
        <v/>
      </c>
      <c r="P106" s="66">
        <f t="shared" si="62"/>
        <v>100</v>
      </c>
      <c r="R106" s="36"/>
    </row>
    <row r="107" spans="1:18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3">SUM(E105,E103)</f>
        <v>0</v>
      </c>
      <c r="F107" s="66">
        <f t="shared" si="73"/>
        <v>0</v>
      </c>
      <c r="G107" s="66">
        <f t="shared" si="73"/>
        <v>0</v>
      </c>
      <c r="H107" s="66">
        <f t="shared" si="73"/>
        <v>0</v>
      </c>
      <c r="I107" s="66">
        <f t="shared" si="73"/>
        <v>175</v>
      </c>
      <c r="J107" s="66">
        <f t="shared" si="73"/>
        <v>101.69999999999999</v>
      </c>
      <c r="K107" s="66">
        <f t="shared" si="73"/>
        <v>33.299999999999997</v>
      </c>
      <c r="L107" s="66">
        <f t="shared" si="73"/>
        <v>217.6</v>
      </c>
      <c r="M107" s="66">
        <f t="shared" si="73"/>
        <v>166.8</v>
      </c>
      <c r="N107" s="66">
        <f t="shared" si="73"/>
        <v>13.4</v>
      </c>
      <c r="O107" s="66">
        <f t="shared" si="73"/>
        <v>0</v>
      </c>
      <c r="P107" s="66">
        <f t="shared" si="62"/>
        <v>707.80000000000007</v>
      </c>
      <c r="R107" s="36"/>
    </row>
    <row r="108" spans="1:18" ht="16.05" customHeight="1" x14ac:dyDescent="0.2">
      <c r="A108" s="9"/>
      <c r="B108" s="13"/>
      <c r="C108" s="10" t="s">
        <v>22</v>
      </c>
      <c r="D108" s="7" t="str">
        <f t="shared" ref="D108:O108" si="74">IF(D107&lt;=0,"",D107/$P107%)</f>
        <v/>
      </c>
      <c r="E108" s="7" t="str">
        <f t="shared" si="74"/>
        <v/>
      </c>
      <c r="F108" s="7" t="str">
        <f t="shared" si="74"/>
        <v/>
      </c>
      <c r="G108" s="7" t="str">
        <f t="shared" si="74"/>
        <v/>
      </c>
      <c r="H108" s="7" t="str">
        <f t="shared" si="74"/>
        <v/>
      </c>
      <c r="I108" s="7">
        <f t="shared" si="74"/>
        <v>24.724498445888667</v>
      </c>
      <c r="J108" s="7">
        <f t="shared" si="74"/>
        <v>14.36846566826787</v>
      </c>
      <c r="K108" s="7">
        <f t="shared" si="74"/>
        <v>4.7047188471319572</v>
      </c>
      <c r="L108" s="7">
        <f t="shared" si="74"/>
        <v>30.743147781859282</v>
      </c>
      <c r="M108" s="7">
        <f t="shared" si="74"/>
        <v>23.565979090138459</v>
      </c>
      <c r="N108" s="7">
        <f t="shared" si="74"/>
        <v>1.8931901667137609</v>
      </c>
      <c r="O108" s="7" t="str">
        <f t="shared" si="74"/>
        <v/>
      </c>
      <c r="P108" s="66">
        <f t="shared" si="62"/>
        <v>100</v>
      </c>
      <c r="R108" s="36"/>
    </row>
    <row r="109" spans="1:18" ht="16.05" customHeight="1" x14ac:dyDescent="0.2">
      <c r="A109" s="9"/>
      <c r="B109" s="9" t="s">
        <v>41</v>
      </c>
      <c r="C109" s="7" t="s">
        <v>21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6">
        <f t="shared" si="62"/>
        <v>0</v>
      </c>
      <c r="R109" s="36"/>
    </row>
    <row r="110" spans="1:18" ht="16.05" customHeight="1" x14ac:dyDescent="0.2">
      <c r="A110" s="9"/>
      <c r="B110" s="9"/>
      <c r="C110" s="10" t="s">
        <v>22</v>
      </c>
      <c r="D110" s="7" t="str">
        <f t="shared" ref="D110:O110" si="75">IF(D109&lt;=0,"",D109/$P109%)</f>
        <v/>
      </c>
      <c r="E110" s="7" t="str">
        <f t="shared" si="75"/>
        <v/>
      </c>
      <c r="F110" s="7" t="str">
        <f t="shared" si="75"/>
        <v/>
      </c>
      <c r="G110" s="7" t="str">
        <f t="shared" si="75"/>
        <v/>
      </c>
      <c r="H110" s="7" t="str">
        <f t="shared" si="75"/>
        <v/>
      </c>
      <c r="I110" s="7" t="str">
        <f t="shared" si="75"/>
        <v/>
      </c>
      <c r="J110" s="7" t="str">
        <f t="shared" si="75"/>
        <v/>
      </c>
      <c r="K110" s="7" t="str">
        <f t="shared" si="75"/>
        <v/>
      </c>
      <c r="L110" s="7" t="str">
        <f t="shared" si="75"/>
        <v/>
      </c>
      <c r="M110" s="7" t="str">
        <f t="shared" si="75"/>
        <v/>
      </c>
      <c r="N110" s="7" t="str">
        <f t="shared" si="75"/>
        <v/>
      </c>
      <c r="O110" s="7" t="str">
        <f t="shared" si="75"/>
        <v/>
      </c>
      <c r="P110" s="66">
        <f t="shared" si="62"/>
        <v>0</v>
      </c>
      <c r="R110" s="36"/>
    </row>
    <row r="111" spans="1:18" ht="16.05" customHeight="1" x14ac:dyDescent="0.2">
      <c r="A111" s="9"/>
      <c r="B111" s="9"/>
      <c r="C111" s="7" t="s">
        <v>23</v>
      </c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6">
        <f t="shared" si="62"/>
        <v>0</v>
      </c>
      <c r="R111" s="36"/>
    </row>
    <row r="112" spans="1:18" ht="16.05" customHeight="1" x14ac:dyDescent="0.2">
      <c r="A112" s="9"/>
      <c r="B112" s="9"/>
      <c r="C112" s="10" t="s">
        <v>22</v>
      </c>
      <c r="D112" s="7" t="str">
        <f t="shared" ref="D112:O112" si="76">IF(D111&lt;=0,"",D111/$P111%)</f>
        <v/>
      </c>
      <c r="E112" s="7" t="str">
        <f t="shared" si="76"/>
        <v/>
      </c>
      <c r="F112" s="7" t="str">
        <f t="shared" si="76"/>
        <v/>
      </c>
      <c r="G112" s="7" t="str">
        <f t="shared" si="76"/>
        <v/>
      </c>
      <c r="H112" s="7" t="str">
        <f t="shared" si="76"/>
        <v/>
      </c>
      <c r="I112" s="7" t="str">
        <f t="shared" si="76"/>
        <v/>
      </c>
      <c r="J112" s="7" t="str">
        <f t="shared" si="76"/>
        <v/>
      </c>
      <c r="K112" s="7" t="str">
        <f t="shared" si="76"/>
        <v/>
      </c>
      <c r="L112" s="7" t="str">
        <f t="shared" si="76"/>
        <v/>
      </c>
      <c r="M112" s="7" t="str">
        <f t="shared" si="76"/>
        <v/>
      </c>
      <c r="N112" s="7" t="str">
        <f t="shared" si="76"/>
        <v/>
      </c>
      <c r="O112" s="7" t="str">
        <f t="shared" si="76"/>
        <v/>
      </c>
      <c r="P112" s="66">
        <f t="shared" si="62"/>
        <v>0</v>
      </c>
      <c r="R112" s="36"/>
    </row>
    <row r="113" spans="1:18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7">SUM(E111,E109)</f>
        <v>0</v>
      </c>
      <c r="F113" s="66">
        <f t="shared" si="77"/>
        <v>0</v>
      </c>
      <c r="G113" s="66">
        <f t="shared" si="77"/>
        <v>0</v>
      </c>
      <c r="H113" s="66">
        <f t="shared" si="77"/>
        <v>0</v>
      </c>
      <c r="I113" s="66">
        <f t="shared" si="77"/>
        <v>0</v>
      </c>
      <c r="J113" s="66">
        <f t="shared" si="77"/>
        <v>0</v>
      </c>
      <c r="K113" s="66">
        <f t="shared" si="77"/>
        <v>0</v>
      </c>
      <c r="L113" s="66">
        <f t="shared" si="77"/>
        <v>0</v>
      </c>
      <c r="M113" s="66">
        <f t="shared" si="77"/>
        <v>0</v>
      </c>
      <c r="N113" s="66">
        <f t="shared" si="77"/>
        <v>0</v>
      </c>
      <c r="O113" s="66">
        <f t="shared" si="77"/>
        <v>0</v>
      </c>
      <c r="P113" s="66">
        <f t="shared" si="62"/>
        <v>0</v>
      </c>
      <c r="R113" s="36"/>
    </row>
    <row r="114" spans="1:18" ht="16.05" customHeight="1" x14ac:dyDescent="0.2">
      <c r="A114" s="9"/>
      <c r="B114" s="13"/>
      <c r="C114" s="10" t="s">
        <v>22</v>
      </c>
      <c r="D114" s="7" t="str">
        <f t="shared" ref="D114:O114" si="78">IF(D113&lt;=0,"",D113/$P113%)</f>
        <v/>
      </c>
      <c r="E114" s="7" t="str">
        <f t="shared" si="78"/>
        <v/>
      </c>
      <c r="F114" s="7" t="str">
        <f t="shared" si="78"/>
        <v/>
      </c>
      <c r="G114" s="7" t="str">
        <f t="shared" si="78"/>
        <v/>
      </c>
      <c r="H114" s="7" t="str">
        <f t="shared" si="78"/>
        <v/>
      </c>
      <c r="I114" s="7" t="str">
        <f t="shared" si="78"/>
        <v/>
      </c>
      <c r="J114" s="7" t="str">
        <f t="shared" si="78"/>
        <v/>
      </c>
      <c r="K114" s="7" t="str">
        <f t="shared" si="78"/>
        <v/>
      </c>
      <c r="L114" s="7" t="str">
        <f t="shared" si="78"/>
        <v/>
      </c>
      <c r="M114" s="7" t="str">
        <f t="shared" si="78"/>
        <v/>
      </c>
      <c r="N114" s="7" t="str">
        <f t="shared" si="78"/>
        <v/>
      </c>
      <c r="O114" s="7" t="str">
        <f t="shared" si="78"/>
        <v/>
      </c>
      <c r="P114" s="66">
        <f t="shared" si="62"/>
        <v>0</v>
      </c>
      <c r="R114" s="36"/>
    </row>
    <row r="115" spans="1:18" ht="16.05" customHeight="1" x14ac:dyDescent="0.2">
      <c r="A115" s="9"/>
      <c r="B115" s="9" t="s">
        <v>42</v>
      </c>
      <c r="C115" s="7" t="s">
        <v>21</v>
      </c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6">
        <f t="shared" si="62"/>
        <v>0</v>
      </c>
      <c r="R115" s="36"/>
    </row>
    <row r="116" spans="1:18" ht="16.05" customHeight="1" x14ac:dyDescent="0.2">
      <c r="A116" s="9"/>
      <c r="B116" s="9"/>
      <c r="C116" s="10" t="s">
        <v>22</v>
      </c>
      <c r="D116" s="7" t="str">
        <f t="shared" ref="D116:O116" si="79">IF(D115&lt;=0,"",D115/$P115%)</f>
        <v/>
      </c>
      <c r="E116" s="7" t="str">
        <f t="shared" si="79"/>
        <v/>
      </c>
      <c r="F116" s="7" t="str">
        <f t="shared" si="79"/>
        <v/>
      </c>
      <c r="G116" s="7" t="str">
        <f t="shared" si="79"/>
        <v/>
      </c>
      <c r="H116" s="7" t="str">
        <f t="shared" si="79"/>
        <v/>
      </c>
      <c r="I116" s="7" t="str">
        <f t="shared" si="79"/>
        <v/>
      </c>
      <c r="J116" s="7" t="str">
        <f t="shared" si="79"/>
        <v/>
      </c>
      <c r="K116" s="7" t="str">
        <f t="shared" si="79"/>
        <v/>
      </c>
      <c r="L116" s="7" t="str">
        <f t="shared" si="79"/>
        <v/>
      </c>
      <c r="M116" s="7" t="str">
        <f t="shared" si="79"/>
        <v/>
      </c>
      <c r="N116" s="7" t="str">
        <f t="shared" si="79"/>
        <v/>
      </c>
      <c r="O116" s="7" t="str">
        <f t="shared" si="79"/>
        <v/>
      </c>
      <c r="P116" s="66">
        <f t="shared" si="62"/>
        <v>0</v>
      </c>
      <c r="R116" s="36"/>
    </row>
    <row r="117" spans="1:18" ht="16.05" customHeight="1" x14ac:dyDescent="0.2">
      <c r="A117" s="9"/>
      <c r="B117" s="9"/>
      <c r="C117" s="7" t="s">
        <v>23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0.6</v>
      </c>
      <c r="K117" s="67">
        <v>3.5</v>
      </c>
      <c r="L117" s="67">
        <v>1.4</v>
      </c>
      <c r="M117" s="67">
        <v>0.5</v>
      </c>
      <c r="N117" s="67">
        <v>0</v>
      </c>
      <c r="O117" s="67">
        <v>0</v>
      </c>
      <c r="P117" s="66">
        <f t="shared" si="62"/>
        <v>6</v>
      </c>
      <c r="R117" s="36"/>
    </row>
    <row r="118" spans="1:18" ht="16.05" customHeight="1" x14ac:dyDescent="0.2">
      <c r="A118" s="9"/>
      <c r="B118" s="9"/>
      <c r="C118" s="10" t="s">
        <v>22</v>
      </c>
      <c r="D118" s="7" t="str">
        <f t="shared" ref="D118:O118" si="80">IF(D117&lt;=0,"",D117/$P117%)</f>
        <v/>
      </c>
      <c r="E118" s="7" t="str">
        <f t="shared" si="80"/>
        <v/>
      </c>
      <c r="F118" s="7" t="str">
        <f t="shared" si="80"/>
        <v/>
      </c>
      <c r="G118" s="7" t="str">
        <f t="shared" si="80"/>
        <v/>
      </c>
      <c r="H118" s="7" t="str">
        <f t="shared" si="80"/>
        <v/>
      </c>
      <c r="I118" s="7" t="str">
        <f t="shared" si="80"/>
        <v/>
      </c>
      <c r="J118" s="7">
        <f t="shared" si="80"/>
        <v>10</v>
      </c>
      <c r="K118" s="7">
        <f t="shared" si="80"/>
        <v>58.333333333333336</v>
      </c>
      <c r="L118" s="7">
        <f t="shared" si="80"/>
        <v>23.333333333333332</v>
      </c>
      <c r="M118" s="7">
        <f t="shared" si="80"/>
        <v>8.3333333333333339</v>
      </c>
      <c r="N118" s="7" t="str">
        <f t="shared" si="80"/>
        <v/>
      </c>
      <c r="O118" s="7" t="str">
        <f t="shared" si="80"/>
        <v/>
      </c>
      <c r="P118" s="66">
        <f t="shared" si="62"/>
        <v>100</v>
      </c>
      <c r="R118" s="36"/>
    </row>
    <row r="119" spans="1:18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81">SUM(E117,E115)</f>
        <v>0</v>
      </c>
      <c r="F119" s="66">
        <f t="shared" si="81"/>
        <v>0</v>
      </c>
      <c r="G119" s="66">
        <f t="shared" si="81"/>
        <v>0</v>
      </c>
      <c r="H119" s="66">
        <f t="shared" si="81"/>
        <v>0</v>
      </c>
      <c r="I119" s="66">
        <f t="shared" si="81"/>
        <v>0</v>
      </c>
      <c r="J119" s="66">
        <f t="shared" si="81"/>
        <v>0.6</v>
      </c>
      <c r="K119" s="66">
        <f t="shared" si="81"/>
        <v>3.5</v>
      </c>
      <c r="L119" s="66">
        <f t="shared" si="81"/>
        <v>1.4</v>
      </c>
      <c r="M119" s="66">
        <f t="shared" si="81"/>
        <v>0.5</v>
      </c>
      <c r="N119" s="66">
        <f t="shared" si="81"/>
        <v>0</v>
      </c>
      <c r="O119" s="66">
        <f t="shared" si="81"/>
        <v>0</v>
      </c>
      <c r="P119" s="66">
        <f t="shared" si="62"/>
        <v>6</v>
      </c>
      <c r="R119" s="36"/>
    </row>
    <row r="120" spans="1:18" ht="16.05" customHeight="1" x14ac:dyDescent="0.2">
      <c r="A120" s="9"/>
      <c r="B120" s="13"/>
      <c r="C120" s="10" t="s">
        <v>22</v>
      </c>
      <c r="D120" s="7" t="str">
        <f t="shared" ref="D120:O120" si="82">IF(D119&lt;=0,"",D119/$P119%)</f>
        <v/>
      </c>
      <c r="E120" s="7" t="str">
        <f t="shared" si="82"/>
        <v/>
      </c>
      <c r="F120" s="7" t="str">
        <f t="shared" si="82"/>
        <v/>
      </c>
      <c r="G120" s="7" t="str">
        <f t="shared" si="82"/>
        <v/>
      </c>
      <c r="H120" s="7" t="str">
        <f t="shared" si="82"/>
        <v/>
      </c>
      <c r="I120" s="7" t="str">
        <f t="shared" si="82"/>
        <v/>
      </c>
      <c r="J120" s="7">
        <f t="shared" si="82"/>
        <v>10</v>
      </c>
      <c r="K120" s="7">
        <f t="shared" si="82"/>
        <v>58.333333333333336</v>
      </c>
      <c r="L120" s="7">
        <f t="shared" si="82"/>
        <v>23.333333333333332</v>
      </c>
      <c r="M120" s="7">
        <f t="shared" si="82"/>
        <v>8.3333333333333339</v>
      </c>
      <c r="N120" s="7" t="str">
        <f t="shared" si="82"/>
        <v/>
      </c>
      <c r="O120" s="7" t="str">
        <f t="shared" si="82"/>
        <v/>
      </c>
      <c r="P120" s="66">
        <f t="shared" si="62"/>
        <v>100</v>
      </c>
      <c r="R120" s="36"/>
    </row>
    <row r="121" spans="1:18" ht="16.05" customHeight="1" x14ac:dyDescent="0.2">
      <c r="A121" s="9"/>
      <c r="B121" s="9" t="s">
        <v>43</v>
      </c>
      <c r="C121" s="7" t="s">
        <v>21</v>
      </c>
      <c r="D121" s="67">
        <v>0.3</v>
      </c>
      <c r="E121" s="67">
        <v>0</v>
      </c>
      <c r="F121" s="67">
        <v>0.5</v>
      </c>
      <c r="G121" s="67">
        <v>13.7</v>
      </c>
      <c r="H121" s="67">
        <v>20.5</v>
      </c>
      <c r="I121" s="67">
        <v>10.1</v>
      </c>
      <c r="J121" s="67">
        <v>9</v>
      </c>
      <c r="K121" s="67">
        <v>9</v>
      </c>
      <c r="L121" s="67">
        <v>3.6</v>
      </c>
      <c r="M121" s="67">
        <v>0</v>
      </c>
      <c r="N121" s="67">
        <v>0</v>
      </c>
      <c r="O121" s="67">
        <v>0.8</v>
      </c>
      <c r="P121" s="66">
        <f t="shared" si="62"/>
        <v>67.5</v>
      </c>
      <c r="R121" s="36"/>
    </row>
    <row r="122" spans="1:18" ht="16.05" customHeight="1" x14ac:dyDescent="0.2">
      <c r="A122" s="9"/>
      <c r="B122" s="9"/>
      <c r="C122" s="10" t="s">
        <v>22</v>
      </c>
      <c r="D122" s="7">
        <f t="shared" ref="D122:O122" si="83">IF(D121&lt;=0,"",D121/$P121%)</f>
        <v>0.44444444444444442</v>
      </c>
      <c r="E122" s="7" t="str">
        <f t="shared" si="83"/>
        <v/>
      </c>
      <c r="F122" s="7">
        <f t="shared" si="83"/>
        <v>0.7407407407407407</v>
      </c>
      <c r="G122" s="7">
        <f t="shared" si="83"/>
        <v>20.296296296296294</v>
      </c>
      <c r="H122" s="7">
        <f t="shared" si="83"/>
        <v>30.370370370370367</v>
      </c>
      <c r="I122" s="7">
        <f t="shared" si="83"/>
        <v>14.962962962962962</v>
      </c>
      <c r="J122" s="7">
        <f t="shared" si="83"/>
        <v>13.333333333333332</v>
      </c>
      <c r="K122" s="7">
        <f t="shared" si="83"/>
        <v>13.333333333333332</v>
      </c>
      <c r="L122" s="7">
        <f t="shared" si="83"/>
        <v>5.333333333333333</v>
      </c>
      <c r="M122" s="7" t="str">
        <f t="shared" si="83"/>
        <v/>
      </c>
      <c r="N122" s="7" t="str">
        <f t="shared" si="83"/>
        <v/>
      </c>
      <c r="O122" s="7">
        <f t="shared" si="83"/>
        <v>1.1851851851851851</v>
      </c>
      <c r="P122" s="66">
        <f t="shared" si="62"/>
        <v>99.999999999999986</v>
      </c>
      <c r="R122" s="36"/>
    </row>
    <row r="123" spans="1:18" ht="16.05" customHeight="1" x14ac:dyDescent="0.2">
      <c r="A123" s="9"/>
      <c r="B123" s="9"/>
      <c r="C123" s="7" t="s">
        <v>23</v>
      </c>
      <c r="D123" s="67">
        <v>0</v>
      </c>
      <c r="E123" s="67">
        <v>0</v>
      </c>
      <c r="F123" s="67">
        <v>0</v>
      </c>
      <c r="G123" s="67">
        <v>0.1</v>
      </c>
      <c r="H123" s="67">
        <v>0.5</v>
      </c>
      <c r="I123" s="67">
        <v>1.5</v>
      </c>
      <c r="J123" s="67">
        <v>0</v>
      </c>
      <c r="K123" s="67">
        <v>0.6</v>
      </c>
      <c r="L123" s="67">
        <v>0.6</v>
      </c>
      <c r="M123" s="67">
        <v>0</v>
      </c>
      <c r="N123" s="67">
        <v>0</v>
      </c>
      <c r="O123" s="67">
        <v>0</v>
      </c>
      <c r="P123" s="66">
        <f t="shared" si="62"/>
        <v>3.3000000000000003</v>
      </c>
      <c r="R123" s="36"/>
    </row>
    <row r="124" spans="1:18" ht="16.05" customHeight="1" x14ac:dyDescent="0.2">
      <c r="A124" s="9"/>
      <c r="B124" s="9"/>
      <c r="C124" s="10" t="s">
        <v>22</v>
      </c>
      <c r="D124" s="7" t="str">
        <f t="shared" ref="D124:O124" si="84">IF(D123&lt;=0,"",D123/$P123%)</f>
        <v/>
      </c>
      <c r="E124" s="7" t="str">
        <f t="shared" si="84"/>
        <v/>
      </c>
      <c r="F124" s="7" t="str">
        <f t="shared" si="84"/>
        <v/>
      </c>
      <c r="G124" s="7">
        <f t="shared" si="84"/>
        <v>3.0303030303030303</v>
      </c>
      <c r="H124" s="7">
        <f t="shared" si="84"/>
        <v>15.15151515151515</v>
      </c>
      <c r="I124" s="7">
        <f t="shared" si="84"/>
        <v>45.454545454545453</v>
      </c>
      <c r="J124" s="7" t="str">
        <f t="shared" si="84"/>
        <v/>
      </c>
      <c r="K124" s="7">
        <f t="shared" si="84"/>
        <v>18.18181818181818</v>
      </c>
      <c r="L124" s="7">
        <f t="shared" si="84"/>
        <v>18.18181818181818</v>
      </c>
      <c r="M124" s="7" t="str">
        <f t="shared" si="84"/>
        <v/>
      </c>
      <c r="N124" s="7" t="str">
        <f t="shared" si="84"/>
        <v/>
      </c>
      <c r="O124" s="7" t="str">
        <f t="shared" si="84"/>
        <v/>
      </c>
      <c r="P124" s="66">
        <f t="shared" si="62"/>
        <v>100</v>
      </c>
      <c r="R124" s="36"/>
    </row>
    <row r="125" spans="1:18" ht="16.05" customHeight="1" x14ac:dyDescent="0.2">
      <c r="A125" s="9"/>
      <c r="B125" s="9"/>
      <c r="C125" s="7" t="s">
        <v>24</v>
      </c>
      <c r="D125" s="66">
        <f>SUM(D123,D121)</f>
        <v>0.3</v>
      </c>
      <c r="E125" s="66">
        <f t="shared" ref="E125:O125" si="85">SUM(E123,E121)</f>
        <v>0</v>
      </c>
      <c r="F125" s="66">
        <f t="shared" si="85"/>
        <v>0.5</v>
      </c>
      <c r="G125" s="66">
        <f t="shared" si="85"/>
        <v>13.799999999999999</v>
      </c>
      <c r="H125" s="66">
        <f t="shared" si="85"/>
        <v>21</v>
      </c>
      <c r="I125" s="66">
        <f t="shared" si="85"/>
        <v>11.6</v>
      </c>
      <c r="J125" s="66">
        <f t="shared" si="85"/>
        <v>9</v>
      </c>
      <c r="K125" s="66">
        <f t="shared" si="85"/>
        <v>9.6</v>
      </c>
      <c r="L125" s="66">
        <f t="shared" si="85"/>
        <v>4.2</v>
      </c>
      <c r="M125" s="66">
        <f t="shared" si="85"/>
        <v>0</v>
      </c>
      <c r="N125" s="66">
        <f t="shared" si="85"/>
        <v>0</v>
      </c>
      <c r="O125" s="66">
        <f t="shared" si="85"/>
        <v>0.8</v>
      </c>
      <c r="P125" s="66">
        <f t="shared" si="62"/>
        <v>70.8</v>
      </c>
      <c r="R125" s="36"/>
    </row>
    <row r="126" spans="1:18" ht="16.05" customHeight="1" x14ac:dyDescent="0.2">
      <c r="A126" s="9"/>
      <c r="B126" s="13"/>
      <c r="C126" s="10" t="s">
        <v>22</v>
      </c>
      <c r="D126" s="7">
        <f t="shared" ref="D126:O126" si="86">IF(D125&lt;=0,"",D125/$P125%)</f>
        <v>0.42372881355932202</v>
      </c>
      <c r="E126" s="7" t="str">
        <f t="shared" si="86"/>
        <v/>
      </c>
      <c r="F126" s="7">
        <f t="shared" si="86"/>
        <v>0.70621468926553677</v>
      </c>
      <c r="G126" s="7">
        <f t="shared" si="86"/>
        <v>19.491525423728813</v>
      </c>
      <c r="H126" s="7">
        <f t="shared" si="86"/>
        <v>29.661016949152543</v>
      </c>
      <c r="I126" s="7">
        <f t="shared" si="86"/>
        <v>16.384180790960453</v>
      </c>
      <c r="J126" s="7">
        <f t="shared" si="86"/>
        <v>12.711864406779661</v>
      </c>
      <c r="K126" s="7">
        <f t="shared" si="86"/>
        <v>13.559322033898304</v>
      </c>
      <c r="L126" s="7">
        <f t="shared" si="86"/>
        <v>5.9322033898305087</v>
      </c>
      <c r="M126" s="7" t="str">
        <f t="shared" si="86"/>
        <v/>
      </c>
      <c r="N126" s="7" t="str">
        <f t="shared" si="86"/>
        <v/>
      </c>
      <c r="O126" s="7">
        <f t="shared" si="86"/>
        <v>1.1299435028248588</v>
      </c>
      <c r="P126" s="66">
        <f t="shared" si="62"/>
        <v>100</v>
      </c>
      <c r="R126" s="36"/>
    </row>
    <row r="127" spans="1:18" ht="16.05" customHeight="1" x14ac:dyDescent="0.2">
      <c r="A127" s="9"/>
      <c r="B127" s="9" t="s">
        <v>44</v>
      </c>
      <c r="C127" s="7" t="s">
        <v>21</v>
      </c>
      <c r="D127" s="67">
        <v>0</v>
      </c>
      <c r="E127" s="67">
        <v>0</v>
      </c>
      <c r="F127" s="67">
        <v>0</v>
      </c>
      <c r="G127" s="67">
        <v>0.7</v>
      </c>
      <c r="H127" s="67">
        <v>2.9</v>
      </c>
      <c r="I127" s="67">
        <v>9.2999999999999989</v>
      </c>
      <c r="J127" s="67">
        <v>3.6</v>
      </c>
      <c r="K127" s="67">
        <v>1.5</v>
      </c>
      <c r="L127" s="67">
        <v>2</v>
      </c>
      <c r="M127" s="67">
        <v>3.2</v>
      </c>
      <c r="N127" s="67">
        <v>0.5</v>
      </c>
      <c r="O127" s="67">
        <v>0</v>
      </c>
      <c r="P127" s="66">
        <f t="shared" si="62"/>
        <v>23.7</v>
      </c>
      <c r="R127" s="36"/>
    </row>
    <row r="128" spans="1:18" ht="16.05" customHeight="1" x14ac:dyDescent="0.2">
      <c r="A128" s="9"/>
      <c r="B128" s="9"/>
      <c r="C128" s="10" t="s">
        <v>22</v>
      </c>
      <c r="D128" s="7" t="str">
        <f t="shared" ref="D128:O128" si="87">IF(D127&lt;=0,"",D127/$P127%)</f>
        <v/>
      </c>
      <c r="E128" s="7" t="str">
        <f t="shared" si="87"/>
        <v/>
      </c>
      <c r="F128" s="7" t="str">
        <f t="shared" si="87"/>
        <v/>
      </c>
      <c r="G128" s="7">
        <f t="shared" si="87"/>
        <v>2.9535864978902953</v>
      </c>
      <c r="H128" s="7">
        <f t="shared" si="87"/>
        <v>12.236286919831224</v>
      </c>
      <c r="I128" s="7">
        <f t="shared" si="87"/>
        <v>39.24050632911392</v>
      </c>
      <c r="J128" s="7">
        <f t="shared" si="87"/>
        <v>15.18987341772152</v>
      </c>
      <c r="K128" s="7">
        <f t="shared" si="87"/>
        <v>6.3291139240506329</v>
      </c>
      <c r="L128" s="7">
        <f t="shared" si="87"/>
        <v>8.4388185654008439</v>
      </c>
      <c r="M128" s="7">
        <f t="shared" si="87"/>
        <v>13.502109704641352</v>
      </c>
      <c r="N128" s="7">
        <f t="shared" si="87"/>
        <v>2.109704641350211</v>
      </c>
      <c r="O128" s="7" t="str">
        <f t="shared" si="87"/>
        <v/>
      </c>
      <c r="P128" s="66">
        <f t="shared" si="62"/>
        <v>99.999999999999986</v>
      </c>
      <c r="R128" s="36"/>
    </row>
    <row r="129" spans="1:18" ht="16.05" customHeight="1" x14ac:dyDescent="0.2">
      <c r="A129" s="9"/>
      <c r="B129" s="9"/>
      <c r="C129" s="7" t="s">
        <v>23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6">
        <f t="shared" si="62"/>
        <v>0</v>
      </c>
      <c r="R129" s="36"/>
    </row>
    <row r="130" spans="1:18" ht="16.05" customHeight="1" x14ac:dyDescent="0.2">
      <c r="A130" s="9"/>
      <c r="B130" s="9"/>
      <c r="C130" s="10" t="s">
        <v>22</v>
      </c>
      <c r="D130" s="7" t="str">
        <f t="shared" ref="D130:O130" si="88">IF(D129&lt;=0,"",D129/$P129%)</f>
        <v/>
      </c>
      <c r="E130" s="7" t="str">
        <f t="shared" si="88"/>
        <v/>
      </c>
      <c r="F130" s="7" t="str">
        <f t="shared" si="88"/>
        <v/>
      </c>
      <c r="G130" s="7" t="str">
        <f t="shared" si="88"/>
        <v/>
      </c>
      <c r="H130" s="7" t="str">
        <f t="shared" si="88"/>
        <v/>
      </c>
      <c r="I130" s="7" t="str">
        <f t="shared" si="88"/>
        <v/>
      </c>
      <c r="J130" s="7" t="str">
        <f t="shared" si="88"/>
        <v/>
      </c>
      <c r="K130" s="7" t="str">
        <f t="shared" si="88"/>
        <v/>
      </c>
      <c r="L130" s="7" t="str">
        <f t="shared" si="88"/>
        <v/>
      </c>
      <c r="M130" s="7" t="str">
        <f t="shared" si="88"/>
        <v/>
      </c>
      <c r="N130" s="7" t="str">
        <f t="shared" si="88"/>
        <v/>
      </c>
      <c r="O130" s="7" t="str">
        <f t="shared" si="88"/>
        <v/>
      </c>
      <c r="P130" s="66">
        <f t="shared" si="62"/>
        <v>0</v>
      </c>
      <c r="R130" s="36"/>
    </row>
    <row r="131" spans="1:18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89">SUM(E129,E127)</f>
        <v>0</v>
      </c>
      <c r="F131" s="66">
        <f t="shared" si="89"/>
        <v>0</v>
      </c>
      <c r="G131" s="66">
        <f t="shared" si="89"/>
        <v>0.7</v>
      </c>
      <c r="H131" s="66">
        <f t="shared" si="89"/>
        <v>2.9</v>
      </c>
      <c r="I131" s="66">
        <f t="shared" si="89"/>
        <v>9.2999999999999989</v>
      </c>
      <c r="J131" s="66">
        <f t="shared" si="89"/>
        <v>3.6</v>
      </c>
      <c r="K131" s="66">
        <f t="shared" si="89"/>
        <v>1.5</v>
      </c>
      <c r="L131" s="66">
        <f t="shared" si="89"/>
        <v>2</v>
      </c>
      <c r="M131" s="66">
        <f t="shared" si="89"/>
        <v>3.2</v>
      </c>
      <c r="N131" s="66">
        <f t="shared" si="89"/>
        <v>0.5</v>
      </c>
      <c r="O131" s="66">
        <f t="shared" si="89"/>
        <v>0</v>
      </c>
      <c r="P131" s="66">
        <f t="shared" si="62"/>
        <v>23.7</v>
      </c>
      <c r="R131" s="36"/>
    </row>
    <row r="132" spans="1:18" ht="16.05" customHeight="1" x14ac:dyDescent="0.2">
      <c r="A132" s="9"/>
      <c r="B132" s="13"/>
      <c r="C132" s="10" t="s">
        <v>22</v>
      </c>
      <c r="D132" s="7" t="str">
        <f t="shared" ref="D132:O132" si="90">IF(D131&lt;=0,"",D131/$P131%)</f>
        <v/>
      </c>
      <c r="E132" s="7" t="str">
        <f t="shared" si="90"/>
        <v/>
      </c>
      <c r="F132" s="7" t="str">
        <f t="shared" si="90"/>
        <v/>
      </c>
      <c r="G132" s="7">
        <f t="shared" si="90"/>
        <v>2.9535864978902953</v>
      </c>
      <c r="H132" s="7">
        <f t="shared" si="90"/>
        <v>12.236286919831224</v>
      </c>
      <c r="I132" s="7">
        <f t="shared" si="90"/>
        <v>39.24050632911392</v>
      </c>
      <c r="J132" s="7">
        <f t="shared" si="90"/>
        <v>15.18987341772152</v>
      </c>
      <c r="K132" s="7">
        <f t="shared" si="90"/>
        <v>6.3291139240506329</v>
      </c>
      <c r="L132" s="7">
        <f t="shared" si="90"/>
        <v>8.4388185654008439</v>
      </c>
      <c r="M132" s="7">
        <f t="shared" si="90"/>
        <v>13.502109704641352</v>
      </c>
      <c r="N132" s="7">
        <f t="shared" si="90"/>
        <v>2.109704641350211</v>
      </c>
      <c r="O132" s="7" t="str">
        <f t="shared" si="90"/>
        <v/>
      </c>
      <c r="P132" s="66">
        <f t="shared" si="62"/>
        <v>99.999999999999986</v>
      </c>
      <c r="R132" s="36"/>
    </row>
    <row r="133" spans="1:18" ht="16.05" customHeight="1" x14ac:dyDescent="0.2">
      <c r="A133" s="9"/>
      <c r="B133" s="9" t="s">
        <v>45</v>
      </c>
      <c r="C133" s="7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6">
        <f t="shared" si="62"/>
        <v>0</v>
      </c>
      <c r="R133" s="36"/>
    </row>
    <row r="134" spans="1:18" ht="16.05" customHeight="1" x14ac:dyDescent="0.2">
      <c r="A134" s="9"/>
      <c r="B134" s="9"/>
      <c r="C134" s="10" t="s">
        <v>22</v>
      </c>
      <c r="D134" s="7" t="str">
        <f t="shared" ref="D134:O134" si="91">IF(D133&lt;=0,"",D133/$P133%)</f>
        <v/>
      </c>
      <c r="E134" s="7" t="str">
        <f t="shared" si="91"/>
        <v/>
      </c>
      <c r="F134" s="7" t="str">
        <f t="shared" si="91"/>
        <v/>
      </c>
      <c r="G134" s="7" t="str">
        <f t="shared" si="91"/>
        <v/>
      </c>
      <c r="H134" s="7" t="str">
        <f t="shared" si="91"/>
        <v/>
      </c>
      <c r="I134" s="7" t="str">
        <f t="shared" si="91"/>
        <v/>
      </c>
      <c r="J134" s="7" t="str">
        <f t="shared" si="91"/>
        <v/>
      </c>
      <c r="K134" s="7" t="str">
        <f t="shared" si="91"/>
        <v/>
      </c>
      <c r="L134" s="7" t="str">
        <f t="shared" si="91"/>
        <v/>
      </c>
      <c r="M134" s="7" t="str">
        <f t="shared" si="91"/>
        <v/>
      </c>
      <c r="N134" s="7" t="str">
        <f t="shared" si="91"/>
        <v/>
      </c>
      <c r="O134" s="7" t="str">
        <f t="shared" si="91"/>
        <v/>
      </c>
      <c r="P134" s="66">
        <f t="shared" si="62"/>
        <v>0</v>
      </c>
      <c r="R134" s="36"/>
    </row>
    <row r="135" spans="1:18" ht="16.05" customHeight="1" x14ac:dyDescent="0.2">
      <c r="A135" s="9"/>
      <c r="B135" s="9"/>
      <c r="C135" s="7" t="s">
        <v>23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6">
        <f t="shared" si="62"/>
        <v>0</v>
      </c>
      <c r="R135" s="36"/>
    </row>
    <row r="136" spans="1:18" ht="16.05" customHeight="1" x14ac:dyDescent="0.2">
      <c r="A136" s="9"/>
      <c r="B136" s="9"/>
      <c r="C136" s="10" t="s">
        <v>22</v>
      </c>
      <c r="D136" s="7" t="str">
        <f t="shared" ref="D136:O136" si="92">IF(D135&lt;=0,"",D135/$P135%)</f>
        <v/>
      </c>
      <c r="E136" s="7" t="str">
        <f t="shared" si="92"/>
        <v/>
      </c>
      <c r="F136" s="7" t="str">
        <f t="shared" si="92"/>
        <v/>
      </c>
      <c r="G136" s="7" t="str">
        <f t="shared" si="92"/>
        <v/>
      </c>
      <c r="H136" s="7" t="str">
        <f t="shared" si="92"/>
        <v/>
      </c>
      <c r="I136" s="7" t="str">
        <f t="shared" si="92"/>
        <v/>
      </c>
      <c r="J136" s="7" t="str">
        <f t="shared" si="92"/>
        <v/>
      </c>
      <c r="K136" s="7" t="str">
        <f t="shared" si="92"/>
        <v/>
      </c>
      <c r="L136" s="7" t="str">
        <f t="shared" si="92"/>
        <v/>
      </c>
      <c r="M136" s="7" t="str">
        <f t="shared" si="92"/>
        <v/>
      </c>
      <c r="N136" s="7" t="str">
        <f t="shared" si="92"/>
        <v/>
      </c>
      <c r="O136" s="7" t="str">
        <f t="shared" si="92"/>
        <v/>
      </c>
      <c r="P136" s="66">
        <f t="shared" si="62"/>
        <v>0</v>
      </c>
      <c r="R136" s="36"/>
    </row>
    <row r="137" spans="1:18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93">SUM(E135,E133)</f>
        <v>0</v>
      </c>
      <c r="F137" s="66">
        <f t="shared" si="93"/>
        <v>0</v>
      </c>
      <c r="G137" s="66">
        <f t="shared" si="93"/>
        <v>0</v>
      </c>
      <c r="H137" s="66">
        <f t="shared" si="93"/>
        <v>0</v>
      </c>
      <c r="I137" s="66">
        <f t="shared" si="93"/>
        <v>0</v>
      </c>
      <c r="J137" s="66">
        <f t="shared" si="93"/>
        <v>0</v>
      </c>
      <c r="K137" s="66">
        <f t="shared" si="93"/>
        <v>0</v>
      </c>
      <c r="L137" s="66">
        <f t="shared" si="93"/>
        <v>0</v>
      </c>
      <c r="M137" s="66">
        <f t="shared" si="93"/>
        <v>0</v>
      </c>
      <c r="N137" s="66">
        <f t="shared" si="93"/>
        <v>0</v>
      </c>
      <c r="O137" s="66">
        <f t="shared" si="93"/>
        <v>0</v>
      </c>
      <c r="P137" s="66">
        <f t="shared" si="62"/>
        <v>0</v>
      </c>
      <c r="R137" s="36"/>
    </row>
    <row r="138" spans="1:18" ht="16.05" customHeight="1" x14ac:dyDescent="0.2">
      <c r="A138" s="9"/>
      <c r="B138" s="13"/>
      <c r="C138" s="10" t="s">
        <v>22</v>
      </c>
      <c r="D138" s="7" t="str">
        <f t="shared" ref="D138:O138" si="94">IF(D137&lt;=0,"",D137/$P137%)</f>
        <v/>
      </c>
      <c r="E138" s="7" t="str">
        <f t="shared" si="94"/>
        <v/>
      </c>
      <c r="F138" s="7" t="str">
        <f t="shared" si="94"/>
        <v/>
      </c>
      <c r="G138" s="7" t="str">
        <f t="shared" si="94"/>
        <v/>
      </c>
      <c r="H138" s="7" t="str">
        <f t="shared" si="94"/>
        <v/>
      </c>
      <c r="I138" s="7" t="str">
        <f t="shared" si="94"/>
        <v/>
      </c>
      <c r="J138" s="7" t="str">
        <f t="shared" si="94"/>
        <v/>
      </c>
      <c r="K138" s="7" t="str">
        <f t="shared" si="94"/>
        <v/>
      </c>
      <c r="L138" s="7" t="str">
        <f t="shared" si="94"/>
        <v/>
      </c>
      <c r="M138" s="7" t="str">
        <f t="shared" si="94"/>
        <v/>
      </c>
      <c r="N138" s="7" t="str">
        <f t="shared" si="94"/>
        <v/>
      </c>
      <c r="O138" s="7" t="str">
        <f t="shared" si="94"/>
        <v/>
      </c>
      <c r="P138" s="66">
        <f t="shared" si="62"/>
        <v>0</v>
      </c>
      <c r="R138" s="36"/>
    </row>
    <row r="139" spans="1:18" ht="16.05" customHeight="1" x14ac:dyDescent="0.2">
      <c r="A139" s="9"/>
      <c r="B139" s="9" t="s">
        <v>46</v>
      </c>
      <c r="C139" s="7" t="s">
        <v>21</v>
      </c>
      <c r="D139" s="67"/>
      <c r="E139" s="67"/>
      <c r="F139" s="67"/>
      <c r="G139" s="67"/>
      <c r="H139" s="67">
        <v>5.2</v>
      </c>
      <c r="I139" s="67">
        <v>0.6</v>
      </c>
      <c r="J139" s="67"/>
      <c r="K139" s="67"/>
      <c r="L139" s="67">
        <v>2.7</v>
      </c>
      <c r="M139" s="67"/>
      <c r="N139" s="67"/>
      <c r="O139" s="67"/>
      <c r="P139" s="66">
        <f t="shared" si="62"/>
        <v>8.5</v>
      </c>
      <c r="R139" s="36"/>
    </row>
    <row r="140" spans="1:18" ht="16.05" customHeight="1" x14ac:dyDescent="0.2">
      <c r="A140" s="9"/>
      <c r="B140" s="9"/>
      <c r="C140" s="10" t="s">
        <v>22</v>
      </c>
      <c r="D140" s="7" t="str">
        <f t="shared" ref="D140:O140" si="95">IF(D139&lt;=0,"",D139/$P139%)</f>
        <v/>
      </c>
      <c r="E140" s="7" t="str">
        <f t="shared" si="95"/>
        <v/>
      </c>
      <c r="F140" s="7" t="str">
        <f t="shared" si="95"/>
        <v/>
      </c>
      <c r="G140" s="7" t="str">
        <f t="shared" si="95"/>
        <v/>
      </c>
      <c r="H140" s="7">
        <f t="shared" si="95"/>
        <v>61.17647058823529</v>
      </c>
      <c r="I140" s="7">
        <f t="shared" si="95"/>
        <v>7.0588235294117636</v>
      </c>
      <c r="J140" s="7" t="str">
        <f t="shared" si="95"/>
        <v/>
      </c>
      <c r="K140" s="7" t="str">
        <f t="shared" si="95"/>
        <v/>
      </c>
      <c r="L140" s="7">
        <f t="shared" si="95"/>
        <v>31.764705882352942</v>
      </c>
      <c r="M140" s="7" t="str">
        <f t="shared" si="95"/>
        <v/>
      </c>
      <c r="N140" s="7" t="str">
        <f t="shared" si="95"/>
        <v/>
      </c>
      <c r="O140" s="7" t="str">
        <f t="shared" si="95"/>
        <v/>
      </c>
      <c r="P140" s="66">
        <f t="shared" si="62"/>
        <v>100</v>
      </c>
      <c r="R140" s="36"/>
    </row>
    <row r="141" spans="1:18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62"/>
        <v>0</v>
      </c>
      <c r="R141" s="36"/>
    </row>
    <row r="142" spans="1:18" ht="16.05" customHeight="1" x14ac:dyDescent="0.2">
      <c r="A142" s="9"/>
      <c r="B142" s="9"/>
      <c r="C142" s="10" t="s">
        <v>22</v>
      </c>
      <c r="D142" s="7" t="str">
        <f t="shared" ref="D142:O142" si="96">IF(D141&lt;=0,"",D141/$P141%)</f>
        <v/>
      </c>
      <c r="E142" s="7" t="str">
        <f t="shared" si="96"/>
        <v/>
      </c>
      <c r="F142" s="7" t="str">
        <f t="shared" si="96"/>
        <v/>
      </c>
      <c r="G142" s="7" t="str">
        <f t="shared" si="96"/>
        <v/>
      </c>
      <c r="H142" s="7" t="str">
        <f t="shared" si="96"/>
        <v/>
      </c>
      <c r="I142" s="7" t="str">
        <f t="shared" si="96"/>
        <v/>
      </c>
      <c r="J142" s="7" t="str">
        <f t="shared" si="96"/>
        <v/>
      </c>
      <c r="K142" s="7" t="str">
        <f t="shared" si="96"/>
        <v/>
      </c>
      <c r="L142" s="7" t="str">
        <f t="shared" si="96"/>
        <v/>
      </c>
      <c r="M142" s="7" t="str">
        <f t="shared" si="96"/>
        <v/>
      </c>
      <c r="N142" s="7" t="str">
        <f t="shared" si="96"/>
        <v/>
      </c>
      <c r="O142" s="7" t="str">
        <f t="shared" si="96"/>
        <v/>
      </c>
      <c r="P142" s="66">
        <f t="shared" si="62"/>
        <v>0</v>
      </c>
      <c r="R142" s="36"/>
    </row>
    <row r="143" spans="1:18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7">SUM(E141,E139)</f>
        <v>0</v>
      </c>
      <c r="F143" s="66">
        <f t="shared" si="97"/>
        <v>0</v>
      </c>
      <c r="G143" s="66">
        <f t="shared" si="97"/>
        <v>0</v>
      </c>
      <c r="H143" s="66">
        <f t="shared" si="97"/>
        <v>5.2</v>
      </c>
      <c r="I143" s="66">
        <f t="shared" si="97"/>
        <v>0.6</v>
      </c>
      <c r="J143" s="66">
        <f t="shared" si="97"/>
        <v>0</v>
      </c>
      <c r="K143" s="66">
        <f t="shared" si="97"/>
        <v>0</v>
      </c>
      <c r="L143" s="66">
        <f t="shared" si="97"/>
        <v>2.7</v>
      </c>
      <c r="M143" s="66">
        <f t="shared" si="97"/>
        <v>0</v>
      </c>
      <c r="N143" s="66">
        <f t="shared" si="97"/>
        <v>0</v>
      </c>
      <c r="O143" s="66">
        <f t="shared" si="97"/>
        <v>0</v>
      </c>
      <c r="P143" s="66">
        <f t="shared" si="62"/>
        <v>8.5</v>
      </c>
      <c r="R143" s="36"/>
    </row>
    <row r="144" spans="1:18" ht="16.05" customHeight="1" x14ac:dyDescent="0.2">
      <c r="A144" s="9"/>
      <c r="B144" s="13"/>
      <c r="C144" s="10" t="s">
        <v>22</v>
      </c>
      <c r="D144" s="7" t="str">
        <f t="shared" ref="D144:O144" si="98">IF(D143&lt;=0,"",D143/$P143%)</f>
        <v/>
      </c>
      <c r="E144" s="7" t="str">
        <f t="shared" si="98"/>
        <v/>
      </c>
      <c r="F144" s="7" t="str">
        <f t="shared" si="98"/>
        <v/>
      </c>
      <c r="G144" s="7" t="str">
        <f t="shared" si="98"/>
        <v/>
      </c>
      <c r="H144" s="7">
        <f t="shared" si="98"/>
        <v>61.17647058823529</v>
      </c>
      <c r="I144" s="7">
        <f t="shared" si="98"/>
        <v>7.0588235294117636</v>
      </c>
      <c r="J144" s="7" t="str">
        <f t="shared" si="98"/>
        <v/>
      </c>
      <c r="K144" s="7" t="str">
        <f t="shared" si="98"/>
        <v/>
      </c>
      <c r="L144" s="7">
        <f t="shared" si="98"/>
        <v>31.764705882352942</v>
      </c>
      <c r="M144" s="7" t="str">
        <f t="shared" si="98"/>
        <v/>
      </c>
      <c r="N144" s="7" t="str">
        <f t="shared" si="98"/>
        <v/>
      </c>
      <c r="O144" s="7" t="str">
        <f t="shared" si="98"/>
        <v/>
      </c>
      <c r="P144" s="66">
        <f t="shared" si="62"/>
        <v>100</v>
      </c>
      <c r="R144" s="36"/>
    </row>
    <row r="145" spans="1:18" ht="16.05" customHeight="1" x14ac:dyDescent="0.2">
      <c r="A145" s="9"/>
      <c r="B145" s="9" t="s">
        <v>47</v>
      </c>
      <c r="C145" s="7" t="s">
        <v>21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6">
        <f t="shared" si="62"/>
        <v>0</v>
      </c>
      <c r="R145" s="36"/>
    </row>
    <row r="146" spans="1:18" ht="16.05" customHeight="1" x14ac:dyDescent="0.2">
      <c r="A146" s="9"/>
      <c r="B146" s="9"/>
      <c r="C146" s="10" t="s">
        <v>22</v>
      </c>
      <c r="D146" s="7" t="str">
        <f t="shared" ref="D146:O146" si="99">IF(D145&lt;=0,"",D145/$P145%)</f>
        <v/>
      </c>
      <c r="E146" s="7" t="str">
        <f t="shared" si="99"/>
        <v/>
      </c>
      <c r="F146" s="7" t="str">
        <f t="shared" si="99"/>
        <v/>
      </c>
      <c r="G146" s="7" t="str">
        <f t="shared" si="99"/>
        <v/>
      </c>
      <c r="H146" s="7" t="str">
        <f t="shared" si="99"/>
        <v/>
      </c>
      <c r="I146" s="7" t="str">
        <f t="shared" si="99"/>
        <v/>
      </c>
      <c r="J146" s="7" t="str">
        <f t="shared" si="99"/>
        <v/>
      </c>
      <c r="K146" s="7" t="str">
        <f t="shared" si="99"/>
        <v/>
      </c>
      <c r="L146" s="7" t="str">
        <f t="shared" si="99"/>
        <v/>
      </c>
      <c r="M146" s="7" t="str">
        <f t="shared" si="99"/>
        <v/>
      </c>
      <c r="N146" s="7" t="str">
        <f t="shared" si="99"/>
        <v/>
      </c>
      <c r="O146" s="7" t="str">
        <f t="shared" si="99"/>
        <v/>
      </c>
      <c r="P146" s="66">
        <f t="shared" si="62"/>
        <v>0</v>
      </c>
      <c r="R146" s="36"/>
    </row>
    <row r="147" spans="1:18" ht="16.05" customHeight="1" x14ac:dyDescent="0.2">
      <c r="A147" s="9"/>
      <c r="B147" s="9"/>
      <c r="C147" s="7" t="s">
        <v>23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6">
        <f t="shared" si="62"/>
        <v>0</v>
      </c>
      <c r="R147" s="36"/>
    </row>
    <row r="148" spans="1:18" ht="16.05" customHeight="1" x14ac:dyDescent="0.2">
      <c r="A148" s="9"/>
      <c r="B148" s="9"/>
      <c r="C148" s="10" t="s">
        <v>22</v>
      </c>
      <c r="D148" s="7" t="str">
        <f t="shared" ref="D148:O148" si="100">IF(D147&lt;=0,"",D147/$P147%)</f>
        <v/>
      </c>
      <c r="E148" s="7" t="str">
        <f t="shared" si="100"/>
        <v/>
      </c>
      <c r="F148" s="7" t="str">
        <f t="shared" si="100"/>
        <v/>
      </c>
      <c r="G148" s="7" t="str">
        <f t="shared" si="100"/>
        <v/>
      </c>
      <c r="H148" s="7" t="str">
        <f t="shared" si="100"/>
        <v/>
      </c>
      <c r="I148" s="7" t="str">
        <f t="shared" si="100"/>
        <v/>
      </c>
      <c r="J148" s="7" t="str">
        <f t="shared" si="100"/>
        <v/>
      </c>
      <c r="K148" s="7" t="str">
        <f t="shared" si="100"/>
        <v/>
      </c>
      <c r="L148" s="7" t="str">
        <f t="shared" si="100"/>
        <v/>
      </c>
      <c r="M148" s="7" t="str">
        <f t="shared" si="100"/>
        <v/>
      </c>
      <c r="N148" s="7" t="str">
        <f t="shared" si="100"/>
        <v/>
      </c>
      <c r="O148" s="7" t="str">
        <f t="shared" si="100"/>
        <v/>
      </c>
      <c r="P148" s="66">
        <f t="shared" si="62"/>
        <v>0</v>
      </c>
      <c r="R148" s="36"/>
    </row>
    <row r="149" spans="1:18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101">SUM(E147,E145)</f>
        <v>0</v>
      </c>
      <c r="F149" s="66">
        <f t="shared" si="101"/>
        <v>0</v>
      </c>
      <c r="G149" s="66">
        <f t="shared" si="101"/>
        <v>0</v>
      </c>
      <c r="H149" s="66">
        <f t="shared" si="101"/>
        <v>0</v>
      </c>
      <c r="I149" s="66">
        <f t="shared" si="101"/>
        <v>0</v>
      </c>
      <c r="J149" s="66">
        <f t="shared" si="101"/>
        <v>0</v>
      </c>
      <c r="K149" s="66">
        <f t="shared" si="101"/>
        <v>0</v>
      </c>
      <c r="L149" s="66">
        <f t="shared" si="101"/>
        <v>0</v>
      </c>
      <c r="M149" s="66">
        <f t="shared" si="101"/>
        <v>0</v>
      </c>
      <c r="N149" s="66">
        <f t="shared" si="101"/>
        <v>0</v>
      </c>
      <c r="O149" s="66">
        <f t="shared" si="101"/>
        <v>0</v>
      </c>
      <c r="P149" s="66">
        <f t="shared" si="62"/>
        <v>0</v>
      </c>
      <c r="R149" s="36"/>
    </row>
    <row r="150" spans="1:18" ht="16.05" customHeight="1" x14ac:dyDescent="0.2">
      <c r="A150" s="9"/>
      <c r="B150" s="13"/>
      <c r="C150" s="10" t="s">
        <v>22</v>
      </c>
      <c r="D150" s="7" t="str">
        <f t="shared" ref="D150:O150" si="102">IF(D149&lt;=0,"",D149/$P149%)</f>
        <v/>
      </c>
      <c r="E150" s="7" t="str">
        <f t="shared" si="102"/>
        <v/>
      </c>
      <c r="F150" s="7" t="str">
        <f t="shared" si="102"/>
        <v/>
      </c>
      <c r="G150" s="7" t="str">
        <f t="shared" si="102"/>
        <v/>
      </c>
      <c r="H150" s="7" t="str">
        <f t="shared" si="102"/>
        <v/>
      </c>
      <c r="I150" s="7" t="str">
        <f t="shared" si="102"/>
        <v/>
      </c>
      <c r="J150" s="7" t="str">
        <f t="shared" si="102"/>
        <v/>
      </c>
      <c r="K150" s="7" t="str">
        <f t="shared" si="102"/>
        <v/>
      </c>
      <c r="L150" s="7" t="str">
        <f t="shared" si="102"/>
        <v/>
      </c>
      <c r="M150" s="7" t="str">
        <f t="shared" si="102"/>
        <v/>
      </c>
      <c r="N150" s="7" t="str">
        <f t="shared" si="102"/>
        <v/>
      </c>
      <c r="O150" s="7" t="str">
        <f t="shared" si="102"/>
        <v/>
      </c>
      <c r="P150" s="66">
        <f t="shared" si="62"/>
        <v>0</v>
      </c>
      <c r="R150" s="36"/>
    </row>
    <row r="151" spans="1:18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12.8</v>
      </c>
      <c r="J151" s="67">
        <v>62.6</v>
      </c>
      <c r="K151" s="67">
        <v>36.299999999999997</v>
      </c>
      <c r="L151" s="67">
        <v>3</v>
      </c>
      <c r="M151" s="67">
        <v>3.2</v>
      </c>
      <c r="N151" s="67">
        <v>9.1999999999999993</v>
      </c>
      <c r="O151" s="67">
        <v>0</v>
      </c>
      <c r="P151" s="66">
        <f t="shared" si="62"/>
        <v>127.10000000000001</v>
      </c>
      <c r="R151" s="36"/>
    </row>
    <row r="152" spans="1:18" ht="16.05" customHeight="1" x14ac:dyDescent="0.2">
      <c r="A152" s="9"/>
      <c r="B152" s="9"/>
      <c r="C152" s="10" t="s">
        <v>22</v>
      </c>
      <c r="D152" s="7" t="str">
        <f t="shared" ref="D152:O152" si="103">IF(D151&lt;=0,"",D151/$P151%)</f>
        <v/>
      </c>
      <c r="E152" s="7" t="str">
        <f t="shared" si="103"/>
        <v/>
      </c>
      <c r="F152" s="7" t="str">
        <f t="shared" si="103"/>
        <v/>
      </c>
      <c r="G152" s="7" t="str">
        <f t="shared" si="103"/>
        <v/>
      </c>
      <c r="H152" s="7" t="str">
        <f t="shared" si="103"/>
        <v/>
      </c>
      <c r="I152" s="7">
        <f t="shared" si="103"/>
        <v>10.07081038552321</v>
      </c>
      <c r="J152" s="7">
        <f t="shared" si="103"/>
        <v>49.252557041699447</v>
      </c>
      <c r="K152" s="7">
        <f t="shared" si="103"/>
        <v>28.560188827694724</v>
      </c>
      <c r="L152" s="7">
        <f t="shared" si="103"/>
        <v>2.3603461841070019</v>
      </c>
      <c r="M152" s="7">
        <f t="shared" si="103"/>
        <v>2.5177025963808024</v>
      </c>
      <c r="N152" s="7">
        <f t="shared" si="103"/>
        <v>7.2383949645948062</v>
      </c>
      <c r="O152" s="7" t="str">
        <f t="shared" si="103"/>
        <v/>
      </c>
      <c r="P152" s="66">
        <f t="shared" si="62"/>
        <v>99.999999999999986</v>
      </c>
      <c r="R152" s="36"/>
    </row>
    <row r="153" spans="1:18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4.8</v>
      </c>
      <c r="J153" s="67">
        <v>97.4</v>
      </c>
      <c r="K153" s="67">
        <v>61.900000000000006</v>
      </c>
      <c r="L153" s="67">
        <v>30.5</v>
      </c>
      <c r="M153" s="67">
        <v>8</v>
      </c>
      <c r="N153" s="67">
        <v>0</v>
      </c>
      <c r="O153" s="67">
        <v>0</v>
      </c>
      <c r="P153" s="66">
        <f t="shared" si="62"/>
        <v>202.60000000000002</v>
      </c>
      <c r="R153" s="36"/>
    </row>
    <row r="154" spans="1:18" ht="16.05" customHeight="1" x14ac:dyDescent="0.2">
      <c r="A154" s="9"/>
      <c r="B154" s="9"/>
      <c r="C154" s="10" t="s">
        <v>22</v>
      </c>
      <c r="D154" s="7" t="str">
        <f t="shared" ref="D154:O154" si="104">IF(D153&lt;=0,"",D153/$P153%)</f>
        <v/>
      </c>
      <c r="E154" s="7" t="str">
        <f t="shared" si="104"/>
        <v/>
      </c>
      <c r="F154" s="7" t="str">
        <f t="shared" si="104"/>
        <v/>
      </c>
      <c r="G154" s="7" t="str">
        <f t="shared" si="104"/>
        <v/>
      </c>
      <c r="H154" s="7" t="str">
        <f t="shared" si="104"/>
        <v/>
      </c>
      <c r="I154" s="7">
        <f t="shared" si="104"/>
        <v>2.369200394866732</v>
      </c>
      <c r="J154" s="7">
        <f t="shared" si="104"/>
        <v>48.075024679170774</v>
      </c>
      <c r="K154" s="7">
        <f t="shared" si="104"/>
        <v>30.552813425468905</v>
      </c>
      <c r="L154" s="7">
        <f t="shared" si="104"/>
        <v>15.054294175715695</v>
      </c>
      <c r="M154" s="7">
        <f t="shared" si="104"/>
        <v>3.9486673247778872</v>
      </c>
      <c r="N154" s="7" t="str">
        <f t="shared" si="104"/>
        <v/>
      </c>
      <c r="O154" s="7" t="str">
        <f t="shared" si="104"/>
        <v/>
      </c>
      <c r="P154" s="66">
        <f t="shared" ref="P154:P217" si="105">SUM(D154:O154)</f>
        <v>99.999999999999986</v>
      </c>
      <c r="R154" s="36"/>
    </row>
    <row r="155" spans="1:18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6">SUM(E153,E151)</f>
        <v>0</v>
      </c>
      <c r="F155" s="66">
        <f t="shared" si="106"/>
        <v>0</v>
      </c>
      <c r="G155" s="66">
        <f t="shared" si="106"/>
        <v>0</v>
      </c>
      <c r="H155" s="66">
        <f t="shared" si="106"/>
        <v>0</v>
      </c>
      <c r="I155" s="66">
        <f t="shared" si="106"/>
        <v>17.600000000000001</v>
      </c>
      <c r="J155" s="66">
        <f t="shared" si="106"/>
        <v>160</v>
      </c>
      <c r="K155" s="66">
        <f t="shared" si="106"/>
        <v>98.2</v>
      </c>
      <c r="L155" s="66">
        <f t="shared" si="106"/>
        <v>33.5</v>
      </c>
      <c r="M155" s="66">
        <f t="shared" si="106"/>
        <v>11.2</v>
      </c>
      <c r="N155" s="66">
        <f t="shared" si="106"/>
        <v>9.1999999999999993</v>
      </c>
      <c r="O155" s="66">
        <f t="shared" si="106"/>
        <v>0</v>
      </c>
      <c r="P155" s="66">
        <f t="shared" si="105"/>
        <v>329.7</v>
      </c>
      <c r="R155" s="36"/>
    </row>
    <row r="156" spans="1:18" ht="16.05" customHeight="1" x14ac:dyDescent="0.2">
      <c r="A156" s="9"/>
      <c r="B156" s="13"/>
      <c r="C156" s="10" t="s">
        <v>22</v>
      </c>
      <c r="D156" s="7" t="str">
        <f t="shared" ref="D156:O156" si="107">IF(D155&lt;=0,"",D155/$P155%)</f>
        <v/>
      </c>
      <c r="E156" s="7" t="str">
        <f t="shared" si="107"/>
        <v/>
      </c>
      <c r="F156" s="7" t="str">
        <f t="shared" si="107"/>
        <v/>
      </c>
      <c r="G156" s="7" t="str">
        <f t="shared" si="107"/>
        <v/>
      </c>
      <c r="H156" s="7" t="str">
        <f t="shared" si="107"/>
        <v/>
      </c>
      <c r="I156" s="7">
        <f t="shared" si="107"/>
        <v>5.3381862299059764</v>
      </c>
      <c r="J156" s="7">
        <f t="shared" si="107"/>
        <v>48.528965726417958</v>
      </c>
      <c r="K156" s="7">
        <f t="shared" si="107"/>
        <v>29.784652714589022</v>
      </c>
      <c r="L156" s="7">
        <f t="shared" si="107"/>
        <v>10.16075219896876</v>
      </c>
      <c r="M156" s="7">
        <f t="shared" si="107"/>
        <v>3.397027600849257</v>
      </c>
      <c r="N156" s="7">
        <f t="shared" si="107"/>
        <v>2.7904155292690325</v>
      </c>
      <c r="O156" s="7" t="str">
        <f t="shared" si="107"/>
        <v/>
      </c>
      <c r="P156" s="66">
        <f t="shared" si="105"/>
        <v>100</v>
      </c>
      <c r="R156" s="36"/>
    </row>
    <row r="157" spans="1:18" ht="16.05" customHeight="1" x14ac:dyDescent="0.2">
      <c r="A157" s="9"/>
      <c r="B157" s="9" t="s">
        <v>49</v>
      </c>
      <c r="C157" s="7" t="s">
        <v>21</v>
      </c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6">
        <f t="shared" si="105"/>
        <v>0</v>
      </c>
      <c r="R157" s="36"/>
    </row>
    <row r="158" spans="1:18" ht="16.05" customHeight="1" x14ac:dyDescent="0.2">
      <c r="A158" s="9"/>
      <c r="B158" s="9"/>
      <c r="C158" s="10" t="s">
        <v>22</v>
      </c>
      <c r="D158" s="7" t="str">
        <f t="shared" ref="D158:O158" si="108">IF(D157&lt;=0,"",D157/$P157%)</f>
        <v/>
      </c>
      <c r="E158" s="7" t="str">
        <f t="shared" si="108"/>
        <v/>
      </c>
      <c r="F158" s="7" t="str">
        <f t="shared" si="108"/>
        <v/>
      </c>
      <c r="G158" s="7" t="str">
        <f t="shared" si="108"/>
        <v/>
      </c>
      <c r="H158" s="7" t="str">
        <f t="shared" si="108"/>
        <v/>
      </c>
      <c r="I158" s="7" t="str">
        <f t="shared" si="108"/>
        <v/>
      </c>
      <c r="J158" s="7" t="str">
        <f t="shared" si="108"/>
        <v/>
      </c>
      <c r="K158" s="7" t="str">
        <f t="shared" si="108"/>
        <v/>
      </c>
      <c r="L158" s="7" t="str">
        <f t="shared" si="108"/>
        <v/>
      </c>
      <c r="M158" s="7" t="str">
        <f t="shared" si="108"/>
        <v/>
      </c>
      <c r="N158" s="7" t="str">
        <f t="shared" si="108"/>
        <v/>
      </c>
      <c r="O158" s="7" t="str">
        <f t="shared" si="108"/>
        <v/>
      </c>
      <c r="P158" s="66">
        <f t="shared" si="105"/>
        <v>0</v>
      </c>
      <c r="R158" s="36"/>
    </row>
    <row r="159" spans="1:18" ht="16.05" customHeight="1" x14ac:dyDescent="0.2">
      <c r="A159" s="9"/>
      <c r="B159" s="9"/>
      <c r="C159" s="7" t="s">
        <v>23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6">
        <f t="shared" si="105"/>
        <v>0</v>
      </c>
      <c r="R159" s="36"/>
    </row>
    <row r="160" spans="1:18" ht="16.05" customHeight="1" x14ac:dyDescent="0.2">
      <c r="A160" s="9"/>
      <c r="B160" s="9"/>
      <c r="C160" s="10" t="s">
        <v>22</v>
      </c>
      <c r="D160" s="7" t="str">
        <f t="shared" ref="D160:O160" si="109">IF(D159&lt;=0,"",D159/$P159%)</f>
        <v/>
      </c>
      <c r="E160" s="7" t="str">
        <f t="shared" si="109"/>
        <v/>
      </c>
      <c r="F160" s="7" t="str">
        <f t="shared" si="109"/>
        <v/>
      </c>
      <c r="G160" s="7" t="str">
        <f t="shared" si="109"/>
        <v/>
      </c>
      <c r="H160" s="7" t="str">
        <f t="shared" si="109"/>
        <v/>
      </c>
      <c r="I160" s="7" t="str">
        <f t="shared" si="109"/>
        <v/>
      </c>
      <c r="J160" s="7" t="str">
        <f t="shared" si="109"/>
        <v/>
      </c>
      <c r="K160" s="7" t="str">
        <f t="shared" si="109"/>
        <v/>
      </c>
      <c r="L160" s="7" t="str">
        <f t="shared" si="109"/>
        <v/>
      </c>
      <c r="M160" s="7" t="str">
        <f t="shared" si="109"/>
        <v/>
      </c>
      <c r="N160" s="7" t="str">
        <f t="shared" si="109"/>
        <v/>
      </c>
      <c r="O160" s="7" t="str">
        <f t="shared" si="109"/>
        <v/>
      </c>
      <c r="P160" s="66">
        <f t="shared" si="105"/>
        <v>0</v>
      </c>
      <c r="R160" s="36"/>
    </row>
    <row r="161" spans="1:18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10">SUM(E159,E157)</f>
        <v>0</v>
      </c>
      <c r="F161" s="66">
        <f t="shared" si="110"/>
        <v>0</v>
      </c>
      <c r="G161" s="66">
        <f t="shared" si="110"/>
        <v>0</v>
      </c>
      <c r="H161" s="66">
        <f t="shared" si="110"/>
        <v>0</v>
      </c>
      <c r="I161" s="66">
        <f t="shared" si="110"/>
        <v>0</v>
      </c>
      <c r="J161" s="66">
        <f t="shared" si="110"/>
        <v>0</v>
      </c>
      <c r="K161" s="66">
        <f t="shared" si="110"/>
        <v>0</v>
      </c>
      <c r="L161" s="66">
        <f t="shared" si="110"/>
        <v>0</v>
      </c>
      <c r="M161" s="66">
        <f t="shared" si="110"/>
        <v>0</v>
      </c>
      <c r="N161" s="66">
        <f t="shared" si="110"/>
        <v>0</v>
      </c>
      <c r="O161" s="66">
        <f t="shared" si="110"/>
        <v>0</v>
      </c>
      <c r="P161" s="66">
        <f t="shared" si="105"/>
        <v>0</v>
      </c>
      <c r="R161" s="36"/>
    </row>
    <row r="162" spans="1:18" ht="16.05" customHeight="1" x14ac:dyDescent="0.2">
      <c r="A162" s="9"/>
      <c r="B162" s="13"/>
      <c r="C162" s="10" t="s">
        <v>22</v>
      </c>
      <c r="D162" s="7" t="str">
        <f t="shared" ref="D162:O162" si="111">IF(D161&lt;=0,"",D161/$P161%)</f>
        <v/>
      </c>
      <c r="E162" s="7" t="str">
        <f t="shared" si="111"/>
        <v/>
      </c>
      <c r="F162" s="7" t="str">
        <f t="shared" si="111"/>
        <v/>
      </c>
      <c r="G162" s="7" t="str">
        <f t="shared" si="111"/>
        <v/>
      </c>
      <c r="H162" s="7" t="str">
        <f t="shared" si="111"/>
        <v/>
      </c>
      <c r="I162" s="7" t="str">
        <f t="shared" si="111"/>
        <v/>
      </c>
      <c r="J162" s="7" t="str">
        <f t="shared" si="111"/>
        <v/>
      </c>
      <c r="K162" s="7" t="str">
        <f t="shared" si="111"/>
        <v/>
      </c>
      <c r="L162" s="7" t="str">
        <f t="shared" si="111"/>
        <v/>
      </c>
      <c r="M162" s="7" t="str">
        <f t="shared" si="111"/>
        <v/>
      </c>
      <c r="N162" s="7" t="str">
        <f t="shared" si="111"/>
        <v/>
      </c>
      <c r="O162" s="7" t="str">
        <f t="shared" si="111"/>
        <v/>
      </c>
      <c r="P162" s="66">
        <f t="shared" si="105"/>
        <v>0</v>
      </c>
      <c r="R162" s="36"/>
    </row>
    <row r="163" spans="1:18" ht="16.05" customHeight="1" x14ac:dyDescent="0.2">
      <c r="A163" s="9"/>
      <c r="B163" s="9" t="s">
        <v>50</v>
      </c>
      <c r="C163" s="7" t="s">
        <v>21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10.799999999999999</v>
      </c>
      <c r="J163" s="67">
        <v>76</v>
      </c>
      <c r="K163" s="67">
        <v>9.4</v>
      </c>
      <c r="L163" s="67">
        <v>0</v>
      </c>
      <c r="M163" s="67">
        <v>0</v>
      </c>
      <c r="N163" s="67">
        <v>0</v>
      </c>
      <c r="O163" s="67">
        <v>0</v>
      </c>
      <c r="P163" s="66">
        <f t="shared" si="105"/>
        <v>96.2</v>
      </c>
      <c r="R163" s="36"/>
    </row>
    <row r="164" spans="1:18" ht="16.05" customHeight="1" x14ac:dyDescent="0.2">
      <c r="A164" s="9"/>
      <c r="B164" s="9"/>
      <c r="C164" s="10" t="s">
        <v>22</v>
      </c>
      <c r="D164" s="7" t="str">
        <f t="shared" ref="D164:O164" si="112">IF(D163&lt;=0,"",D163/$P163%)</f>
        <v/>
      </c>
      <c r="E164" s="7" t="str">
        <f t="shared" si="112"/>
        <v/>
      </c>
      <c r="F164" s="7" t="str">
        <f t="shared" si="112"/>
        <v/>
      </c>
      <c r="G164" s="7" t="str">
        <f t="shared" si="112"/>
        <v/>
      </c>
      <c r="H164" s="7" t="str">
        <f t="shared" si="112"/>
        <v/>
      </c>
      <c r="I164" s="7">
        <f t="shared" si="112"/>
        <v>11.226611226611224</v>
      </c>
      <c r="J164" s="7">
        <f t="shared" si="112"/>
        <v>79.002079002079</v>
      </c>
      <c r="K164" s="7">
        <f t="shared" si="112"/>
        <v>9.7713097713097703</v>
      </c>
      <c r="L164" s="7" t="str">
        <f t="shared" si="112"/>
        <v/>
      </c>
      <c r="M164" s="7" t="str">
        <f t="shared" si="112"/>
        <v/>
      </c>
      <c r="N164" s="7" t="str">
        <f t="shared" si="112"/>
        <v/>
      </c>
      <c r="O164" s="7" t="str">
        <f t="shared" si="112"/>
        <v/>
      </c>
      <c r="P164" s="66">
        <f t="shared" si="105"/>
        <v>100</v>
      </c>
      <c r="R164" s="36"/>
    </row>
    <row r="165" spans="1:18" ht="16.05" customHeight="1" x14ac:dyDescent="0.2">
      <c r="A165" s="9"/>
      <c r="B165" s="9"/>
      <c r="C165" s="7" t="s">
        <v>23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0.2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6">
        <f t="shared" si="105"/>
        <v>0.2</v>
      </c>
      <c r="R165" s="36"/>
    </row>
    <row r="166" spans="1:18" ht="16.05" customHeight="1" x14ac:dyDescent="0.2">
      <c r="A166" s="9"/>
      <c r="B166" s="9"/>
      <c r="C166" s="10" t="s">
        <v>22</v>
      </c>
      <c r="D166" s="7" t="str">
        <f t="shared" ref="D166:O166" si="113">IF(D165&lt;=0,"",D165/$P165%)</f>
        <v/>
      </c>
      <c r="E166" s="7" t="str">
        <f t="shared" si="113"/>
        <v/>
      </c>
      <c r="F166" s="7" t="str">
        <f t="shared" si="113"/>
        <v/>
      </c>
      <c r="G166" s="7" t="str">
        <f t="shared" si="113"/>
        <v/>
      </c>
      <c r="H166" s="7" t="str">
        <f t="shared" si="113"/>
        <v/>
      </c>
      <c r="I166" s="7" t="str">
        <f t="shared" si="113"/>
        <v/>
      </c>
      <c r="J166" s="7">
        <f t="shared" si="113"/>
        <v>100</v>
      </c>
      <c r="K166" s="7" t="str">
        <f t="shared" si="113"/>
        <v/>
      </c>
      <c r="L166" s="7" t="str">
        <f t="shared" si="113"/>
        <v/>
      </c>
      <c r="M166" s="7" t="str">
        <f t="shared" si="113"/>
        <v/>
      </c>
      <c r="N166" s="7" t="str">
        <f t="shared" si="113"/>
        <v/>
      </c>
      <c r="O166" s="7" t="str">
        <f t="shared" si="113"/>
        <v/>
      </c>
      <c r="P166" s="66">
        <f t="shared" si="105"/>
        <v>100</v>
      </c>
      <c r="R166" s="36"/>
    </row>
    <row r="167" spans="1:18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4">SUM(E165,E163)</f>
        <v>0</v>
      </c>
      <c r="F167" s="66">
        <f t="shared" si="114"/>
        <v>0</v>
      </c>
      <c r="G167" s="66">
        <f t="shared" si="114"/>
        <v>0</v>
      </c>
      <c r="H167" s="66">
        <f t="shared" si="114"/>
        <v>0</v>
      </c>
      <c r="I167" s="66">
        <f t="shared" si="114"/>
        <v>10.799999999999999</v>
      </c>
      <c r="J167" s="66">
        <f t="shared" si="114"/>
        <v>76.2</v>
      </c>
      <c r="K167" s="66">
        <f t="shared" si="114"/>
        <v>9.4</v>
      </c>
      <c r="L167" s="66">
        <f t="shared" si="114"/>
        <v>0</v>
      </c>
      <c r="M167" s="66">
        <f t="shared" si="114"/>
        <v>0</v>
      </c>
      <c r="N167" s="66">
        <f t="shared" si="114"/>
        <v>0</v>
      </c>
      <c r="O167" s="66">
        <f t="shared" si="114"/>
        <v>0</v>
      </c>
      <c r="P167" s="66">
        <f t="shared" si="105"/>
        <v>96.4</v>
      </c>
      <c r="R167" s="36"/>
    </row>
    <row r="168" spans="1:18" ht="16.05" customHeight="1" x14ac:dyDescent="0.2">
      <c r="A168" s="9"/>
      <c r="B168" s="13"/>
      <c r="C168" s="10" t="s">
        <v>22</v>
      </c>
      <c r="D168" s="7" t="str">
        <f t="shared" ref="D168:O168" si="115">IF(D167&lt;=0,"",D167/$P167%)</f>
        <v/>
      </c>
      <c r="E168" s="7" t="str">
        <f t="shared" si="115"/>
        <v/>
      </c>
      <c r="F168" s="7" t="str">
        <f t="shared" si="115"/>
        <v/>
      </c>
      <c r="G168" s="7" t="str">
        <f t="shared" si="115"/>
        <v/>
      </c>
      <c r="H168" s="7" t="str">
        <f t="shared" si="115"/>
        <v/>
      </c>
      <c r="I168" s="7">
        <f t="shared" si="115"/>
        <v>11.203319502074686</v>
      </c>
      <c r="J168" s="7">
        <f t="shared" si="115"/>
        <v>79.045643153526967</v>
      </c>
      <c r="K168" s="7">
        <f t="shared" si="115"/>
        <v>9.7510373443983394</v>
      </c>
      <c r="L168" s="7" t="str">
        <f t="shared" si="115"/>
        <v/>
      </c>
      <c r="M168" s="7" t="str">
        <f t="shared" si="115"/>
        <v/>
      </c>
      <c r="N168" s="7" t="str">
        <f t="shared" si="115"/>
        <v/>
      </c>
      <c r="O168" s="7" t="str">
        <f t="shared" si="115"/>
        <v/>
      </c>
      <c r="P168" s="66">
        <f t="shared" si="105"/>
        <v>100</v>
      </c>
      <c r="R168" s="36"/>
    </row>
    <row r="169" spans="1:18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5"/>
        <v>0</v>
      </c>
      <c r="R169" s="36"/>
    </row>
    <row r="170" spans="1:18" ht="16.05" customHeight="1" x14ac:dyDescent="0.2">
      <c r="A170" s="9"/>
      <c r="B170" s="9"/>
      <c r="C170" s="10" t="s">
        <v>22</v>
      </c>
      <c r="D170" s="7" t="str">
        <f t="shared" ref="D170:O170" si="116">IF(D169&lt;=0,"",D169/$P169%)</f>
        <v/>
      </c>
      <c r="E170" s="7" t="str">
        <f t="shared" si="116"/>
        <v/>
      </c>
      <c r="F170" s="7" t="str">
        <f t="shared" si="116"/>
        <v/>
      </c>
      <c r="G170" s="7" t="str">
        <f t="shared" si="116"/>
        <v/>
      </c>
      <c r="H170" s="7" t="str">
        <f t="shared" si="116"/>
        <v/>
      </c>
      <c r="I170" s="7" t="str">
        <f t="shared" si="116"/>
        <v/>
      </c>
      <c r="J170" s="7" t="str">
        <f t="shared" si="116"/>
        <v/>
      </c>
      <c r="K170" s="7" t="str">
        <f t="shared" si="116"/>
        <v/>
      </c>
      <c r="L170" s="7" t="str">
        <f t="shared" si="116"/>
        <v/>
      </c>
      <c r="M170" s="7" t="str">
        <f t="shared" si="116"/>
        <v/>
      </c>
      <c r="N170" s="7" t="str">
        <f t="shared" si="116"/>
        <v/>
      </c>
      <c r="O170" s="7" t="str">
        <f t="shared" si="116"/>
        <v/>
      </c>
      <c r="P170" s="66">
        <f t="shared" si="105"/>
        <v>0</v>
      </c>
      <c r="R170" s="36"/>
    </row>
    <row r="171" spans="1:18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5"/>
        <v>0</v>
      </c>
      <c r="R171" s="36"/>
    </row>
    <row r="172" spans="1:18" ht="16.05" customHeight="1" x14ac:dyDescent="0.2">
      <c r="A172" s="9"/>
      <c r="B172" s="9"/>
      <c r="C172" s="10" t="s">
        <v>22</v>
      </c>
      <c r="D172" s="7" t="str">
        <f t="shared" ref="D172:O172" si="117">IF(D171&lt;=0,"",D171/$P171%)</f>
        <v/>
      </c>
      <c r="E172" s="7" t="str">
        <f t="shared" si="117"/>
        <v/>
      </c>
      <c r="F172" s="7" t="str">
        <f t="shared" si="117"/>
        <v/>
      </c>
      <c r="G172" s="7" t="str">
        <f t="shared" si="117"/>
        <v/>
      </c>
      <c r="H172" s="7" t="str">
        <f t="shared" si="117"/>
        <v/>
      </c>
      <c r="I172" s="7" t="str">
        <f t="shared" si="117"/>
        <v/>
      </c>
      <c r="J172" s="7" t="str">
        <f t="shared" si="117"/>
        <v/>
      </c>
      <c r="K172" s="7" t="str">
        <f t="shared" si="117"/>
        <v/>
      </c>
      <c r="L172" s="7" t="str">
        <f t="shared" si="117"/>
        <v/>
      </c>
      <c r="M172" s="7" t="str">
        <f t="shared" si="117"/>
        <v/>
      </c>
      <c r="N172" s="7" t="str">
        <f t="shared" si="117"/>
        <v/>
      </c>
      <c r="O172" s="7" t="str">
        <f t="shared" si="117"/>
        <v/>
      </c>
      <c r="P172" s="66">
        <f t="shared" si="105"/>
        <v>0</v>
      </c>
      <c r="R172" s="36"/>
    </row>
    <row r="173" spans="1:18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8">SUM(E171,E169)</f>
        <v>0</v>
      </c>
      <c r="F173" s="66">
        <f t="shared" si="118"/>
        <v>0</v>
      </c>
      <c r="G173" s="66">
        <f t="shared" si="118"/>
        <v>0</v>
      </c>
      <c r="H173" s="66">
        <f t="shared" si="118"/>
        <v>0</v>
      </c>
      <c r="I173" s="66">
        <f t="shared" si="118"/>
        <v>0</v>
      </c>
      <c r="J173" s="66">
        <f t="shared" si="118"/>
        <v>0</v>
      </c>
      <c r="K173" s="66">
        <f t="shared" si="118"/>
        <v>0</v>
      </c>
      <c r="L173" s="66">
        <f t="shared" si="118"/>
        <v>0</v>
      </c>
      <c r="M173" s="66">
        <f t="shared" si="118"/>
        <v>0</v>
      </c>
      <c r="N173" s="66">
        <f t="shared" si="118"/>
        <v>0</v>
      </c>
      <c r="O173" s="66">
        <f t="shared" si="118"/>
        <v>0</v>
      </c>
      <c r="P173" s="66">
        <f t="shared" si="105"/>
        <v>0</v>
      </c>
      <c r="R173" s="36"/>
    </row>
    <row r="174" spans="1:18" ht="16.05" customHeight="1" x14ac:dyDescent="0.2">
      <c r="A174" s="9"/>
      <c r="B174" s="13"/>
      <c r="C174" s="10" t="s">
        <v>22</v>
      </c>
      <c r="D174" s="7" t="str">
        <f t="shared" ref="D174:O174" si="119">IF(D173&lt;=0,"",D173/$P173%)</f>
        <v/>
      </c>
      <c r="E174" s="7" t="str">
        <f t="shared" si="119"/>
        <v/>
      </c>
      <c r="F174" s="7" t="str">
        <f t="shared" si="119"/>
        <v/>
      </c>
      <c r="G174" s="7" t="str">
        <f t="shared" si="119"/>
        <v/>
      </c>
      <c r="H174" s="7" t="str">
        <f t="shared" si="119"/>
        <v/>
      </c>
      <c r="I174" s="7" t="str">
        <f t="shared" si="119"/>
        <v/>
      </c>
      <c r="J174" s="7" t="str">
        <f t="shared" si="119"/>
        <v/>
      </c>
      <c r="K174" s="7" t="str">
        <f t="shared" si="119"/>
        <v/>
      </c>
      <c r="L174" s="7" t="str">
        <f t="shared" si="119"/>
        <v/>
      </c>
      <c r="M174" s="7" t="str">
        <f t="shared" si="119"/>
        <v/>
      </c>
      <c r="N174" s="7" t="str">
        <f t="shared" si="119"/>
        <v/>
      </c>
      <c r="O174" s="7" t="str">
        <f t="shared" si="119"/>
        <v/>
      </c>
      <c r="P174" s="66">
        <f t="shared" si="105"/>
        <v>0</v>
      </c>
      <c r="R174" s="36"/>
    </row>
    <row r="175" spans="1:18" ht="16.05" customHeight="1" x14ac:dyDescent="0.2">
      <c r="A175" s="9"/>
      <c r="B175" s="9" t="s">
        <v>52</v>
      </c>
      <c r="C175" s="7" t="s">
        <v>21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6">
        <f t="shared" si="105"/>
        <v>0</v>
      </c>
      <c r="R175" s="36"/>
    </row>
    <row r="176" spans="1:18" ht="16.05" customHeight="1" x14ac:dyDescent="0.2">
      <c r="A176" s="9"/>
      <c r="B176" s="9"/>
      <c r="C176" s="10" t="s">
        <v>22</v>
      </c>
      <c r="D176" s="7" t="str">
        <f t="shared" ref="D176:O176" si="120">IF(D175&lt;=0,"",D175/$P175%)</f>
        <v/>
      </c>
      <c r="E176" s="7" t="str">
        <f t="shared" si="120"/>
        <v/>
      </c>
      <c r="F176" s="7" t="str">
        <f t="shared" si="120"/>
        <v/>
      </c>
      <c r="G176" s="7" t="str">
        <f t="shared" si="120"/>
        <v/>
      </c>
      <c r="H176" s="7" t="str">
        <f t="shared" si="120"/>
        <v/>
      </c>
      <c r="I176" s="7" t="str">
        <f t="shared" si="120"/>
        <v/>
      </c>
      <c r="J176" s="7" t="str">
        <f t="shared" si="120"/>
        <v/>
      </c>
      <c r="K176" s="7" t="str">
        <f t="shared" si="120"/>
        <v/>
      </c>
      <c r="L176" s="7" t="str">
        <f t="shared" si="120"/>
        <v/>
      </c>
      <c r="M176" s="7" t="str">
        <f t="shared" si="120"/>
        <v/>
      </c>
      <c r="N176" s="7" t="str">
        <f t="shared" si="120"/>
        <v/>
      </c>
      <c r="O176" s="7" t="str">
        <f t="shared" si="120"/>
        <v/>
      </c>
      <c r="P176" s="66">
        <f t="shared" si="105"/>
        <v>0</v>
      </c>
      <c r="R176" s="36"/>
    </row>
    <row r="177" spans="1:18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5"/>
        <v>0</v>
      </c>
      <c r="R177" s="36"/>
    </row>
    <row r="178" spans="1:18" ht="16.05" customHeight="1" x14ac:dyDescent="0.2">
      <c r="A178" s="9"/>
      <c r="B178" s="9"/>
      <c r="C178" s="10" t="s">
        <v>22</v>
      </c>
      <c r="D178" s="7" t="str">
        <f t="shared" ref="D178:O178" si="121">IF(D177&lt;=0,"",D177/$P177%)</f>
        <v/>
      </c>
      <c r="E178" s="7" t="str">
        <f t="shared" si="121"/>
        <v/>
      </c>
      <c r="F178" s="7" t="str">
        <f t="shared" si="121"/>
        <v/>
      </c>
      <c r="G178" s="7" t="str">
        <f t="shared" si="121"/>
        <v/>
      </c>
      <c r="H178" s="7" t="str">
        <f t="shared" si="121"/>
        <v/>
      </c>
      <c r="I178" s="7" t="str">
        <f t="shared" si="121"/>
        <v/>
      </c>
      <c r="J178" s="7" t="str">
        <f t="shared" si="121"/>
        <v/>
      </c>
      <c r="K178" s="7" t="str">
        <f t="shared" si="121"/>
        <v/>
      </c>
      <c r="L178" s="7" t="str">
        <f t="shared" si="121"/>
        <v/>
      </c>
      <c r="M178" s="7" t="str">
        <f t="shared" si="121"/>
        <v/>
      </c>
      <c r="N178" s="7" t="str">
        <f t="shared" si="121"/>
        <v/>
      </c>
      <c r="O178" s="7" t="str">
        <f t="shared" si="121"/>
        <v/>
      </c>
      <c r="P178" s="66">
        <f t="shared" si="105"/>
        <v>0</v>
      </c>
      <c r="R178" s="36"/>
    </row>
    <row r="179" spans="1:18" ht="16.05" customHeight="1" x14ac:dyDescent="0.2">
      <c r="A179" s="15"/>
      <c r="B179" s="9"/>
      <c r="C179" s="7" t="s">
        <v>24</v>
      </c>
      <c r="D179" s="66">
        <f>SUM(D177,D175)</f>
        <v>0</v>
      </c>
      <c r="E179" s="66">
        <f t="shared" ref="E179:O179" si="122">SUM(E177,E175)</f>
        <v>0</v>
      </c>
      <c r="F179" s="66">
        <f t="shared" si="122"/>
        <v>0</v>
      </c>
      <c r="G179" s="66">
        <f t="shared" si="122"/>
        <v>0</v>
      </c>
      <c r="H179" s="66">
        <f t="shared" si="122"/>
        <v>0</v>
      </c>
      <c r="I179" s="66">
        <f t="shared" si="122"/>
        <v>0</v>
      </c>
      <c r="J179" s="66">
        <f t="shared" si="122"/>
        <v>0</v>
      </c>
      <c r="K179" s="66">
        <f t="shared" si="122"/>
        <v>0</v>
      </c>
      <c r="L179" s="66">
        <f t="shared" si="122"/>
        <v>0</v>
      </c>
      <c r="M179" s="66">
        <f t="shared" si="122"/>
        <v>0</v>
      </c>
      <c r="N179" s="66">
        <f t="shared" si="122"/>
        <v>0</v>
      </c>
      <c r="O179" s="66">
        <f t="shared" si="122"/>
        <v>0</v>
      </c>
      <c r="P179" s="66">
        <f t="shared" si="105"/>
        <v>0</v>
      </c>
      <c r="R179" s="36"/>
    </row>
    <row r="180" spans="1:18" ht="16.05" customHeight="1" x14ac:dyDescent="0.2">
      <c r="A180" s="15"/>
      <c r="B180" s="13"/>
      <c r="C180" s="10" t="s">
        <v>22</v>
      </c>
      <c r="D180" s="7" t="str">
        <f t="shared" ref="D180:O180" si="123">IF(D179&lt;=0,"",D179/$P179%)</f>
        <v/>
      </c>
      <c r="E180" s="7" t="str">
        <f t="shared" si="123"/>
        <v/>
      </c>
      <c r="F180" s="7" t="str">
        <f t="shared" si="123"/>
        <v/>
      </c>
      <c r="G180" s="7" t="str">
        <f t="shared" si="123"/>
        <v/>
      </c>
      <c r="H180" s="7" t="str">
        <f t="shared" si="123"/>
        <v/>
      </c>
      <c r="I180" s="7" t="str">
        <f t="shared" si="123"/>
        <v/>
      </c>
      <c r="J180" s="7" t="str">
        <f t="shared" si="123"/>
        <v/>
      </c>
      <c r="K180" s="7" t="str">
        <f t="shared" si="123"/>
        <v/>
      </c>
      <c r="L180" s="7" t="str">
        <f t="shared" si="123"/>
        <v/>
      </c>
      <c r="M180" s="7" t="str">
        <f t="shared" si="123"/>
        <v/>
      </c>
      <c r="N180" s="7" t="str">
        <f t="shared" si="123"/>
        <v/>
      </c>
      <c r="O180" s="7" t="str">
        <f t="shared" si="123"/>
        <v/>
      </c>
      <c r="P180" s="66">
        <f t="shared" si="105"/>
        <v>0</v>
      </c>
      <c r="R180" s="36"/>
    </row>
    <row r="181" spans="1:18" ht="16.05" customHeight="1" x14ac:dyDescent="0.2">
      <c r="A181" s="15"/>
      <c r="B181" s="9" t="s">
        <v>53</v>
      </c>
      <c r="C181" s="7" t="s">
        <v>21</v>
      </c>
      <c r="D181" s="67">
        <v>0</v>
      </c>
      <c r="E181" s="67">
        <v>0</v>
      </c>
      <c r="F181" s="67">
        <v>0</v>
      </c>
      <c r="G181" s="67">
        <v>0</v>
      </c>
      <c r="H181" s="67">
        <v>0</v>
      </c>
      <c r="I181" s="67">
        <v>0</v>
      </c>
      <c r="J181" s="67"/>
      <c r="K181" s="67"/>
      <c r="L181" s="67"/>
      <c r="M181" s="67"/>
      <c r="N181" s="67"/>
      <c r="O181" s="67">
        <v>0</v>
      </c>
      <c r="P181" s="66">
        <f t="shared" si="105"/>
        <v>0</v>
      </c>
      <c r="R181" s="36"/>
    </row>
    <row r="182" spans="1:18" ht="16.05" customHeight="1" x14ac:dyDescent="0.2">
      <c r="A182" s="15"/>
      <c r="B182" s="9"/>
      <c r="C182" s="10" t="s">
        <v>22</v>
      </c>
      <c r="D182" s="7" t="str">
        <f t="shared" ref="D182:O182" si="124">IF(D181&lt;=0,"",D181/$P181%)</f>
        <v/>
      </c>
      <c r="E182" s="7" t="str">
        <f t="shared" si="124"/>
        <v/>
      </c>
      <c r="F182" s="7" t="str">
        <f t="shared" si="124"/>
        <v/>
      </c>
      <c r="G182" s="7" t="str">
        <f t="shared" si="124"/>
        <v/>
      </c>
      <c r="H182" s="7" t="str">
        <f t="shared" si="124"/>
        <v/>
      </c>
      <c r="I182" s="7" t="str">
        <f t="shared" si="124"/>
        <v/>
      </c>
      <c r="J182" s="7" t="str">
        <f t="shared" si="124"/>
        <v/>
      </c>
      <c r="K182" s="7" t="str">
        <f t="shared" si="124"/>
        <v/>
      </c>
      <c r="L182" s="7" t="str">
        <f t="shared" si="124"/>
        <v/>
      </c>
      <c r="M182" s="7" t="str">
        <f t="shared" si="124"/>
        <v/>
      </c>
      <c r="N182" s="7" t="str">
        <f t="shared" si="124"/>
        <v/>
      </c>
      <c r="O182" s="7" t="str">
        <f t="shared" si="124"/>
        <v/>
      </c>
      <c r="P182" s="66">
        <f t="shared" si="105"/>
        <v>0</v>
      </c>
      <c r="R182" s="36"/>
    </row>
    <row r="183" spans="1:18" ht="16.05" customHeight="1" x14ac:dyDescent="0.2">
      <c r="A183" s="15"/>
      <c r="B183" s="9"/>
      <c r="C183" s="7" t="s">
        <v>23</v>
      </c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26.4</v>
      </c>
      <c r="L183" s="67">
        <v>53.8</v>
      </c>
      <c r="M183" s="67">
        <v>12.4</v>
      </c>
      <c r="N183" s="67">
        <v>0</v>
      </c>
      <c r="O183" s="67">
        <v>0</v>
      </c>
      <c r="P183" s="66">
        <f t="shared" si="105"/>
        <v>92.6</v>
      </c>
      <c r="R183" s="36"/>
    </row>
    <row r="184" spans="1:18" ht="16.05" customHeight="1" x14ac:dyDescent="0.2">
      <c r="A184" s="15"/>
      <c r="B184" s="9"/>
      <c r="C184" s="10" t="s">
        <v>22</v>
      </c>
      <c r="D184" s="7" t="str">
        <f t="shared" ref="D184:O184" si="125">IF(D183&lt;=0,"",D183/$P183%)</f>
        <v/>
      </c>
      <c r="E184" s="7" t="str">
        <f t="shared" si="125"/>
        <v/>
      </c>
      <c r="F184" s="7" t="str">
        <f t="shared" si="125"/>
        <v/>
      </c>
      <c r="G184" s="7" t="str">
        <f t="shared" si="125"/>
        <v/>
      </c>
      <c r="H184" s="7" t="str">
        <f t="shared" si="125"/>
        <v/>
      </c>
      <c r="I184" s="7" t="str">
        <f t="shared" si="125"/>
        <v/>
      </c>
      <c r="J184" s="7" t="str">
        <f t="shared" si="125"/>
        <v/>
      </c>
      <c r="K184" s="7">
        <f t="shared" si="125"/>
        <v>28.509719222462202</v>
      </c>
      <c r="L184" s="7">
        <f t="shared" si="125"/>
        <v>58.099352051835851</v>
      </c>
      <c r="M184" s="7">
        <f t="shared" si="125"/>
        <v>13.390928725701945</v>
      </c>
      <c r="N184" s="7" t="str">
        <f t="shared" si="125"/>
        <v/>
      </c>
      <c r="O184" s="7" t="str">
        <f t="shared" si="125"/>
        <v/>
      </c>
      <c r="P184" s="66">
        <f t="shared" si="105"/>
        <v>100</v>
      </c>
      <c r="R184" s="36"/>
    </row>
    <row r="185" spans="1:18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6">SUM(E183,E181)</f>
        <v>0</v>
      </c>
      <c r="F185" s="66">
        <f t="shared" si="126"/>
        <v>0</v>
      </c>
      <c r="G185" s="66">
        <f t="shared" si="126"/>
        <v>0</v>
      </c>
      <c r="H185" s="66">
        <f t="shared" si="126"/>
        <v>0</v>
      </c>
      <c r="I185" s="66">
        <f t="shared" si="126"/>
        <v>0</v>
      </c>
      <c r="J185" s="66">
        <f t="shared" si="126"/>
        <v>0</v>
      </c>
      <c r="K185" s="66">
        <f t="shared" si="126"/>
        <v>26.4</v>
      </c>
      <c r="L185" s="66">
        <f t="shared" si="126"/>
        <v>53.8</v>
      </c>
      <c r="M185" s="66">
        <f t="shared" si="126"/>
        <v>12.4</v>
      </c>
      <c r="N185" s="66">
        <f t="shared" si="126"/>
        <v>0</v>
      </c>
      <c r="O185" s="66">
        <f t="shared" si="126"/>
        <v>0</v>
      </c>
      <c r="P185" s="66">
        <f t="shared" si="105"/>
        <v>92.6</v>
      </c>
      <c r="R185" s="36"/>
    </row>
    <row r="186" spans="1:18" ht="16.05" customHeight="1" x14ac:dyDescent="0.2">
      <c r="A186" s="15"/>
      <c r="B186" s="13"/>
      <c r="C186" s="10" t="s">
        <v>22</v>
      </c>
      <c r="D186" s="7" t="str">
        <f t="shared" ref="D186:O186" si="127">IF(D185&lt;=0,"",D185/$P185%)</f>
        <v/>
      </c>
      <c r="E186" s="7" t="str">
        <f t="shared" si="127"/>
        <v/>
      </c>
      <c r="F186" s="7" t="str">
        <f t="shared" si="127"/>
        <v/>
      </c>
      <c r="G186" s="7" t="str">
        <f t="shared" si="127"/>
        <v/>
      </c>
      <c r="H186" s="7" t="str">
        <f t="shared" si="127"/>
        <v/>
      </c>
      <c r="I186" s="7" t="str">
        <f t="shared" si="127"/>
        <v/>
      </c>
      <c r="J186" s="7" t="str">
        <f t="shared" si="127"/>
        <v/>
      </c>
      <c r="K186" s="7">
        <f t="shared" si="127"/>
        <v>28.509719222462202</v>
      </c>
      <c r="L186" s="7">
        <f t="shared" si="127"/>
        <v>58.099352051835851</v>
      </c>
      <c r="M186" s="7">
        <f t="shared" si="127"/>
        <v>13.390928725701945</v>
      </c>
      <c r="N186" s="7" t="str">
        <f t="shared" si="127"/>
        <v/>
      </c>
      <c r="O186" s="7" t="str">
        <f t="shared" si="127"/>
        <v/>
      </c>
      <c r="P186" s="66">
        <f t="shared" si="105"/>
        <v>100</v>
      </c>
      <c r="R186" s="36"/>
    </row>
    <row r="187" spans="1:18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5"/>
        <v>0</v>
      </c>
      <c r="R187" s="36"/>
    </row>
    <row r="188" spans="1:18" ht="16.05" customHeight="1" x14ac:dyDescent="0.2">
      <c r="A188" s="15"/>
      <c r="B188" s="9"/>
      <c r="C188" s="10" t="s">
        <v>22</v>
      </c>
      <c r="D188" s="7" t="str">
        <f t="shared" ref="D188:O188" si="128">IF(D187&lt;=0,"",D187/$P187%)</f>
        <v/>
      </c>
      <c r="E188" s="7" t="str">
        <f t="shared" si="128"/>
        <v/>
      </c>
      <c r="F188" s="7" t="str">
        <f t="shared" si="128"/>
        <v/>
      </c>
      <c r="G188" s="7" t="str">
        <f t="shared" si="128"/>
        <v/>
      </c>
      <c r="H188" s="7" t="str">
        <f t="shared" si="128"/>
        <v/>
      </c>
      <c r="I188" s="7" t="str">
        <f t="shared" si="128"/>
        <v/>
      </c>
      <c r="J188" s="7" t="str">
        <f t="shared" si="128"/>
        <v/>
      </c>
      <c r="K188" s="7" t="str">
        <f t="shared" si="128"/>
        <v/>
      </c>
      <c r="L188" s="7" t="str">
        <f t="shared" si="128"/>
        <v/>
      </c>
      <c r="M188" s="7" t="str">
        <f t="shared" si="128"/>
        <v/>
      </c>
      <c r="N188" s="7" t="str">
        <f t="shared" si="128"/>
        <v/>
      </c>
      <c r="O188" s="7" t="str">
        <f t="shared" si="128"/>
        <v/>
      </c>
      <c r="P188" s="66">
        <f t="shared" si="105"/>
        <v>0</v>
      </c>
      <c r="R188" s="36"/>
    </row>
    <row r="189" spans="1:18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5"/>
        <v>0</v>
      </c>
      <c r="R189" s="36"/>
    </row>
    <row r="190" spans="1:18" ht="16.05" customHeight="1" x14ac:dyDescent="0.2">
      <c r="A190" s="15"/>
      <c r="B190" s="9"/>
      <c r="C190" s="10" t="s">
        <v>22</v>
      </c>
      <c r="D190" s="7" t="str">
        <f t="shared" ref="D190:O190" si="129">IF(D189&lt;=0,"",D189/$P189%)</f>
        <v/>
      </c>
      <c r="E190" s="7" t="str">
        <f t="shared" si="129"/>
        <v/>
      </c>
      <c r="F190" s="7" t="str">
        <f t="shared" si="129"/>
        <v/>
      </c>
      <c r="G190" s="7" t="str">
        <f t="shared" si="129"/>
        <v/>
      </c>
      <c r="H190" s="7" t="str">
        <f t="shared" si="129"/>
        <v/>
      </c>
      <c r="I190" s="7" t="str">
        <f t="shared" si="129"/>
        <v/>
      </c>
      <c r="J190" s="7" t="str">
        <f t="shared" si="129"/>
        <v/>
      </c>
      <c r="K190" s="7" t="str">
        <f t="shared" si="129"/>
        <v/>
      </c>
      <c r="L190" s="7" t="str">
        <f t="shared" si="129"/>
        <v/>
      </c>
      <c r="M190" s="7" t="str">
        <f t="shared" si="129"/>
        <v/>
      </c>
      <c r="N190" s="7" t="str">
        <f t="shared" si="129"/>
        <v/>
      </c>
      <c r="O190" s="7" t="str">
        <f t="shared" si="129"/>
        <v/>
      </c>
      <c r="P190" s="66">
        <f t="shared" si="105"/>
        <v>0</v>
      </c>
      <c r="R190" s="36"/>
    </row>
    <row r="191" spans="1:18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30">SUM(E189,E187)</f>
        <v>0</v>
      </c>
      <c r="F191" s="66">
        <f t="shared" si="130"/>
        <v>0</v>
      </c>
      <c r="G191" s="66">
        <f t="shared" si="130"/>
        <v>0</v>
      </c>
      <c r="H191" s="66">
        <f t="shared" si="130"/>
        <v>0</v>
      </c>
      <c r="I191" s="66">
        <f t="shared" si="130"/>
        <v>0</v>
      </c>
      <c r="J191" s="66">
        <f t="shared" si="130"/>
        <v>0</v>
      </c>
      <c r="K191" s="66">
        <f t="shared" si="130"/>
        <v>0</v>
      </c>
      <c r="L191" s="66">
        <f t="shared" si="130"/>
        <v>0</v>
      </c>
      <c r="M191" s="66">
        <f t="shared" si="130"/>
        <v>0</v>
      </c>
      <c r="N191" s="66">
        <f t="shared" si="130"/>
        <v>0</v>
      </c>
      <c r="O191" s="66">
        <f t="shared" si="130"/>
        <v>0</v>
      </c>
      <c r="P191" s="66">
        <f t="shared" si="105"/>
        <v>0</v>
      </c>
      <c r="R191" s="36"/>
    </row>
    <row r="192" spans="1:18" ht="16.05" customHeight="1" x14ac:dyDescent="0.2">
      <c r="A192" s="15"/>
      <c r="B192" s="13"/>
      <c r="C192" s="10" t="s">
        <v>22</v>
      </c>
      <c r="D192" s="7" t="str">
        <f t="shared" ref="D192:O192" si="131">IF(D191&lt;=0,"",D191/$P191%)</f>
        <v/>
      </c>
      <c r="E192" s="7" t="str">
        <f t="shared" si="131"/>
        <v/>
      </c>
      <c r="F192" s="7" t="str">
        <f t="shared" si="131"/>
        <v/>
      </c>
      <c r="G192" s="7" t="str">
        <f t="shared" si="131"/>
        <v/>
      </c>
      <c r="H192" s="7" t="str">
        <f t="shared" si="131"/>
        <v/>
      </c>
      <c r="I192" s="7" t="str">
        <f t="shared" si="131"/>
        <v/>
      </c>
      <c r="J192" s="7" t="str">
        <f t="shared" si="131"/>
        <v/>
      </c>
      <c r="K192" s="7" t="str">
        <f t="shared" si="131"/>
        <v/>
      </c>
      <c r="L192" s="7" t="str">
        <f t="shared" si="131"/>
        <v/>
      </c>
      <c r="M192" s="7" t="str">
        <f t="shared" si="131"/>
        <v/>
      </c>
      <c r="N192" s="7" t="str">
        <f t="shared" si="131"/>
        <v/>
      </c>
      <c r="O192" s="7" t="str">
        <f t="shared" si="131"/>
        <v/>
      </c>
      <c r="P192" s="66">
        <f t="shared" si="105"/>
        <v>0</v>
      </c>
      <c r="R192" s="36"/>
    </row>
    <row r="193" spans="1:18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5"/>
        <v>0</v>
      </c>
      <c r="R193" s="36"/>
    </row>
    <row r="194" spans="1:18" ht="16.05" customHeight="1" x14ac:dyDescent="0.2">
      <c r="A194" s="15"/>
      <c r="B194" s="9"/>
      <c r="C194" s="10" t="s">
        <v>22</v>
      </c>
      <c r="D194" s="7" t="str">
        <f t="shared" ref="D194:O194" si="132">IF(D193&lt;=0,"",D193/$P193%)</f>
        <v/>
      </c>
      <c r="E194" s="7" t="str">
        <f t="shared" si="132"/>
        <v/>
      </c>
      <c r="F194" s="7" t="str">
        <f t="shared" si="132"/>
        <v/>
      </c>
      <c r="G194" s="7" t="str">
        <f t="shared" si="132"/>
        <v/>
      </c>
      <c r="H194" s="7" t="str">
        <f t="shared" si="132"/>
        <v/>
      </c>
      <c r="I194" s="7" t="str">
        <f t="shared" si="132"/>
        <v/>
      </c>
      <c r="J194" s="7" t="str">
        <f t="shared" si="132"/>
        <v/>
      </c>
      <c r="K194" s="7" t="str">
        <f t="shared" si="132"/>
        <v/>
      </c>
      <c r="L194" s="7" t="str">
        <f t="shared" si="132"/>
        <v/>
      </c>
      <c r="M194" s="7" t="str">
        <f t="shared" si="132"/>
        <v/>
      </c>
      <c r="N194" s="7" t="str">
        <f t="shared" si="132"/>
        <v/>
      </c>
      <c r="O194" s="7" t="str">
        <f t="shared" si="132"/>
        <v/>
      </c>
      <c r="P194" s="66">
        <f t="shared" si="105"/>
        <v>0</v>
      </c>
      <c r="R194" s="36"/>
    </row>
    <row r="195" spans="1:18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5"/>
        <v>0</v>
      </c>
      <c r="R195" s="36"/>
    </row>
    <row r="196" spans="1:18" ht="16.05" customHeight="1" x14ac:dyDescent="0.2">
      <c r="A196" s="15"/>
      <c r="B196" s="9"/>
      <c r="C196" s="10" t="s">
        <v>22</v>
      </c>
      <c r="D196" s="7" t="str">
        <f t="shared" ref="D196:O196" si="133">IF(D195&lt;=0,"",D195/$P195%)</f>
        <v/>
      </c>
      <c r="E196" s="7" t="str">
        <f t="shared" si="133"/>
        <v/>
      </c>
      <c r="F196" s="7" t="str">
        <f t="shared" si="133"/>
        <v/>
      </c>
      <c r="G196" s="7" t="str">
        <f t="shared" si="133"/>
        <v/>
      </c>
      <c r="H196" s="7" t="str">
        <f t="shared" si="133"/>
        <v/>
      </c>
      <c r="I196" s="7" t="str">
        <f t="shared" si="133"/>
        <v/>
      </c>
      <c r="J196" s="7" t="str">
        <f t="shared" si="133"/>
        <v/>
      </c>
      <c r="K196" s="7" t="str">
        <f t="shared" si="133"/>
        <v/>
      </c>
      <c r="L196" s="7" t="str">
        <f t="shared" si="133"/>
        <v/>
      </c>
      <c r="M196" s="7" t="str">
        <f t="shared" si="133"/>
        <v/>
      </c>
      <c r="N196" s="7" t="str">
        <f t="shared" si="133"/>
        <v/>
      </c>
      <c r="O196" s="7" t="str">
        <f t="shared" si="133"/>
        <v/>
      </c>
      <c r="P196" s="66">
        <f t="shared" si="105"/>
        <v>0</v>
      </c>
      <c r="R196" s="36"/>
    </row>
    <row r="197" spans="1:18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4">SUM(E195,E193)</f>
        <v>0</v>
      </c>
      <c r="F197" s="66">
        <f t="shared" si="134"/>
        <v>0</v>
      </c>
      <c r="G197" s="66">
        <f t="shared" si="134"/>
        <v>0</v>
      </c>
      <c r="H197" s="66">
        <f t="shared" si="134"/>
        <v>0</v>
      </c>
      <c r="I197" s="66">
        <f t="shared" si="134"/>
        <v>0</v>
      </c>
      <c r="J197" s="66">
        <f t="shared" si="134"/>
        <v>0</v>
      </c>
      <c r="K197" s="66">
        <f t="shared" si="134"/>
        <v>0</v>
      </c>
      <c r="L197" s="66">
        <f t="shared" si="134"/>
        <v>0</v>
      </c>
      <c r="M197" s="66">
        <f t="shared" si="134"/>
        <v>0</v>
      </c>
      <c r="N197" s="66">
        <f t="shared" si="134"/>
        <v>0</v>
      </c>
      <c r="O197" s="66">
        <f t="shared" si="134"/>
        <v>0</v>
      </c>
      <c r="P197" s="66">
        <f t="shared" si="105"/>
        <v>0</v>
      </c>
      <c r="R197" s="36"/>
    </row>
    <row r="198" spans="1:18" ht="16.05" customHeight="1" x14ac:dyDescent="0.2">
      <c r="A198" s="15"/>
      <c r="B198" s="13"/>
      <c r="C198" s="10" t="s">
        <v>22</v>
      </c>
      <c r="D198" s="7" t="str">
        <f t="shared" ref="D198:O198" si="135">IF(D197&lt;=0,"",D197/$P197%)</f>
        <v/>
      </c>
      <c r="E198" s="7" t="str">
        <f t="shared" si="135"/>
        <v/>
      </c>
      <c r="F198" s="7" t="str">
        <f t="shared" si="135"/>
        <v/>
      </c>
      <c r="G198" s="7" t="str">
        <f t="shared" si="135"/>
        <v/>
      </c>
      <c r="H198" s="7" t="str">
        <f t="shared" si="135"/>
        <v/>
      </c>
      <c r="I198" s="7" t="str">
        <f t="shared" si="135"/>
        <v/>
      </c>
      <c r="J198" s="7" t="str">
        <f t="shared" si="135"/>
        <v/>
      </c>
      <c r="K198" s="7" t="str">
        <f t="shared" si="135"/>
        <v/>
      </c>
      <c r="L198" s="7" t="str">
        <f t="shared" si="135"/>
        <v/>
      </c>
      <c r="M198" s="7" t="str">
        <f t="shared" si="135"/>
        <v/>
      </c>
      <c r="N198" s="7" t="str">
        <f t="shared" si="135"/>
        <v/>
      </c>
      <c r="O198" s="7" t="str">
        <f t="shared" si="135"/>
        <v/>
      </c>
      <c r="P198" s="66">
        <f t="shared" si="105"/>
        <v>0</v>
      </c>
      <c r="R198" s="36"/>
    </row>
    <row r="199" spans="1:18" ht="16.05" customHeight="1" x14ac:dyDescent="0.2">
      <c r="A199" s="15"/>
      <c r="B199" s="9" t="s">
        <v>56</v>
      </c>
      <c r="C199" s="7" t="s">
        <v>21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0.30000000000000004</v>
      </c>
      <c r="K199" s="67">
        <v>0.2</v>
      </c>
      <c r="L199" s="67">
        <v>0</v>
      </c>
      <c r="M199" s="67">
        <v>0</v>
      </c>
      <c r="N199" s="67">
        <v>0</v>
      </c>
      <c r="O199" s="67">
        <v>0</v>
      </c>
      <c r="P199" s="66">
        <f t="shared" si="105"/>
        <v>0.5</v>
      </c>
      <c r="R199" s="36"/>
    </row>
    <row r="200" spans="1:18" ht="16.05" customHeight="1" x14ac:dyDescent="0.2">
      <c r="A200" s="15"/>
      <c r="B200" s="9"/>
      <c r="C200" s="10" t="s">
        <v>22</v>
      </c>
      <c r="D200" s="7" t="str">
        <f t="shared" ref="D200:O200" si="136">IF(D199&lt;=0,"",D199/$P199%)</f>
        <v/>
      </c>
      <c r="E200" s="7" t="str">
        <f t="shared" si="136"/>
        <v/>
      </c>
      <c r="F200" s="7" t="str">
        <f t="shared" si="136"/>
        <v/>
      </c>
      <c r="G200" s="7" t="str">
        <f t="shared" si="136"/>
        <v/>
      </c>
      <c r="H200" s="7" t="str">
        <f t="shared" si="136"/>
        <v/>
      </c>
      <c r="I200" s="7" t="str">
        <f t="shared" si="136"/>
        <v/>
      </c>
      <c r="J200" s="7">
        <f t="shared" si="136"/>
        <v>60.000000000000007</v>
      </c>
      <c r="K200" s="7">
        <f t="shared" si="136"/>
        <v>40</v>
      </c>
      <c r="L200" s="7" t="str">
        <f t="shared" si="136"/>
        <v/>
      </c>
      <c r="M200" s="7" t="str">
        <f t="shared" si="136"/>
        <v/>
      </c>
      <c r="N200" s="7" t="str">
        <f t="shared" si="136"/>
        <v/>
      </c>
      <c r="O200" s="7" t="str">
        <f t="shared" si="136"/>
        <v/>
      </c>
      <c r="P200" s="66">
        <f t="shared" si="105"/>
        <v>100</v>
      </c>
      <c r="R200" s="36"/>
    </row>
    <row r="201" spans="1:18" ht="16.05" customHeight="1" x14ac:dyDescent="0.2">
      <c r="A201" s="15"/>
      <c r="B201" s="9"/>
      <c r="C201" s="7" t="s">
        <v>23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0.6</v>
      </c>
      <c r="K201" s="67">
        <v>2.1</v>
      </c>
      <c r="L201" s="67">
        <v>0.8</v>
      </c>
      <c r="M201" s="67">
        <v>0.6</v>
      </c>
      <c r="N201" s="67">
        <v>0</v>
      </c>
      <c r="O201" s="67">
        <v>0</v>
      </c>
      <c r="P201" s="66">
        <f t="shared" si="105"/>
        <v>4.0999999999999996</v>
      </c>
      <c r="R201" s="36"/>
    </row>
    <row r="202" spans="1:18" ht="16.05" customHeight="1" x14ac:dyDescent="0.2">
      <c r="A202" s="15"/>
      <c r="B202" s="9"/>
      <c r="C202" s="10" t="s">
        <v>22</v>
      </c>
      <c r="D202" s="7" t="str">
        <f t="shared" ref="D202:O202" si="137">IF(D201&lt;=0,"",D201/$P201%)</f>
        <v/>
      </c>
      <c r="E202" s="7" t="str">
        <f t="shared" si="137"/>
        <v/>
      </c>
      <c r="F202" s="7" t="str">
        <f t="shared" si="137"/>
        <v/>
      </c>
      <c r="G202" s="7" t="str">
        <f t="shared" si="137"/>
        <v/>
      </c>
      <c r="H202" s="7" t="str">
        <f t="shared" si="137"/>
        <v/>
      </c>
      <c r="I202" s="7" t="str">
        <f t="shared" si="137"/>
        <v/>
      </c>
      <c r="J202" s="7">
        <f t="shared" si="137"/>
        <v>14.634146341463415</v>
      </c>
      <c r="K202" s="7">
        <f t="shared" si="137"/>
        <v>51.219512195121958</v>
      </c>
      <c r="L202" s="7">
        <f t="shared" si="137"/>
        <v>19.512195121951223</v>
      </c>
      <c r="M202" s="7">
        <f t="shared" si="137"/>
        <v>14.634146341463415</v>
      </c>
      <c r="N202" s="7" t="str">
        <f t="shared" si="137"/>
        <v/>
      </c>
      <c r="O202" s="7" t="str">
        <f t="shared" si="137"/>
        <v/>
      </c>
      <c r="P202" s="66">
        <f t="shared" si="105"/>
        <v>100.00000000000001</v>
      </c>
      <c r="R202" s="36"/>
    </row>
    <row r="203" spans="1:18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8">SUM(E201,E199)</f>
        <v>0</v>
      </c>
      <c r="F203" s="66">
        <f t="shared" si="138"/>
        <v>0</v>
      </c>
      <c r="G203" s="66">
        <f t="shared" si="138"/>
        <v>0</v>
      </c>
      <c r="H203" s="66">
        <f t="shared" si="138"/>
        <v>0</v>
      </c>
      <c r="I203" s="66">
        <f t="shared" si="138"/>
        <v>0</v>
      </c>
      <c r="J203" s="66">
        <f t="shared" si="138"/>
        <v>0.9</v>
      </c>
      <c r="K203" s="66">
        <f t="shared" si="138"/>
        <v>2.3000000000000003</v>
      </c>
      <c r="L203" s="66">
        <f t="shared" si="138"/>
        <v>0.8</v>
      </c>
      <c r="M203" s="66">
        <f t="shared" si="138"/>
        <v>0.6</v>
      </c>
      <c r="N203" s="66">
        <f t="shared" si="138"/>
        <v>0</v>
      </c>
      <c r="O203" s="66">
        <f t="shared" si="138"/>
        <v>0</v>
      </c>
      <c r="P203" s="66">
        <f t="shared" si="105"/>
        <v>4.5999999999999996</v>
      </c>
      <c r="R203" s="36"/>
    </row>
    <row r="204" spans="1:18" ht="16.05" customHeight="1" x14ac:dyDescent="0.2">
      <c r="A204" s="15"/>
      <c r="B204" s="13"/>
      <c r="C204" s="10" t="s">
        <v>22</v>
      </c>
      <c r="D204" s="7" t="str">
        <f t="shared" ref="D204:O204" si="139">IF(D203&lt;=0,"",D203/$P203%)</f>
        <v/>
      </c>
      <c r="E204" s="7" t="str">
        <f t="shared" si="139"/>
        <v/>
      </c>
      <c r="F204" s="7" t="str">
        <f t="shared" si="139"/>
        <v/>
      </c>
      <c r="G204" s="7" t="str">
        <f t="shared" si="139"/>
        <v/>
      </c>
      <c r="H204" s="7" t="str">
        <f t="shared" si="139"/>
        <v/>
      </c>
      <c r="I204" s="7" t="str">
        <f t="shared" si="139"/>
        <v/>
      </c>
      <c r="J204" s="7">
        <f t="shared" si="139"/>
        <v>19.565217391304348</v>
      </c>
      <c r="K204" s="7">
        <f t="shared" si="139"/>
        <v>50.000000000000007</v>
      </c>
      <c r="L204" s="7">
        <f t="shared" si="139"/>
        <v>17.39130434782609</v>
      </c>
      <c r="M204" s="7">
        <f t="shared" si="139"/>
        <v>13.043478260869565</v>
      </c>
      <c r="N204" s="7" t="str">
        <f t="shared" si="139"/>
        <v/>
      </c>
      <c r="O204" s="7" t="str">
        <f t="shared" si="139"/>
        <v/>
      </c>
      <c r="P204" s="66">
        <f t="shared" si="105"/>
        <v>100.00000000000001</v>
      </c>
      <c r="R204" s="36"/>
    </row>
    <row r="205" spans="1:18" ht="16.05" customHeight="1" x14ac:dyDescent="0.2">
      <c r="A205" s="15"/>
      <c r="B205" s="9" t="s">
        <v>57</v>
      </c>
      <c r="C205" s="7" t="s">
        <v>21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>
        <f t="shared" si="105"/>
        <v>0</v>
      </c>
      <c r="R205" s="36"/>
    </row>
    <row r="206" spans="1:18" ht="16.05" customHeight="1" x14ac:dyDescent="0.2">
      <c r="A206" s="15"/>
      <c r="B206" s="9"/>
      <c r="C206" s="10" t="s">
        <v>22</v>
      </c>
      <c r="D206" s="7" t="str">
        <f t="shared" ref="D206:O206" si="140">IF(D205&lt;=0,"",D205/$P205%)</f>
        <v/>
      </c>
      <c r="E206" s="7" t="str">
        <f t="shared" si="140"/>
        <v/>
      </c>
      <c r="F206" s="7" t="str">
        <f t="shared" si="140"/>
        <v/>
      </c>
      <c r="G206" s="7" t="str">
        <f t="shared" si="140"/>
        <v/>
      </c>
      <c r="H206" s="7" t="str">
        <f t="shared" si="140"/>
        <v/>
      </c>
      <c r="I206" s="7" t="str">
        <f t="shared" si="140"/>
        <v/>
      </c>
      <c r="J206" s="7" t="str">
        <f t="shared" si="140"/>
        <v/>
      </c>
      <c r="K206" s="7" t="str">
        <f t="shared" si="140"/>
        <v/>
      </c>
      <c r="L206" s="7" t="str">
        <f t="shared" si="140"/>
        <v/>
      </c>
      <c r="M206" s="7" t="str">
        <f t="shared" si="140"/>
        <v/>
      </c>
      <c r="N206" s="7" t="str">
        <f t="shared" si="140"/>
        <v/>
      </c>
      <c r="O206" s="7" t="str">
        <f t="shared" si="140"/>
        <v/>
      </c>
      <c r="P206" s="66">
        <f t="shared" si="105"/>
        <v>0</v>
      </c>
      <c r="R206" s="36"/>
    </row>
    <row r="207" spans="1:18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5"/>
        <v>0</v>
      </c>
      <c r="R207" s="36"/>
    </row>
    <row r="208" spans="1:18" ht="16.05" customHeight="1" x14ac:dyDescent="0.2">
      <c r="A208" s="15"/>
      <c r="B208" s="9"/>
      <c r="C208" s="10" t="s">
        <v>22</v>
      </c>
      <c r="D208" s="7" t="str">
        <f t="shared" ref="D208:O208" si="141">IF(D207&lt;=0,"",D207/$P207%)</f>
        <v/>
      </c>
      <c r="E208" s="7" t="str">
        <f t="shared" si="141"/>
        <v/>
      </c>
      <c r="F208" s="7" t="str">
        <f t="shared" si="141"/>
        <v/>
      </c>
      <c r="G208" s="7" t="str">
        <f t="shared" si="141"/>
        <v/>
      </c>
      <c r="H208" s="7" t="str">
        <f t="shared" si="141"/>
        <v/>
      </c>
      <c r="I208" s="7" t="str">
        <f t="shared" si="141"/>
        <v/>
      </c>
      <c r="J208" s="7" t="str">
        <f t="shared" si="141"/>
        <v/>
      </c>
      <c r="K208" s="7" t="str">
        <f t="shared" si="141"/>
        <v/>
      </c>
      <c r="L208" s="7" t="str">
        <f t="shared" si="141"/>
        <v/>
      </c>
      <c r="M208" s="7" t="str">
        <f t="shared" si="141"/>
        <v/>
      </c>
      <c r="N208" s="7" t="str">
        <f t="shared" si="141"/>
        <v/>
      </c>
      <c r="O208" s="7" t="str">
        <f t="shared" si="141"/>
        <v/>
      </c>
      <c r="P208" s="66">
        <f t="shared" si="105"/>
        <v>0</v>
      </c>
      <c r="R208" s="36"/>
    </row>
    <row r="209" spans="1:18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2">SUM(E207,E205)</f>
        <v>0</v>
      </c>
      <c r="F209" s="66">
        <f t="shared" si="142"/>
        <v>0</v>
      </c>
      <c r="G209" s="66">
        <f t="shared" si="142"/>
        <v>0</v>
      </c>
      <c r="H209" s="66">
        <f t="shared" si="142"/>
        <v>0</v>
      </c>
      <c r="I209" s="66">
        <f t="shared" si="142"/>
        <v>0</v>
      </c>
      <c r="J209" s="66">
        <f t="shared" si="142"/>
        <v>0</v>
      </c>
      <c r="K209" s="66">
        <f t="shared" si="142"/>
        <v>0</v>
      </c>
      <c r="L209" s="66">
        <f t="shared" si="142"/>
        <v>0</v>
      </c>
      <c r="M209" s="66">
        <f t="shared" si="142"/>
        <v>0</v>
      </c>
      <c r="N209" s="66">
        <f t="shared" si="142"/>
        <v>0</v>
      </c>
      <c r="O209" s="66">
        <f t="shared" si="142"/>
        <v>0</v>
      </c>
      <c r="P209" s="66">
        <f t="shared" si="105"/>
        <v>0</v>
      </c>
      <c r="R209" s="36"/>
    </row>
    <row r="210" spans="1:18" ht="16.05" customHeight="1" x14ac:dyDescent="0.2">
      <c r="A210" s="15"/>
      <c r="B210" s="13"/>
      <c r="C210" s="10" t="s">
        <v>22</v>
      </c>
      <c r="D210" s="7" t="str">
        <f t="shared" ref="D210:O210" si="143">IF(D209&lt;=0,"",D209/$P209%)</f>
        <v/>
      </c>
      <c r="E210" s="7" t="str">
        <f t="shared" si="143"/>
        <v/>
      </c>
      <c r="F210" s="7" t="str">
        <f t="shared" si="143"/>
        <v/>
      </c>
      <c r="G210" s="7" t="str">
        <f t="shared" si="143"/>
        <v/>
      </c>
      <c r="H210" s="7" t="str">
        <f t="shared" si="143"/>
        <v/>
      </c>
      <c r="I210" s="7" t="str">
        <f t="shared" si="143"/>
        <v/>
      </c>
      <c r="J210" s="7" t="str">
        <f t="shared" si="143"/>
        <v/>
      </c>
      <c r="K210" s="7" t="str">
        <f t="shared" si="143"/>
        <v/>
      </c>
      <c r="L210" s="7" t="str">
        <f t="shared" si="143"/>
        <v/>
      </c>
      <c r="M210" s="7" t="str">
        <f t="shared" si="143"/>
        <v/>
      </c>
      <c r="N210" s="7" t="str">
        <f t="shared" si="143"/>
        <v/>
      </c>
      <c r="O210" s="7" t="str">
        <f t="shared" si="143"/>
        <v/>
      </c>
      <c r="P210" s="66">
        <f t="shared" si="105"/>
        <v>0</v>
      </c>
      <c r="R210" s="36"/>
    </row>
    <row r="211" spans="1:18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105"/>
        <v>0</v>
      </c>
      <c r="R211" s="36"/>
    </row>
    <row r="212" spans="1:18" ht="16.05" customHeight="1" x14ac:dyDescent="0.2">
      <c r="A212" s="15"/>
      <c r="B212" s="9"/>
      <c r="C212" s="10" t="s">
        <v>22</v>
      </c>
      <c r="D212" s="7" t="str">
        <f t="shared" ref="D212:O212" si="144">IF(D211&lt;=0,"",D211/$P211%)</f>
        <v/>
      </c>
      <c r="E212" s="7" t="str">
        <f t="shared" si="144"/>
        <v/>
      </c>
      <c r="F212" s="7" t="str">
        <f t="shared" si="144"/>
        <v/>
      </c>
      <c r="G212" s="7" t="str">
        <f t="shared" si="144"/>
        <v/>
      </c>
      <c r="H212" s="7" t="str">
        <f t="shared" si="144"/>
        <v/>
      </c>
      <c r="I212" s="7" t="str">
        <f t="shared" si="144"/>
        <v/>
      </c>
      <c r="J212" s="7" t="str">
        <f t="shared" si="144"/>
        <v/>
      </c>
      <c r="K212" s="7" t="str">
        <f t="shared" si="144"/>
        <v/>
      </c>
      <c r="L212" s="7" t="str">
        <f t="shared" si="144"/>
        <v/>
      </c>
      <c r="M212" s="7" t="str">
        <f t="shared" si="144"/>
        <v/>
      </c>
      <c r="N212" s="7" t="str">
        <f t="shared" si="144"/>
        <v/>
      </c>
      <c r="O212" s="7" t="str">
        <f t="shared" si="144"/>
        <v/>
      </c>
      <c r="P212" s="66">
        <f t="shared" si="105"/>
        <v>0</v>
      </c>
      <c r="R212" s="36"/>
    </row>
    <row r="213" spans="1:18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5"/>
        <v>0</v>
      </c>
      <c r="R213" s="36"/>
    </row>
    <row r="214" spans="1:18" ht="16.05" customHeight="1" x14ac:dyDescent="0.2">
      <c r="A214" s="15"/>
      <c r="B214" s="9"/>
      <c r="C214" s="10" t="s">
        <v>22</v>
      </c>
      <c r="D214" s="7" t="str">
        <f t="shared" ref="D214:O214" si="145">IF(D213&lt;=0,"",D213/$P213%)</f>
        <v/>
      </c>
      <c r="E214" s="7" t="str">
        <f t="shared" si="145"/>
        <v/>
      </c>
      <c r="F214" s="7" t="str">
        <f t="shared" si="145"/>
        <v/>
      </c>
      <c r="G214" s="7" t="str">
        <f t="shared" si="145"/>
        <v/>
      </c>
      <c r="H214" s="7" t="str">
        <f t="shared" si="145"/>
        <v/>
      </c>
      <c r="I214" s="7" t="str">
        <f t="shared" si="145"/>
        <v/>
      </c>
      <c r="J214" s="7" t="str">
        <f t="shared" si="145"/>
        <v/>
      </c>
      <c r="K214" s="7" t="str">
        <f t="shared" si="145"/>
        <v/>
      </c>
      <c r="L214" s="7" t="str">
        <f t="shared" si="145"/>
        <v/>
      </c>
      <c r="M214" s="7" t="str">
        <f t="shared" si="145"/>
        <v/>
      </c>
      <c r="N214" s="7" t="str">
        <f t="shared" si="145"/>
        <v/>
      </c>
      <c r="O214" s="7" t="str">
        <f t="shared" si="145"/>
        <v/>
      </c>
      <c r="P214" s="66">
        <f t="shared" si="105"/>
        <v>0</v>
      </c>
      <c r="R214" s="36"/>
    </row>
    <row r="215" spans="1:18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6">SUM(E213,E211)</f>
        <v>0</v>
      </c>
      <c r="F215" s="66">
        <f t="shared" si="146"/>
        <v>0</v>
      </c>
      <c r="G215" s="66">
        <f t="shared" si="146"/>
        <v>0</v>
      </c>
      <c r="H215" s="66">
        <f t="shared" si="146"/>
        <v>0</v>
      </c>
      <c r="I215" s="66">
        <f t="shared" si="146"/>
        <v>0</v>
      </c>
      <c r="J215" s="66">
        <f t="shared" si="146"/>
        <v>0</v>
      </c>
      <c r="K215" s="66">
        <f t="shared" si="146"/>
        <v>0</v>
      </c>
      <c r="L215" s="66">
        <f t="shared" si="146"/>
        <v>0</v>
      </c>
      <c r="M215" s="66">
        <f t="shared" si="146"/>
        <v>0</v>
      </c>
      <c r="N215" s="66">
        <f t="shared" si="146"/>
        <v>0</v>
      </c>
      <c r="O215" s="66">
        <f t="shared" si="146"/>
        <v>0</v>
      </c>
      <c r="P215" s="66">
        <f t="shared" si="105"/>
        <v>0</v>
      </c>
      <c r="R215" s="36"/>
    </row>
    <row r="216" spans="1:18" ht="16.05" customHeight="1" x14ac:dyDescent="0.2">
      <c r="A216" s="15"/>
      <c r="B216" s="13"/>
      <c r="C216" s="10" t="s">
        <v>22</v>
      </c>
      <c r="D216" s="7" t="str">
        <f t="shared" ref="D216:O216" si="147">IF(D215&lt;=0,"",D215/$P215%)</f>
        <v/>
      </c>
      <c r="E216" s="7" t="str">
        <f t="shared" si="147"/>
        <v/>
      </c>
      <c r="F216" s="7" t="str">
        <f t="shared" si="147"/>
        <v/>
      </c>
      <c r="G216" s="7" t="str">
        <f t="shared" si="147"/>
        <v/>
      </c>
      <c r="H216" s="7" t="str">
        <f t="shared" si="147"/>
        <v/>
      </c>
      <c r="I216" s="7" t="str">
        <f t="shared" si="147"/>
        <v/>
      </c>
      <c r="J216" s="7" t="str">
        <f t="shared" si="147"/>
        <v/>
      </c>
      <c r="K216" s="7" t="str">
        <f t="shared" si="147"/>
        <v/>
      </c>
      <c r="L216" s="7" t="str">
        <f t="shared" si="147"/>
        <v/>
      </c>
      <c r="M216" s="7" t="str">
        <f t="shared" si="147"/>
        <v/>
      </c>
      <c r="N216" s="7" t="str">
        <f t="shared" si="147"/>
        <v/>
      </c>
      <c r="O216" s="7" t="str">
        <f t="shared" si="147"/>
        <v/>
      </c>
      <c r="P216" s="66">
        <f t="shared" si="105"/>
        <v>0</v>
      </c>
      <c r="R216" s="36"/>
    </row>
    <row r="217" spans="1:18" ht="16.05" customHeight="1" x14ac:dyDescent="0.2">
      <c r="A217" s="15"/>
      <c r="B217" s="9" t="s">
        <v>59</v>
      </c>
      <c r="C217" s="7" t="s">
        <v>21</v>
      </c>
      <c r="D217" s="70">
        <v>0</v>
      </c>
      <c r="E217" s="70">
        <v>0</v>
      </c>
      <c r="F217" s="70">
        <v>0</v>
      </c>
      <c r="G217" s="70">
        <v>0</v>
      </c>
      <c r="H217" s="70">
        <v>0</v>
      </c>
      <c r="I217" s="70">
        <v>0</v>
      </c>
      <c r="J217" s="70">
        <v>14.5</v>
      </c>
      <c r="K217" s="70">
        <v>36.1</v>
      </c>
      <c r="L217" s="70">
        <v>23.4</v>
      </c>
      <c r="M217" s="70">
        <v>7.4</v>
      </c>
      <c r="N217" s="66">
        <v>0</v>
      </c>
      <c r="O217" s="70">
        <v>0</v>
      </c>
      <c r="P217" s="66">
        <f t="shared" si="105"/>
        <v>81.400000000000006</v>
      </c>
      <c r="R217" s="36"/>
    </row>
    <row r="218" spans="1:18" ht="16.05" customHeight="1" x14ac:dyDescent="0.2">
      <c r="A218" s="15"/>
      <c r="B218" s="9"/>
      <c r="C218" s="10" t="s">
        <v>22</v>
      </c>
      <c r="D218" s="7" t="str">
        <f t="shared" ref="D218:O218" si="148">IF(D217&lt;=0,"",D217/$P217%)</f>
        <v/>
      </c>
      <c r="E218" s="7" t="str">
        <f t="shared" si="148"/>
        <v/>
      </c>
      <c r="F218" s="7" t="str">
        <f t="shared" si="148"/>
        <v/>
      </c>
      <c r="G218" s="7" t="str">
        <f t="shared" si="148"/>
        <v/>
      </c>
      <c r="H218" s="7" t="str">
        <f t="shared" si="148"/>
        <v/>
      </c>
      <c r="I218" s="7" t="str">
        <f t="shared" si="148"/>
        <v/>
      </c>
      <c r="J218" s="7">
        <f t="shared" si="148"/>
        <v>17.813267813267814</v>
      </c>
      <c r="K218" s="7">
        <f t="shared" si="148"/>
        <v>44.348894348894348</v>
      </c>
      <c r="L218" s="7">
        <f t="shared" si="148"/>
        <v>28.746928746928742</v>
      </c>
      <c r="M218" s="7">
        <f t="shared" si="148"/>
        <v>9.0909090909090899</v>
      </c>
      <c r="N218" s="7" t="str">
        <f t="shared" si="148"/>
        <v/>
      </c>
      <c r="O218" s="7" t="str">
        <f t="shared" si="148"/>
        <v/>
      </c>
      <c r="P218" s="66">
        <f t="shared" ref="P218:P223" si="149">SUM(D218:O218)</f>
        <v>100</v>
      </c>
      <c r="R218" s="36"/>
    </row>
    <row r="219" spans="1:18" ht="16.05" customHeight="1" x14ac:dyDescent="0.2">
      <c r="A219" s="15"/>
      <c r="B219" s="9"/>
      <c r="C219" s="7" t="s">
        <v>23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2.1</v>
      </c>
      <c r="K219" s="67">
        <v>10.5</v>
      </c>
      <c r="L219" s="67">
        <v>1.9</v>
      </c>
      <c r="M219" s="67">
        <v>0</v>
      </c>
      <c r="N219" s="67">
        <v>0</v>
      </c>
      <c r="O219" s="67">
        <v>0</v>
      </c>
      <c r="P219" s="66">
        <f t="shared" si="149"/>
        <v>14.5</v>
      </c>
      <c r="R219" s="36"/>
    </row>
    <row r="220" spans="1:18" ht="16.05" customHeight="1" x14ac:dyDescent="0.2">
      <c r="A220" s="15"/>
      <c r="B220" s="9"/>
      <c r="C220" s="10" t="s">
        <v>22</v>
      </c>
      <c r="D220" s="7" t="str">
        <f t="shared" ref="D220:O220" si="150">IF(D219&lt;=0,"",D219/$P219%)</f>
        <v/>
      </c>
      <c r="E220" s="7" t="str">
        <f t="shared" si="150"/>
        <v/>
      </c>
      <c r="F220" s="7" t="str">
        <f t="shared" si="150"/>
        <v/>
      </c>
      <c r="G220" s="7" t="str">
        <f t="shared" si="150"/>
        <v/>
      </c>
      <c r="H220" s="7" t="str">
        <f t="shared" si="150"/>
        <v/>
      </c>
      <c r="I220" s="7" t="str">
        <f t="shared" si="150"/>
        <v/>
      </c>
      <c r="J220" s="7">
        <f t="shared" si="150"/>
        <v>14.482758620689657</v>
      </c>
      <c r="K220" s="7">
        <f t="shared" si="150"/>
        <v>72.413793103448285</v>
      </c>
      <c r="L220" s="7">
        <f t="shared" si="150"/>
        <v>13.103448275862069</v>
      </c>
      <c r="M220" s="7" t="str">
        <f t="shared" si="150"/>
        <v/>
      </c>
      <c r="N220" s="7" t="str">
        <f t="shared" si="150"/>
        <v/>
      </c>
      <c r="O220" s="7" t="str">
        <f t="shared" si="150"/>
        <v/>
      </c>
      <c r="P220" s="66">
        <f t="shared" si="149"/>
        <v>100</v>
      </c>
      <c r="R220" s="36"/>
    </row>
    <row r="221" spans="1:18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51">SUM(E219,E217)</f>
        <v>0</v>
      </c>
      <c r="F221" s="66">
        <f t="shared" si="151"/>
        <v>0</v>
      </c>
      <c r="G221" s="66">
        <f t="shared" si="151"/>
        <v>0</v>
      </c>
      <c r="H221" s="66">
        <f t="shared" si="151"/>
        <v>0</v>
      </c>
      <c r="I221" s="66">
        <f t="shared" si="151"/>
        <v>0</v>
      </c>
      <c r="J221" s="66">
        <f t="shared" si="151"/>
        <v>16.600000000000001</v>
      </c>
      <c r="K221" s="66">
        <f t="shared" si="151"/>
        <v>46.6</v>
      </c>
      <c r="L221" s="66">
        <f t="shared" si="151"/>
        <v>25.299999999999997</v>
      </c>
      <c r="M221" s="66">
        <f t="shared" si="151"/>
        <v>7.4</v>
      </c>
      <c r="N221" s="66">
        <f t="shared" si="151"/>
        <v>0</v>
      </c>
      <c r="O221" s="66">
        <f t="shared" si="151"/>
        <v>0</v>
      </c>
      <c r="P221" s="66">
        <f t="shared" si="149"/>
        <v>95.9</v>
      </c>
      <c r="R221" s="36"/>
    </row>
    <row r="222" spans="1:18" ht="16.05" customHeight="1" x14ac:dyDescent="0.2">
      <c r="A222" s="15"/>
      <c r="B222" s="13"/>
      <c r="C222" s="10" t="s">
        <v>22</v>
      </c>
      <c r="D222" s="7" t="str">
        <f t="shared" ref="D222:O222" si="152">IF(D221&lt;=0,"",D221/$P221%)</f>
        <v/>
      </c>
      <c r="E222" s="7" t="str">
        <f t="shared" si="152"/>
        <v/>
      </c>
      <c r="F222" s="7" t="str">
        <f t="shared" si="152"/>
        <v/>
      </c>
      <c r="G222" s="7" t="str">
        <f t="shared" si="152"/>
        <v/>
      </c>
      <c r="H222" s="7" t="str">
        <f t="shared" si="152"/>
        <v/>
      </c>
      <c r="I222" s="7" t="str">
        <f t="shared" si="152"/>
        <v/>
      </c>
      <c r="J222" s="7">
        <f t="shared" si="152"/>
        <v>17.309697601668404</v>
      </c>
      <c r="K222" s="7">
        <f t="shared" si="152"/>
        <v>48.592283628779974</v>
      </c>
      <c r="L222" s="7">
        <f t="shared" si="152"/>
        <v>26.381647549530758</v>
      </c>
      <c r="M222" s="7">
        <f t="shared" si="152"/>
        <v>7.7163712200208545</v>
      </c>
      <c r="N222" s="7" t="str">
        <f t="shared" si="152"/>
        <v/>
      </c>
      <c r="O222" s="7" t="str">
        <f t="shared" si="152"/>
        <v/>
      </c>
      <c r="P222" s="66">
        <f t="shared" si="149"/>
        <v>99.999999999999986</v>
      </c>
      <c r="R222" s="36"/>
    </row>
    <row r="223" spans="1:18" ht="16.05" customHeight="1" x14ac:dyDescent="0.2">
      <c r="A223" s="9"/>
      <c r="B223" s="9" t="s">
        <v>60</v>
      </c>
      <c r="C223" s="7" t="s">
        <v>21</v>
      </c>
      <c r="D223" s="67">
        <v>0</v>
      </c>
      <c r="E223" s="67">
        <v>0</v>
      </c>
      <c r="F223" s="67">
        <v>0</v>
      </c>
      <c r="G223" s="67">
        <v>0</v>
      </c>
      <c r="H223" s="67">
        <v>0</v>
      </c>
      <c r="I223" s="67">
        <v>0</v>
      </c>
      <c r="J223" s="67">
        <v>2.6</v>
      </c>
      <c r="K223" s="67">
        <v>3.9</v>
      </c>
      <c r="L223" s="67">
        <v>1.8</v>
      </c>
      <c r="M223" s="67">
        <v>1.1000000000000001</v>
      </c>
      <c r="N223" s="67">
        <v>0</v>
      </c>
      <c r="O223" s="67">
        <v>0.1</v>
      </c>
      <c r="P223" s="66">
        <f t="shared" si="149"/>
        <v>9.5</v>
      </c>
      <c r="R223" s="36"/>
    </row>
    <row r="224" spans="1:18" ht="16.05" customHeight="1" x14ac:dyDescent="0.2">
      <c r="A224" s="9"/>
      <c r="B224" s="9"/>
      <c r="C224" s="10" t="s">
        <v>22</v>
      </c>
      <c r="D224" s="7" t="str">
        <f t="shared" ref="D224:O224" si="153">IF(D223&lt;=0,"",D223/$P223%)</f>
        <v/>
      </c>
      <c r="E224" s="7" t="str">
        <f t="shared" si="153"/>
        <v/>
      </c>
      <c r="F224" s="7" t="str">
        <f t="shared" si="153"/>
        <v/>
      </c>
      <c r="G224" s="7" t="str">
        <f t="shared" si="153"/>
        <v/>
      </c>
      <c r="H224" s="7" t="str">
        <f t="shared" si="153"/>
        <v/>
      </c>
      <c r="I224" s="7" t="str">
        <f t="shared" si="153"/>
        <v/>
      </c>
      <c r="J224" s="7">
        <f t="shared" si="153"/>
        <v>27.368421052631579</v>
      </c>
      <c r="K224" s="7">
        <f t="shared" si="153"/>
        <v>41.05263157894737</v>
      </c>
      <c r="L224" s="7">
        <f t="shared" si="153"/>
        <v>18.94736842105263</v>
      </c>
      <c r="M224" s="7">
        <f t="shared" si="153"/>
        <v>11.578947368421053</v>
      </c>
      <c r="N224" s="7" t="str">
        <f t="shared" si="153"/>
        <v/>
      </c>
      <c r="O224" s="7">
        <f t="shared" si="153"/>
        <v>1.0526315789473684</v>
      </c>
      <c r="P224" s="66">
        <f>SUM(D224:O224)</f>
        <v>100</v>
      </c>
      <c r="R224" s="36"/>
    </row>
    <row r="225" spans="1:18" ht="16.05" customHeight="1" x14ac:dyDescent="0.2">
      <c r="A225" s="9"/>
      <c r="B225" s="9"/>
      <c r="C225" s="7" t="s">
        <v>23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67">
        <v>0.4</v>
      </c>
      <c r="L225" s="67">
        <v>0.2</v>
      </c>
      <c r="M225" s="67">
        <v>0</v>
      </c>
      <c r="N225" s="67">
        <v>0.7</v>
      </c>
      <c r="O225" s="67">
        <v>0.1</v>
      </c>
      <c r="P225" s="66">
        <f>SUM(D225:O225)</f>
        <v>1.4000000000000001</v>
      </c>
      <c r="R225" s="36"/>
    </row>
    <row r="226" spans="1:18" ht="16.05" customHeight="1" x14ac:dyDescent="0.2">
      <c r="A226" s="9"/>
      <c r="B226" s="9"/>
      <c r="C226" s="10" t="s">
        <v>22</v>
      </c>
      <c r="D226" s="7" t="str">
        <f t="shared" ref="D226:O226" si="154">IF(D225&lt;=0,"",D225/$P225%)</f>
        <v/>
      </c>
      <c r="E226" s="7" t="str">
        <f t="shared" si="154"/>
        <v/>
      </c>
      <c r="F226" s="7" t="str">
        <f t="shared" si="154"/>
        <v/>
      </c>
      <c r="G226" s="7" t="str">
        <f t="shared" si="154"/>
        <v/>
      </c>
      <c r="H226" s="7" t="str">
        <f t="shared" si="154"/>
        <v/>
      </c>
      <c r="I226" s="7" t="str">
        <f t="shared" si="154"/>
        <v/>
      </c>
      <c r="J226" s="7" t="str">
        <f t="shared" si="154"/>
        <v/>
      </c>
      <c r="K226" s="7">
        <f t="shared" si="154"/>
        <v>28.571428571428569</v>
      </c>
      <c r="L226" s="7">
        <f t="shared" si="154"/>
        <v>14.285714285714285</v>
      </c>
      <c r="M226" s="7" t="str">
        <f t="shared" si="154"/>
        <v/>
      </c>
      <c r="N226" s="7">
        <f t="shared" si="154"/>
        <v>49.999999999999993</v>
      </c>
      <c r="O226" s="7">
        <f t="shared" si="154"/>
        <v>7.1428571428571423</v>
      </c>
      <c r="P226" s="66">
        <f>SUM(D226:O226)</f>
        <v>99.999999999999986</v>
      </c>
      <c r="R226" s="36"/>
    </row>
    <row r="227" spans="1:18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5">SUM(E225,E223)</f>
        <v>0</v>
      </c>
      <c r="F227" s="66">
        <f t="shared" si="155"/>
        <v>0</v>
      </c>
      <c r="G227" s="66">
        <f t="shared" si="155"/>
        <v>0</v>
      </c>
      <c r="H227" s="66">
        <f t="shared" si="155"/>
        <v>0</v>
      </c>
      <c r="I227" s="66">
        <f t="shared" si="155"/>
        <v>0</v>
      </c>
      <c r="J227" s="66">
        <f t="shared" si="155"/>
        <v>2.6</v>
      </c>
      <c r="K227" s="66">
        <f t="shared" si="155"/>
        <v>4.3</v>
      </c>
      <c r="L227" s="66">
        <f t="shared" si="155"/>
        <v>2</v>
      </c>
      <c r="M227" s="66">
        <f t="shared" si="155"/>
        <v>1.1000000000000001</v>
      </c>
      <c r="N227" s="66">
        <f t="shared" si="155"/>
        <v>0.7</v>
      </c>
      <c r="O227" s="66">
        <f t="shared" si="155"/>
        <v>0.2</v>
      </c>
      <c r="P227" s="66">
        <f>SUM(D227:O227)</f>
        <v>10.899999999999999</v>
      </c>
      <c r="R227" s="36"/>
    </row>
    <row r="228" spans="1:18" ht="16.05" customHeight="1" x14ac:dyDescent="0.2">
      <c r="A228" s="14"/>
      <c r="B228" s="13"/>
      <c r="C228" s="10" t="s">
        <v>22</v>
      </c>
      <c r="D228" s="7" t="str">
        <f t="shared" ref="D228:O228" si="156">IF(D227&lt;=0,"",D227/$P227%)</f>
        <v/>
      </c>
      <c r="E228" s="7" t="str">
        <f t="shared" si="156"/>
        <v/>
      </c>
      <c r="F228" s="7" t="str">
        <f t="shared" si="156"/>
        <v/>
      </c>
      <c r="G228" s="7" t="str">
        <f t="shared" si="156"/>
        <v/>
      </c>
      <c r="H228" s="7" t="str">
        <f t="shared" si="156"/>
        <v/>
      </c>
      <c r="I228" s="7" t="str">
        <f t="shared" si="156"/>
        <v/>
      </c>
      <c r="J228" s="7">
        <f t="shared" si="156"/>
        <v>23.853211009174316</v>
      </c>
      <c r="K228" s="7">
        <f t="shared" si="156"/>
        <v>39.449541284403672</v>
      </c>
      <c r="L228" s="7">
        <f t="shared" si="156"/>
        <v>18.348623853211013</v>
      </c>
      <c r="M228" s="7">
        <f t="shared" si="156"/>
        <v>10.091743119266058</v>
      </c>
      <c r="N228" s="7">
        <f t="shared" si="156"/>
        <v>6.4220183486238538</v>
      </c>
      <c r="O228" s="7">
        <f t="shared" si="156"/>
        <v>1.8348623853211012</v>
      </c>
      <c r="P228" s="66">
        <f>SUM(D228:O228)</f>
        <v>100.00000000000001</v>
      </c>
      <c r="R228" s="36"/>
    </row>
    <row r="229" spans="1:18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7">SUM(E235,E241,E247,E253,E259,E265,E271,E277,E283,E289)</f>
        <v>0</v>
      </c>
      <c r="F229" s="7">
        <f t="shared" si="157"/>
        <v>0</v>
      </c>
      <c r="G229" s="7">
        <f t="shared" si="157"/>
        <v>0</v>
      </c>
      <c r="H229" s="7">
        <f t="shared" si="157"/>
        <v>0</v>
      </c>
      <c r="I229" s="7">
        <f t="shared" si="157"/>
        <v>0</v>
      </c>
      <c r="J229" s="7">
        <f t="shared" si="157"/>
        <v>0</v>
      </c>
      <c r="K229" s="7">
        <f t="shared" si="157"/>
        <v>0</v>
      </c>
      <c r="L229" s="7">
        <f t="shared" si="157"/>
        <v>0</v>
      </c>
      <c r="M229" s="7">
        <f t="shared" si="157"/>
        <v>0</v>
      </c>
      <c r="N229" s="7">
        <f t="shared" si="157"/>
        <v>0</v>
      </c>
      <c r="O229" s="7">
        <f t="shared" si="157"/>
        <v>0</v>
      </c>
      <c r="P229" s="66">
        <f t="shared" ref="P229:P234" si="158">SUM(D229:O229)</f>
        <v>0</v>
      </c>
      <c r="R229" s="36"/>
    </row>
    <row r="230" spans="1:18" ht="16.05" customHeight="1" x14ac:dyDescent="0.2">
      <c r="A230" s="9"/>
      <c r="C230" s="10" t="s">
        <v>22</v>
      </c>
      <c r="D230" s="7" t="str">
        <f t="shared" ref="D230:O230" si="159">IF(D229&lt;=0,"",D229/$P229%)</f>
        <v/>
      </c>
      <c r="E230" s="7" t="str">
        <f t="shared" si="159"/>
        <v/>
      </c>
      <c r="F230" s="7" t="str">
        <f t="shared" si="159"/>
        <v/>
      </c>
      <c r="G230" s="7" t="str">
        <f t="shared" si="159"/>
        <v/>
      </c>
      <c r="H230" s="7" t="str">
        <f t="shared" si="159"/>
        <v/>
      </c>
      <c r="I230" s="7" t="str">
        <f t="shared" si="159"/>
        <v/>
      </c>
      <c r="J230" s="7" t="str">
        <f t="shared" si="159"/>
        <v/>
      </c>
      <c r="K230" s="7" t="str">
        <f t="shared" si="159"/>
        <v/>
      </c>
      <c r="L230" s="7" t="str">
        <f t="shared" si="159"/>
        <v/>
      </c>
      <c r="M230" s="7" t="str">
        <f t="shared" si="159"/>
        <v/>
      </c>
      <c r="N230" s="7" t="str">
        <f t="shared" si="159"/>
        <v/>
      </c>
      <c r="O230" s="7" t="str">
        <f t="shared" si="159"/>
        <v/>
      </c>
      <c r="P230" s="66">
        <f t="shared" si="158"/>
        <v>0</v>
      </c>
      <c r="R230" s="36"/>
    </row>
    <row r="231" spans="1:18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60">SUM(E237,E243,E249,E255,E261,E267,E273,E279,E285,E291)</f>
        <v>0</v>
      </c>
      <c r="F231" s="7">
        <f t="shared" si="160"/>
        <v>0</v>
      </c>
      <c r="G231" s="7">
        <f t="shared" si="160"/>
        <v>0</v>
      </c>
      <c r="H231" s="7">
        <f t="shared" si="160"/>
        <v>0</v>
      </c>
      <c r="I231" s="7">
        <f t="shared" si="160"/>
        <v>0</v>
      </c>
      <c r="J231" s="7">
        <f t="shared" si="160"/>
        <v>0</v>
      </c>
      <c r="K231" s="7">
        <f t="shared" si="160"/>
        <v>0</v>
      </c>
      <c r="L231" s="7">
        <f t="shared" si="160"/>
        <v>0</v>
      </c>
      <c r="M231" s="7">
        <f t="shared" si="160"/>
        <v>0</v>
      </c>
      <c r="N231" s="7">
        <f t="shared" si="160"/>
        <v>0</v>
      </c>
      <c r="O231" s="7">
        <f t="shared" si="160"/>
        <v>0</v>
      </c>
      <c r="P231" s="66">
        <f t="shared" si="158"/>
        <v>0</v>
      </c>
      <c r="R231" s="36"/>
    </row>
    <row r="232" spans="1:18" ht="16.05" customHeight="1" x14ac:dyDescent="0.2">
      <c r="A232" s="9"/>
      <c r="C232" s="10" t="s">
        <v>22</v>
      </c>
      <c r="D232" s="7" t="str">
        <f t="shared" ref="D232:O232" si="161">IF(D231&lt;=0,"",D231/$P231%)</f>
        <v/>
      </c>
      <c r="E232" s="7" t="str">
        <f t="shared" si="161"/>
        <v/>
      </c>
      <c r="F232" s="7" t="str">
        <f t="shared" si="161"/>
        <v/>
      </c>
      <c r="G232" s="7" t="str">
        <f t="shared" si="161"/>
        <v/>
      </c>
      <c r="H232" s="7" t="str">
        <f t="shared" si="161"/>
        <v/>
      </c>
      <c r="I232" s="7" t="str">
        <f t="shared" si="161"/>
        <v/>
      </c>
      <c r="J232" s="7" t="str">
        <f t="shared" si="161"/>
        <v/>
      </c>
      <c r="K232" s="7" t="str">
        <f t="shared" si="161"/>
        <v/>
      </c>
      <c r="L232" s="7" t="str">
        <f t="shared" si="161"/>
        <v/>
      </c>
      <c r="M232" s="7" t="str">
        <f t="shared" si="161"/>
        <v/>
      </c>
      <c r="N232" s="7" t="str">
        <f t="shared" si="161"/>
        <v/>
      </c>
      <c r="O232" s="7" t="str">
        <f t="shared" si="161"/>
        <v/>
      </c>
      <c r="P232" s="66">
        <f t="shared" si="158"/>
        <v>0</v>
      </c>
      <c r="R232" s="36"/>
    </row>
    <row r="233" spans="1:18" ht="16.05" customHeight="1" x14ac:dyDescent="0.2">
      <c r="A233" s="9"/>
      <c r="C233" s="7" t="s">
        <v>24</v>
      </c>
      <c r="D233" s="7">
        <f t="shared" ref="D233:O233" si="162">SUM(D239,D245,D251,D257,D263,D269,D275,D281,D287,D293)</f>
        <v>0</v>
      </c>
      <c r="E233" s="7">
        <f t="shared" si="162"/>
        <v>0</v>
      </c>
      <c r="F233" s="7">
        <f t="shared" si="162"/>
        <v>0</v>
      </c>
      <c r="G233" s="7">
        <f t="shared" si="162"/>
        <v>0</v>
      </c>
      <c r="H233" s="7">
        <f t="shared" si="162"/>
        <v>0</v>
      </c>
      <c r="I233" s="7">
        <f t="shared" si="162"/>
        <v>0</v>
      </c>
      <c r="J233" s="7">
        <f t="shared" si="162"/>
        <v>0</v>
      </c>
      <c r="K233" s="7">
        <f t="shared" si="162"/>
        <v>0</v>
      </c>
      <c r="L233" s="7">
        <f t="shared" si="162"/>
        <v>0</v>
      </c>
      <c r="M233" s="7">
        <f t="shared" si="162"/>
        <v>0</v>
      </c>
      <c r="N233" s="7">
        <f t="shared" si="162"/>
        <v>0</v>
      </c>
      <c r="O233" s="7">
        <f t="shared" si="162"/>
        <v>0</v>
      </c>
      <c r="P233" s="66">
        <f t="shared" si="158"/>
        <v>0</v>
      </c>
      <c r="R233" s="36"/>
    </row>
    <row r="234" spans="1:18" ht="16.05" customHeight="1" x14ac:dyDescent="0.2">
      <c r="A234" s="9"/>
      <c r="B234" s="12"/>
      <c r="C234" s="10" t="s">
        <v>22</v>
      </c>
      <c r="D234" s="7" t="str">
        <f t="shared" ref="D234:O234" si="163">IF(D233&lt;=0,"",D233/$P233%)</f>
        <v/>
      </c>
      <c r="E234" s="7" t="str">
        <f t="shared" si="163"/>
        <v/>
      </c>
      <c r="F234" s="7" t="str">
        <f t="shared" si="163"/>
        <v/>
      </c>
      <c r="G234" s="7" t="str">
        <f t="shared" si="163"/>
        <v/>
      </c>
      <c r="H234" s="7" t="str">
        <f t="shared" si="163"/>
        <v/>
      </c>
      <c r="I234" s="7" t="str">
        <f t="shared" si="163"/>
        <v/>
      </c>
      <c r="J234" s="7" t="str">
        <f t="shared" si="163"/>
        <v/>
      </c>
      <c r="K234" s="7" t="str">
        <f t="shared" si="163"/>
        <v/>
      </c>
      <c r="L234" s="7" t="str">
        <f t="shared" si="163"/>
        <v/>
      </c>
      <c r="M234" s="7" t="str">
        <f t="shared" si="163"/>
        <v/>
      </c>
      <c r="N234" s="7" t="str">
        <f t="shared" si="163"/>
        <v/>
      </c>
      <c r="O234" s="7" t="str">
        <f t="shared" si="163"/>
        <v/>
      </c>
      <c r="P234" s="66">
        <f t="shared" si="158"/>
        <v>0</v>
      </c>
      <c r="R234" s="36"/>
    </row>
    <row r="235" spans="1:18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ref="P235:P292" si="164">SUM(D235:O235)</f>
        <v>0</v>
      </c>
      <c r="R235" s="36"/>
    </row>
    <row r="236" spans="1:18" ht="16.05" customHeight="1" x14ac:dyDescent="0.2">
      <c r="A236" s="9"/>
      <c r="B236" s="9"/>
      <c r="C236" s="10" t="s">
        <v>22</v>
      </c>
      <c r="D236" s="7" t="str">
        <f t="shared" ref="D236:O236" si="165">IF(D235&lt;=0,"",D235/$P235%)</f>
        <v/>
      </c>
      <c r="E236" s="7" t="str">
        <f t="shared" si="165"/>
        <v/>
      </c>
      <c r="F236" s="7" t="str">
        <f t="shared" si="165"/>
        <v/>
      </c>
      <c r="G236" s="7" t="str">
        <f t="shared" si="165"/>
        <v/>
      </c>
      <c r="H236" s="7" t="str">
        <f t="shared" si="165"/>
        <v/>
      </c>
      <c r="I236" s="7" t="str">
        <f t="shared" si="165"/>
        <v/>
      </c>
      <c r="J236" s="7" t="str">
        <f t="shared" si="165"/>
        <v/>
      </c>
      <c r="K236" s="7" t="str">
        <f t="shared" si="165"/>
        <v/>
      </c>
      <c r="L236" s="7" t="str">
        <f t="shared" si="165"/>
        <v/>
      </c>
      <c r="M236" s="7" t="str">
        <f t="shared" si="165"/>
        <v/>
      </c>
      <c r="N236" s="7" t="str">
        <f t="shared" si="165"/>
        <v/>
      </c>
      <c r="O236" s="7" t="str">
        <f t="shared" si="165"/>
        <v/>
      </c>
      <c r="P236" s="66">
        <f t="shared" si="164"/>
        <v>0</v>
      </c>
      <c r="R236" s="36"/>
    </row>
    <row r="237" spans="1:18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64"/>
        <v>0</v>
      </c>
      <c r="R237" s="36"/>
    </row>
    <row r="238" spans="1:18" ht="16.05" customHeight="1" x14ac:dyDescent="0.2">
      <c r="A238" s="9"/>
      <c r="B238" s="9"/>
      <c r="C238" s="10" t="s">
        <v>22</v>
      </c>
      <c r="D238" s="7" t="str">
        <f t="shared" ref="D238:O238" si="166">IF(D237&lt;=0,"",D237/$P237%)</f>
        <v/>
      </c>
      <c r="E238" s="7" t="str">
        <f t="shared" si="166"/>
        <v/>
      </c>
      <c r="F238" s="7" t="str">
        <f t="shared" si="166"/>
        <v/>
      </c>
      <c r="G238" s="7" t="str">
        <f t="shared" si="166"/>
        <v/>
      </c>
      <c r="H238" s="7" t="str">
        <f t="shared" si="166"/>
        <v/>
      </c>
      <c r="I238" s="7" t="str">
        <f t="shared" si="166"/>
        <v/>
      </c>
      <c r="J238" s="7" t="str">
        <f t="shared" si="166"/>
        <v/>
      </c>
      <c r="K238" s="7" t="str">
        <f t="shared" si="166"/>
        <v/>
      </c>
      <c r="L238" s="7" t="str">
        <f t="shared" si="166"/>
        <v/>
      </c>
      <c r="M238" s="7" t="str">
        <f t="shared" si="166"/>
        <v/>
      </c>
      <c r="N238" s="7" t="str">
        <f t="shared" si="166"/>
        <v/>
      </c>
      <c r="O238" s="7" t="str">
        <f t="shared" si="166"/>
        <v/>
      </c>
      <c r="P238" s="66">
        <f t="shared" si="164"/>
        <v>0</v>
      </c>
      <c r="R238" s="36"/>
    </row>
    <row r="239" spans="1:18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7">SUM(E237,E235)</f>
        <v>0</v>
      </c>
      <c r="F239" s="66">
        <f t="shared" si="167"/>
        <v>0</v>
      </c>
      <c r="G239" s="66">
        <f t="shared" si="167"/>
        <v>0</v>
      </c>
      <c r="H239" s="66">
        <f t="shared" si="167"/>
        <v>0</v>
      </c>
      <c r="I239" s="66">
        <f t="shared" si="167"/>
        <v>0</v>
      </c>
      <c r="J239" s="66">
        <f t="shared" si="167"/>
        <v>0</v>
      </c>
      <c r="K239" s="66">
        <f t="shared" si="167"/>
        <v>0</v>
      </c>
      <c r="L239" s="66">
        <f t="shared" si="167"/>
        <v>0</v>
      </c>
      <c r="M239" s="66">
        <f t="shared" si="167"/>
        <v>0</v>
      </c>
      <c r="N239" s="66">
        <f t="shared" si="167"/>
        <v>0</v>
      </c>
      <c r="O239" s="66">
        <f t="shared" si="167"/>
        <v>0</v>
      </c>
      <c r="P239" s="66">
        <f t="shared" si="164"/>
        <v>0</v>
      </c>
      <c r="R239" s="36"/>
    </row>
    <row r="240" spans="1:18" ht="16.05" customHeight="1" x14ac:dyDescent="0.2">
      <c r="A240" s="9"/>
      <c r="B240" s="13"/>
      <c r="C240" s="10" t="s">
        <v>22</v>
      </c>
      <c r="D240" s="7" t="str">
        <f t="shared" ref="D240:O240" si="168">IF(D239&lt;=0,"",D239/$P239%)</f>
        <v/>
      </c>
      <c r="E240" s="7" t="str">
        <f t="shared" si="168"/>
        <v/>
      </c>
      <c r="F240" s="7" t="str">
        <f t="shared" si="168"/>
        <v/>
      </c>
      <c r="G240" s="7" t="str">
        <f t="shared" si="168"/>
        <v/>
      </c>
      <c r="H240" s="7" t="str">
        <f t="shared" si="168"/>
        <v/>
      </c>
      <c r="I240" s="7" t="str">
        <f t="shared" si="168"/>
        <v/>
      </c>
      <c r="J240" s="7" t="str">
        <f t="shared" si="168"/>
        <v/>
      </c>
      <c r="K240" s="7" t="str">
        <f t="shared" si="168"/>
        <v/>
      </c>
      <c r="L240" s="7" t="str">
        <f t="shared" si="168"/>
        <v/>
      </c>
      <c r="M240" s="7" t="str">
        <f t="shared" si="168"/>
        <v/>
      </c>
      <c r="N240" s="7" t="str">
        <f t="shared" si="168"/>
        <v/>
      </c>
      <c r="O240" s="7" t="str">
        <f t="shared" si="168"/>
        <v/>
      </c>
      <c r="P240" s="66">
        <f t="shared" si="164"/>
        <v>0</v>
      </c>
      <c r="R240" s="36"/>
    </row>
    <row r="241" spans="1:18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64"/>
        <v>0</v>
      </c>
      <c r="R241" s="36"/>
    </row>
    <row r="242" spans="1:18" ht="16.05" customHeight="1" x14ac:dyDescent="0.2">
      <c r="A242" s="9"/>
      <c r="B242" s="9"/>
      <c r="C242" s="10" t="s">
        <v>22</v>
      </c>
      <c r="D242" s="7" t="str">
        <f t="shared" ref="D242:O242" si="169">IF(D241&lt;=0,"",D241/$P241%)</f>
        <v/>
      </c>
      <c r="E242" s="7" t="str">
        <f t="shared" si="169"/>
        <v/>
      </c>
      <c r="F242" s="7" t="str">
        <f t="shared" si="169"/>
        <v/>
      </c>
      <c r="G242" s="7" t="str">
        <f t="shared" si="169"/>
        <v/>
      </c>
      <c r="H242" s="7" t="str">
        <f t="shared" si="169"/>
        <v/>
      </c>
      <c r="I242" s="7" t="str">
        <f t="shared" si="169"/>
        <v/>
      </c>
      <c r="J242" s="7" t="str">
        <f t="shared" si="169"/>
        <v/>
      </c>
      <c r="K242" s="7" t="str">
        <f t="shared" si="169"/>
        <v/>
      </c>
      <c r="L242" s="7" t="str">
        <f t="shared" si="169"/>
        <v/>
      </c>
      <c r="M242" s="7" t="str">
        <f t="shared" si="169"/>
        <v/>
      </c>
      <c r="N242" s="7" t="str">
        <f t="shared" si="169"/>
        <v/>
      </c>
      <c r="O242" s="7" t="str">
        <f t="shared" si="169"/>
        <v/>
      </c>
      <c r="P242" s="66">
        <f t="shared" si="164"/>
        <v>0</v>
      </c>
      <c r="R242" s="36"/>
    </row>
    <row r="243" spans="1:18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64"/>
        <v>0</v>
      </c>
      <c r="R243" s="36"/>
    </row>
    <row r="244" spans="1:18" ht="16.05" customHeight="1" x14ac:dyDescent="0.2">
      <c r="A244" s="9"/>
      <c r="B244" s="9"/>
      <c r="C244" s="10" t="s">
        <v>22</v>
      </c>
      <c r="D244" s="7" t="str">
        <f t="shared" ref="D244:O244" si="170">IF(D243&lt;=0,"",D243/$P243%)</f>
        <v/>
      </c>
      <c r="E244" s="7" t="str">
        <f t="shared" si="170"/>
        <v/>
      </c>
      <c r="F244" s="7" t="str">
        <f t="shared" si="170"/>
        <v/>
      </c>
      <c r="G244" s="7" t="str">
        <f t="shared" si="170"/>
        <v/>
      </c>
      <c r="H244" s="7" t="str">
        <f t="shared" si="170"/>
        <v/>
      </c>
      <c r="I244" s="7" t="str">
        <f t="shared" si="170"/>
        <v/>
      </c>
      <c r="J244" s="7" t="str">
        <f t="shared" si="170"/>
        <v/>
      </c>
      <c r="K244" s="7" t="str">
        <f t="shared" si="170"/>
        <v/>
      </c>
      <c r="L244" s="7" t="str">
        <f t="shared" si="170"/>
        <v/>
      </c>
      <c r="M244" s="7" t="str">
        <f t="shared" si="170"/>
        <v/>
      </c>
      <c r="N244" s="7" t="str">
        <f t="shared" si="170"/>
        <v/>
      </c>
      <c r="O244" s="7" t="str">
        <f t="shared" si="170"/>
        <v/>
      </c>
      <c r="P244" s="66">
        <f t="shared" si="164"/>
        <v>0</v>
      </c>
      <c r="R244" s="36"/>
    </row>
    <row r="245" spans="1:18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71">SUM(E243,E241)</f>
        <v>0</v>
      </c>
      <c r="F245" s="66">
        <f t="shared" si="171"/>
        <v>0</v>
      </c>
      <c r="G245" s="66">
        <f t="shared" si="171"/>
        <v>0</v>
      </c>
      <c r="H245" s="66">
        <f t="shared" si="171"/>
        <v>0</v>
      </c>
      <c r="I245" s="66">
        <f t="shared" si="171"/>
        <v>0</v>
      </c>
      <c r="J245" s="66">
        <f t="shared" si="171"/>
        <v>0</v>
      </c>
      <c r="K245" s="66">
        <f t="shared" si="171"/>
        <v>0</v>
      </c>
      <c r="L245" s="66">
        <f t="shared" si="171"/>
        <v>0</v>
      </c>
      <c r="M245" s="66">
        <f t="shared" si="171"/>
        <v>0</v>
      </c>
      <c r="N245" s="66">
        <f t="shared" si="171"/>
        <v>0</v>
      </c>
      <c r="O245" s="66">
        <f t="shared" si="171"/>
        <v>0</v>
      </c>
      <c r="P245" s="66">
        <f t="shared" si="164"/>
        <v>0</v>
      </c>
      <c r="R245" s="36"/>
    </row>
    <row r="246" spans="1:18" ht="16.05" customHeight="1" x14ac:dyDescent="0.2">
      <c r="A246" s="9"/>
      <c r="B246" s="13"/>
      <c r="C246" s="10" t="s">
        <v>22</v>
      </c>
      <c r="D246" s="7" t="str">
        <f t="shared" ref="D246:O246" si="172">IF(D245&lt;=0,"",D245/$P245%)</f>
        <v/>
      </c>
      <c r="E246" s="7" t="str">
        <f t="shared" si="172"/>
        <v/>
      </c>
      <c r="F246" s="7" t="str">
        <f t="shared" si="172"/>
        <v/>
      </c>
      <c r="G246" s="7" t="str">
        <f t="shared" si="172"/>
        <v/>
      </c>
      <c r="H246" s="7" t="str">
        <f t="shared" si="172"/>
        <v/>
      </c>
      <c r="I246" s="7" t="str">
        <f t="shared" si="172"/>
        <v/>
      </c>
      <c r="J246" s="7" t="str">
        <f t="shared" si="172"/>
        <v/>
      </c>
      <c r="K246" s="7" t="str">
        <f t="shared" si="172"/>
        <v/>
      </c>
      <c r="L246" s="7" t="str">
        <f t="shared" si="172"/>
        <v/>
      </c>
      <c r="M246" s="7" t="str">
        <f t="shared" si="172"/>
        <v/>
      </c>
      <c r="N246" s="7" t="str">
        <f t="shared" si="172"/>
        <v/>
      </c>
      <c r="O246" s="7" t="str">
        <f t="shared" si="172"/>
        <v/>
      </c>
      <c r="P246" s="66">
        <f t="shared" si="164"/>
        <v>0</v>
      </c>
      <c r="R246" s="36"/>
    </row>
    <row r="247" spans="1:18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64"/>
        <v>0</v>
      </c>
      <c r="R247" s="36"/>
    </row>
    <row r="248" spans="1:18" ht="16.05" customHeight="1" x14ac:dyDescent="0.2">
      <c r="A248" s="9"/>
      <c r="B248" s="9"/>
      <c r="C248" s="10" t="s">
        <v>22</v>
      </c>
      <c r="D248" s="7" t="str">
        <f t="shared" ref="D248:O248" si="173">IF(D247&lt;=0,"",D247/$P247%)</f>
        <v/>
      </c>
      <c r="E248" s="7" t="str">
        <f t="shared" si="173"/>
        <v/>
      </c>
      <c r="F248" s="7" t="str">
        <f t="shared" si="173"/>
        <v/>
      </c>
      <c r="G248" s="7" t="str">
        <f t="shared" si="173"/>
        <v/>
      </c>
      <c r="H248" s="7" t="str">
        <f t="shared" si="173"/>
        <v/>
      </c>
      <c r="I248" s="7" t="str">
        <f t="shared" si="173"/>
        <v/>
      </c>
      <c r="J248" s="7" t="str">
        <f t="shared" si="173"/>
        <v/>
      </c>
      <c r="K248" s="7" t="str">
        <f t="shared" si="173"/>
        <v/>
      </c>
      <c r="L248" s="7" t="str">
        <f t="shared" si="173"/>
        <v/>
      </c>
      <c r="M248" s="7" t="str">
        <f t="shared" si="173"/>
        <v/>
      </c>
      <c r="N248" s="7" t="str">
        <f t="shared" si="173"/>
        <v/>
      </c>
      <c r="O248" s="7" t="str">
        <f t="shared" si="173"/>
        <v/>
      </c>
      <c r="P248" s="66">
        <f t="shared" si="164"/>
        <v>0</v>
      </c>
      <c r="R248" s="36"/>
    </row>
    <row r="249" spans="1:18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64"/>
        <v>0</v>
      </c>
      <c r="R249" s="36"/>
    </row>
    <row r="250" spans="1:18" ht="16.05" customHeight="1" x14ac:dyDescent="0.2">
      <c r="A250" s="9"/>
      <c r="B250" s="9"/>
      <c r="C250" s="10" t="s">
        <v>22</v>
      </c>
      <c r="D250" s="7" t="str">
        <f t="shared" ref="D250:O250" si="174">IF(D249&lt;=0,"",D249/$P249%)</f>
        <v/>
      </c>
      <c r="E250" s="7" t="str">
        <f t="shared" si="174"/>
        <v/>
      </c>
      <c r="F250" s="7" t="str">
        <f t="shared" si="174"/>
        <v/>
      </c>
      <c r="G250" s="7" t="str">
        <f t="shared" si="174"/>
        <v/>
      </c>
      <c r="H250" s="7" t="str">
        <f t="shared" si="174"/>
        <v/>
      </c>
      <c r="I250" s="7" t="str">
        <f t="shared" si="174"/>
        <v/>
      </c>
      <c r="J250" s="7" t="str">
        <f t="shared" si="174"/>
        <v/>
      </c>
      <c r="K250" s="7" t="str">
        <f t="shared" si="174"/>
        <v/>
      </c>
      <c r="L250" s="7" t="str">
        <f t="shared" si="174"/>
        <v/>
      </c>
      <c r="M250" s="7" t="str">
        <f t="shared" si="174"/>
        <v/>
      </c>
      <c r="N250" s="7" t="str">
        <f t="shared" si="174"/>
        <v/>
      </c>
      <c r="O250" s="7" t="str">
        <f t="shared" si="174"/>
        <v/>
      </c>
      <c r="P250" s="66">
        <f t="shared" si="164"/>
        <v>0</v>
      </c>
      <c r="R250" s="36"/>
    </row>
    <row r="251" spans="1:18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5">SUM(E249,E247)</f>
        <v>0</v>
      </c>
      <c r="F251" s="66">
        <f t="shared" si="175"/>
        <v>0</v>
      </c>
      <c r="G251" s="66">
        <f t="shared" si="175"/>
        <v>0</v>
      </c>
      <c r="H251" s="66">
        <f t="shared" si="175"/>
        <v>0</v>
      </c>
      <c r="I251" s="66">
        <f t="shared" si="175"/>
        <v>0</v>
      </c>
      <c r="J251" s="66">
        <f t="shared" si="175"/>
        <v>0</v>
      </c>
      <c r="K251" s="66">
        <f t="shared" si="175"/>
        <v>0</v>
      </c>
      <c r="L251" s="66">
        <f t="shared" si="175"/>
        <v>0</v>
      </c>
      <c r="M251" s="66">
        <f t="shared" si="175"/>
        <v>0</v>
      </c>
      <c r="N251" s="66">
        <f t="shared" si="175"/>
        <v>0</v>
      </c>
      <c r="O251" s="66">
        <f t="shared" si="175"/>
        <v>0</v>
      </c>
      <c r="P251" s="66">
        <f t="shared" si="164"/>
        <v>0</v>
      </c>
      <c r="R251" s="36"/>
    </row>
    <row r="252" spans="1:18" ht="16.05" customHeight="1" x14ac:dyDescent="0.2">
      <c r="A252" s="9"/>
      <c r="B252" s="13"/>
      <c r="C252" s="10" t="s">
        <v>22</v>
      </c>
      <c r="D252" s="7" t="str">
        <f t="shared" ref="D252:O252" si="176">IF(D251&lt;=0,"",D251/$P251%)</f>
        <v/>
      </c>
      <c r="E252" s="7" t="str">
        <f t="shared" si="176"/>
        <v/>
      </c>
      <c r="F252" s="7" t="str">
        <f t="shared" si="176"/>
        <v/>
      </c>
      <c r="G252" s="7" t="str">
        <f t="shared" si="176"/>
        <v/>
      </c>
      <c r="H252" s="7" t="str">
        <f t="shared" si="176"/>
        <v/>
      </c>
      <c r="I252" s="7" t="str">
        <f t="shared" si="176"/>
        <v/>
      </c>
      <c r="J252" s="7" t="str">
        <f t="shared" si="176"/>
        <v/>
      </c>
      <c r="K252" s="7" t="str">
        <f t="shared" si="176"/>
        <v/>
      </c>
      <c r="L252" s="7" t="str">
        <f t="shared" si="176"/>
        <v/>
      </c>
      <c r="M252" s="7" t="str">
        <f t="shared" si="176"/>
        <v/>
      </c>
      <c r="N252" s="7" t="str">
        <f t="shared" si="176"/>
        <v/>
      </c>
      <c r="O252" s="7" t="str">
        <f t="shared" si="176"/>
        <v/>
      </c>
      <c r="P252" s="66">
        <f t="shared" si="164"/>
        <v>0</v>
      </c>
      <c r="R252" s="36"/>
    </row>
    <row r="253" spans="1:18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64"/>
        <v>0</v>
      </c>
      <c r="R253" s="36"/>
    </row>
    <row r="254" spans="1:18" ht="16.05" customHeight="1" x14ac:dyDescent="0.2">
      <c r="A254" s="9"/>
      <c r="B254" s="9"/>
      <c r="C254" s="10" t="s">
        <v>22</v>
      </c>
      <c r="D254" s="7" t="str">
        <f t="shared" ref="D254:O254" si="177">IF(D253&lt;=0,"",D253/$P253%)</f>
        <v/>
      </c>
      <c r="E254" s="7" t="str">
        <f t="shared" si="177"/>
        <v/>
      </c>
      <c r="F254" s="7" t="str">
        <f t="shared" si="177"/>
        <v/>
      </c>
      <c r="G254" s="7" t="str">
        <f t="shared" si="177"/>
        <v/>
      </c>
      <c r="H254" s="7" t="str">
        <f t="shared" si="177"/>
        <v/>
      </c>
      <c r="I254" s="7" t="str">
        <f t="shared" si="177"/>
        <v/>
      </c>
      <c r="J254" s="7" t="str">
        <f t="shared" si="177"/>
        <v/>
      </c>
      <c r="K254" s="7" t="str">
        <f t="shared" si="177"/>
        <v/>
      </c>
      <c r="L254" s="7" t="str">
        <f t="shared" si="177"/>
        <v/>
      </c>
      <c r="M254" s="7" t="str">
        <f t="shared" si="177"/>
        <v/>
      </c>
      <c r="N254" s="7" t="str">
        <f t="shared" si="177"/>
        <v/>
      </c>
      <c r="O254" s="7" t="str">
        <f t="shared" si="177"/>
        <v/>
      </c>
      <c r="P254" s="66">
        <f t="shared" si="164"/>
        <v>0</v>
      </c>
      <c r="R254" s="36"/>
    </row>
    <row r="255" spans="1:18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64"/>
        <v>0</v>
      </c>
      <c r="R255" s="36"/>
    </row>
    <row r="256" spans="1:18" ht="16.05" customHeight="1" x14ac:dyDescent="0.2">
      <c r="A256" s="9"/>
      <c r="B256" s="9"/>
      <c r="C256" s="10" t="s">
        <v>22</v>
      </c>
      <c r="D256" s="7" t="str">
        <f t="shared" ref="D256:O256" si="178">IF(D255&lt;=0,"",D255/$P255%)</f>
        <v/>
      </c>
      <c r="E256" s="7" t="str">
        <f t="shared" si="178"/>
        <v/>
      </c>
      <c r="F256" s="7" t="str">
        <f t="shared" si="178"/>
        <v/>
      </c>
      <c r="G256" s="7" t="str">
        <f t="shared" si="178"/>
        <v/>
      </c>
      <c r="H256" s="7" t="str">
        <f t="shared" si="178"/>
        <v/>
      </c>
      <c r="I256" s="7" t="str">
        <f t="shared" si="178"/>
        <v/>
      </c>
      <c r="J256" s="7" t="str">
        <f t="shared" si="178"/>
        <v/>
      </c>
      <c r="K256" s="7" t="str">
        <f t="shared" si="178"/>
        <v/>
      </c>
      <c r="L256" s="7" t="str">
        <f t="shared" si="178"/>
        <v/>
      </c>
      <c r="M256" s="7" t="str">
        <f t="shared" si="178"/>
        <v/>
      </c>
      <c r="N256" s="7" t="str">
        <f t="shared" si="178"/>
        <v/>
      </c>
      <c r="O256" s="7" t="str">
        <f t="shared" si="178"/>
        <v/>
      </c>
      <c r="P256" s="66">
        <f t="shared" si="164"/>
        <v>0</v>
      </c>
      <c r="R256" s="36"/>
    </row>
    <row r="257" spans="1:18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9">SUM(E255,E253)</f>
        <v>0</v>
      </c>
      <c r="F257" s="66">
        <f t="shared" si="179"/>
        <v>0</v>
      </c>
      <c r="G257" s="66">
        <f t="shared" si="179"/>
        <v>0</v>
      </c>
      <c r="H257" s="66">
        <f t="shared" si="179"/>
        <v>0</v>
      </c>
      <c r="I257" s="66">
        <f t="shared" si="179"/>
        <v>0</v>
      </c>
      <c r="J257" s="66">
        <f t="shared" si="179"/>
        <v>0</v>
      </c>
      <c r="K257" s="66">
        <f t="shared" si="179"/>
        <v>0</v>
      </c>
      <c r="L257" s="66">
        <f t="shared" si="179"/>
        <v>0</v>
      </c>
      <c r="M257" s="66">
        <f t="shared" si="179"/>
        <v>0</v>
      </c>
      <c r="N257" s="66">
        <f t="shared" si="179"/>
        <v>0</v>
      </c>
      <c r="O257" s="66">
        <f t="shared" si="179"/>
        <v>0</v>
      </c>
      <c r="P257" s="66">
        <f t="shared" si="164"/>
        <v>0</v>
      </c>
      <c r="R257" s="36"/>
    </row>
    <row r="258" spans="1:18" ht="16.05" customHeight="1" x14ac:dyDescent="0.2">
      <c r="A258" s="9"/>
      <c r="B258" s="13"/>
      <c r="C258" s="10" t="s">
        <v>22</v>
      </c>
      <c r="D258" s="7" t="str">
        <f t="shared" ref="D258:O258" si="180">IF(D257&lt;=0,"",D257/$P257%)</f>
        <v/>
      </c>
      <c r="E258" s="7" t="str">
        <f t="shared" si="180"/>
        <v/>
      </c>
      <c r="F258" s="7" t="str">
        <f t="shared" si="180"/>
        <v/>
      </c>
      <c r="G258" s="7" t="str">
        <f t="shared" si="180"/>
        <v/>
      </c>
      <c r="H258" s="7" t="str">
        <f t="shared" si="180"/>
        <v/>
      </c>
      <c r="I258" s="7" t="str">
        <f t="shared" si="180"/>
        <v/>
      </c>
      <c r="J258" s="7" t="str">
        <f t="shared" si="180"/>
        <v/>
      </c>
      <c r="K258" s="7" t="str">
        <f t="shared" si="180"/>
        <v/>
      </c>
      <c r="L258" s="7" t="str">
        <f t="shared" si="180"/>
        <v/>
      </c>
      <c r="M258" s="7" t="str">
        <f t="shared" si="180"/>
        <v/>
      </c>
      <c r="N258" s="7" t="str">
        <f t="shared" si="180"/>
        <v/>
      </c>
      <c r="O258" s="7" t="str">
        <f t="shared" si="180"/>
        <v/>
      </c>
      <c r="P258" s="66">
        <f t="shared" si="164"/>
        <v>0</v>
      </c>
      <c r="R258" s="36"/>
    </row>
    <row r="259" spans="1:18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64"/>
        <v>0</v>
      </c>
      <c r="R259" s="36"/>
    </row>
    <row r="260" spans="1:18" ht="16.05" customHeight="1" x14ac:dyDescent="0.2">
      <c r="A260" s="9"/>
      <c r="B260" s="9"/>
      <c r="C260" s="10" t="s">
        <v>22</v>
      </c>
      <c r="D260" s="7" t="str">
        <f t="shared" ref="D260:O260" si="181">IF(D259&lt;=0,"",D259/$P259%)</f>
        <v/>
      </c>
      <c r="E260" s="7" t="str">
        <f t="shared" si="181"/>
        <v/>
      </c>
      <c r="F260" s="7" t="str">
        <f t="shared" si="181"/>
        <v/>
      </c>
      <c r="G260" s="7" t="str">
        <f t="shared" si="181"/>
        <v/>
      </c>
      <c r="H260" s="7" t="str">
        <f t="shared" si="181"/>
        <v/>
      </c>
      <c r="I260" s="7" t="str">
        <f t="shared" si="181"/>
        <v/>
      </c>
      <c r="J260" s="7" t="str">
        <f t="shared" si="181"/>
        <v/>
      </c>
      <c r="K260" s="7" t="str">
        <f t="shared" si="181"/>
        <v/>
      </c>
      <c r="L260" s="7" t="str">
        <f t="shared" si="181"/>
        <v/>
      </c>
      <c r="M260" s="7" t="str">
        <f t="shared" si="181"/>
        <v/>
      </c>
      <c r="N260" s="7" t="str">
        <f t="shared" si="181"/>
        <v/>
      </c>
      <c r="O260" s="7" t="str">
        <f t="shared" si="181"/>
        <v/>
      </c>
      <c r="P260" s="66">
        <f t="shared" si="164"/>
        <v>0</v>
      </c>
      <c r="R260" s="36"/>
    </row>
    <row r="261" spans="1:18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64"/>
        <v>0</v>
      </c>
      <c r="R261" s="36"/>
    </row>
    <row r="262" spans="1:18" ht="16.05" customHeight="1" x14ac:dyDescent="0.2">
      <c r="A262" s="9"/>
      <c r="B262" s="9"/>
      <c r="C262" s="10" t="s">
        <v>22</v>
      </c>
      <c r="D262" s="7" t="str">
        <f t="shared" ref="D262:O262" si="182">IF(D261&lt;=0,"",D261/$P261%)</f>
        <v/>
      </c>
      <c r="E262" s="7" t="str">
        <f t="shared" si="182"/>
        <v/>
      </c>
      <c r="F262" s="7" t="str">
        <f t="shared" si="182"/>
        <v/>
      </c>
      <c r="G262" s="7" t="str">
        <f t="shared" si="182"/>
        <v/>
      </c>
      <c r="H262" s="7" t="str">
        <f t="shared" si="182"/>
        <v/>
      </c>
      <c r="I262" s="7" t="str">
        <f t="shared" si="182"/>
        <v/>
      </c>
      <c r="J262" s="7" t="str">
        <f t="shared" si="182"/>
        <v/>
      </c>
      <c r="K262" s="7" t="str">
        <f t="shared" si="182"/>
        <v/>
      </c>
      <c r="L262" s="7" t="str">
        <f t="shared" si="182"/>
        <v/>
      </c>
      <c r="M262" s="7" t="str">
        <f t="shared" si="182"/>
        <v/>
      </c>
      <c r="N262" s="7" t="str">
        <f t="shared" si="182"/>
        <v/>
      </c>
      <c r="O262" s="7" t="str">
        <f t="shared" si="182"/>
        <v/>
      </c>
      <c r="P262" s="66">
        <f t="shared" si="164"/>
        <v>0</v>
      </c>
      <c r="R262" s="36"/>
    </row>
    <row r="263" spans="1:18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3">SUM(E261,E259)</f>
        <v>0</v>
      </c>
      <c r="F263" s="66">
        <f t="shared" si="183"/>
        <v>0</v>
      </c>
      <c r="G263" s="66">
        <f t="shared" si="183"/>
        <v>0</v>
      </c>
      <c r="H263" s="66">
        <f t="shared" si="183"/>
        <v>0</v>
      </c>
      <c r="I263" s="66">
        <f t="shared" si="183"/>
        <v>0</v>
      </c>
      <c r="J263" s="66">
        <f t="shared" si="183"/>
        <v>0</v>
      </c>
      <c r="K263" s="66">
        <f t="shared" si="183"/>
        <v>0</v>
      </c>
      <c r="L263" s="66">
        <f t="shared" si="183"/>
        <v>0</v>
      </c>
      <c r="M263" s="66">
        <f t="shared" si="183"/>
        <v>0</v>
      </c>
      <c r="N263" s="66">
        <f t="shared" si="183"/>
        <v>0</v>
      </c>
      <c r="O263" s="66">
        <f t="shared" si="183"/>
        <v>0</v>
      </c>
      <c r="P263" s="66">
        <f t="shared" si="164"/>
        <v>0</v>
      </c>
      <c r="R263" s="36"/>
    </row>
    <row r="264" spans="1:18" ht="16.05" customHeight="1" x14ac:dyDescent="0.2">
      <c r="A264" s="9"/>
      <c r="B264" s="13"/>
      <c r="C264" s="10" t="s">
        <v>22</v>
      </c>
      <c r="D264" s="7" t="str">
        <f t="shared" ref="D264:O264" si="184">IF(D263&lt;=0,"",D263/$P263%)</f>
        <v/>
      </c>
      <c r="E264" s="7" t="str">
        <f t="shared" si="184"/>
        <v/>
      </c>
      <c r="F264" s="7" t="str">
        <f t="shared" si="184"/>
        <v/>
      </c>
      <c r="G264" s="7" t="str">
        <f t="shared" si="184"/>
        <v/>
      </c>
      <c r="H264" s="7" t="str">
        <f t="shared" si="184"/>
        <v/>
      </c>
      <c r="I264" s="7" t="str">
        <f t="shared" si="184"/>
        <v/>
      </c>
      <c r="J264" s="7" t="str">
        <f t="shared" si="184"/>
        <v/>
      </c>
      <c r="K264" s="7" t="str">
        <f t="shared" si="184"/>
        <v/>
      </c>
      <c r="L264" s="7" t="str">
        <f t="shared" si="184"/>
        <v/>
      </c>
      <c r="M264" s="7" t="str">
        <f t="shared" si="184"/>
        <v/>
      </c>
      <c r="N264" s="7" t="str">
        <f t="shared" si="184"/>
        <v/>
      </c>
      <c r="O264" s="7" t="str">
        <f t="shared" si="184"/>
        <v/>
      </c>
      <c r="P264" s="66">
        <f t="shared" si="164"/>
        <v>0</v>
      </c>
      <c r="R264" s="36"/>
    </row>
    <row r="265" spans="1:18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64"/>
        <v>0</v>
      </c>
      <c r="R265" s="36"/>
    </row>
    <row r="266" spans="1:18" ht="16.05" customHeight="1" x14ac:dyDescent="0.2">
      <c r="A266" s="9"/>
      <c r="B266" s="9"/>
      <c r="C266" s="10" t="s">
        <v>22</v>
      </c>
      <c r="D266" s="7" t="str">
        <f t="shared" ref="D266:O266" si="185">IF(D265&lt;=0,"",D265/$P265%)</f>
        <v/>
      </c>
      <c r="E266" s="7" t="str">
        <f t="shared" si="185"/>
        <v/>
      </c>
      <c r="F266" s="7" t="str">
        <f t="shared" si="185"/>
        <v/>
      </c>
      <c r="G266" s="7" t="str">
        <f t="shared" si="185"/>
        <v/>
      </c>
      <c r="H266" s="7" t="str">
        <f t="shared" si="185"/>
        <v/>
      </c>
      <c r="I266" s="7" t="str">
        <f t="shared" si="185"/>
        <v/>
      </c>
      <c r="J266" s="7" t="str">
        <f t="shared" si="185"/>
        <v/>
      </c>
      <c r="K266" s="7" t="str">
        <f t="shared" si="185"/>
        <v/>
      </c>
      <c r="L266" s="7" t="str">
        <f t="shared" si="185"/>
        <v/>
      </c>
      <c r="M266" s="7" t="str">
        <f t="shared" si="185"/>
        <v/>
      </c>
      <c r="N266" s="7" t="str">
        <f t="shared" si="185"/>
        <v/>
      </c>
      <c r="O266" s="7" t="str">
        <f t="shared" si="185"/>
        <v/>
      </c>
      <c r="P266" s="66">
        <f t="shared" si="164"/>
        <v>0</v>
      </c>
      <c r="R266" s="36"/>
    </row>
    <row r="267" spans="1:18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64"/>
        <v>0</v>
      </c>
      <c r="R267" s="36"/>
    </row>
    <row r="268" spans="1:18" ht="16.05" customHeight="1" x14ac:dyDescent="0.2">
      <c r="A268" s="9"/>
      <c r="B268" s="9"/>
      <c r="C268" s="10" t="s">
        <v>22</v>
      </c>
      <c r="D268" s="7" t="str">
        <f t="shared" ref="D268:O268" si="186">IF(D267&lt;=0,"",D267/$P267%)</f>
        <v/>
      </c>
      <c r="E268" s="7" t="str">
        <f t="shared" si="186"/>
        <v/>
      </c>
      <c r="F268" s="7" t="str">
        <f t="shared" si="186"/>
        <v/>
      </c>
      <c r="G268" s="7" t="str">
        <f t="shared" si="186"/>
        <v/>
      </c>
      <c r="H268" s="7" t="str">
        <f t="shared" si="186"/>
        <v/>
      </c>
      <c r="I268" s="7" t="str">
        <f t="shared" si="186"/>
        <v/>
      </c>
      <c r="J268" s="7" t="str">
        <f t="shared" si="186"/>
        <v/>
      </c>
      <c r="K268" s="7" t="str">
        <f t="shared" si="186"/>
        <v/>
      </c>
      <c r="L268" s="7" t="str">
        <f t="shared" si="186"/>
        <v/>
      </c>
      <c r="M268" s="7" t="str">
        <f t="shared" si="186"/>
        <v/>
      </c>
      <c r="N268" s="7" t="str">
        <f t="shared" si="186"/>
        <v/>
      </c>
      <c r="O268" s="7" t="str">
        <f t="shared" si="186"/>
        <v/>
      </c>
      <c r="P268" s="66">
        <f t="shared" si="164"/>
        <v>0</v>
      </c>
      <c r="R268" s="36"/>
    </row>
    <row r="269" spans="1:18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7">SUM(E267,E265)</f>
        <v>0</v>
      </c>
      <c r="F269" s="66">
        <f t="shared" si="187"/>
        <v>0</v>
      </c>
      <c r="G269" s="66">
        <f t="shared" si="187"/>
        <v>0</v>
      </c>
      <c r="H269" s="66">
        <f t="shared" si="187"/>
        <v>0</v>
      </c>
      <c r="I269" s="66">
        <f t="shared" si="187"/>
        <v>0</v>
      </c>
      <c r="J269" s="66">
        <f t="shared" si="187"/>
        <v>0</v>
      </c>
      <c r="K269" s="66">
        <f t="shared" si="187"/>
        <v>0</v>
      </c>
      <c r="L269" s="66">
        <f t="shared" si="187"/>
        <v>0</v>
      </c>
      <c r="M269" s="66">
        <f t="shared" si="187"/>
        <v>0</v>
      </c>
      <c r="N269" s="66">
        <f t="shared" si="187"/>
        <v>0</v>
      </c>
      <c r="O269" s="66">
        <f t="shared" si="187"/>
        <v>0</v>
      </c>
      <c r="P269" s="66">
        <f t="shared" si="164"/>
        <v>0</v>
      </c>
      <c r="R269" s="36"/>
    </row>
    <row r="270" spans="1:18" ht="16.05" customHeight="1" x14ac:dyDescent="0.2">
      <c r="A270" s="9"/>
      <c r="B270" s="13"/>
      <c r="C270" s="10" t="s">
        <v>22</v>
      </c>
      <c r="D270" s="7" t="str">
        <f t="shared" ref="D270:O270" si="188">IF(D269&lt;=0,"",D269/$P269%)</f>
        <v/>
      </c>
      <c r="E270" s="7" t="str">
        <f t="shared" si="188"/>
        <v/>
      </c>
      <c r="F270" s="7" t="str">
        <f t="shared" si="188"/>
        <v/>
      </c>
      <c r="G270" s="7" t="str">
        <f t="shared" si="188"/>
        <v/>
      </c>
      <c r="H270" s="7" t="str">
        <f t="shared" si="188"/>
        <v/>
      </c>
      <c r="I270" s="7" t="str">
        <f t="shared" si="188"/>
        <v/>
      </c>
      <c r="J270" s="7" t="str">
        <f t="shared" si="188"/>
        <v/>
      </c>
      <c r="K270" s="7" t="str">
        <f t="shared" si="188"/>
        <v/>
      </c>
      <c r="L270" s="7" t="str">
        <f t="shared" si="188"/>
        <v/>
      </c>
      <c r="M270" s="7" t="str">
        <f t="shared" si="188"/>
        <v/>
      </c>
      <c r="N270" s="7" t="str">
        <f t="shared" si="188"/>
        <v/>
      </c>
      <c r="O270" s="7" t="str">
        <f t="shared" si="188"/>
        <v/>
      </c>
      <c r="P270" s="66">
        <f t="shared" si="164"/>
        <v>0</v>
      </c>
      <c r="R270" s="36"/>
    </row>
    <row r="271" spans="1:18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64"/>
        <v>0</v>
      </c>
      <c r="R271" s="36"/>
    </row>
    <row r="272" spans="1:18" ht="16.05" customHeight="1" x14ac:dyDescent="0.2">
      <c r="A272" s="9"/>
      <c r="B272" s="9"/>
      <c r="C272" s="10" t="s">
        <v>22</v>
      </c>
      <c r="D272" s="7" t="str">
        <f t="shared" ref="D272:O272" si="189">IF(D271&lt;=0,"",D271/$P271%)</f>
        <v/>
      </c>
      <c r="E272" s="7" t="str">
        <f t="shared" si="189"/>
        <v/>
      </c>
      <c r="F272" s="7" t="str">
        <f t="shared" si="189"/>
        <v/>
      </c>
      <c r="G272" s="7" t="str">
        <f t="shared" si="189"/>
        <v/>
      </c>
      <c r="H272" s="7" t="str">
        <f t="shared" si="189"/>
        <v/>
      </c>
      <c r="I272" s="7" t="str">
        <f t="shared" si="189"/>
        <v/>
      </c>
      <c r="J272" s="7" t="str">
        <f t="shared" si="189"/>
        <v/>
      </c>
      <c r="K272" s="7" t="str">
        <f t="shared" si="189"/>
        <v/>
      </c>
      <c r="L272" s="7" t="str">
        <f t="shared" si="189"/>
        <v/>
      </c>
      <c r="M272" s="7" t="str">
        <f t="shared" si="189"/>
        <v/>
      </c>
      <c r="N272" s="7" t="str">
        <f t="shared" si="189"/>
        <v/>
      </c>
      <c r="O272" s="7" t="str">
        <f t="shared" si="189"/>
        <v/>
      </c>
      <c r="P272" s="66">
        <f t="shared" si="164"/>
        <v>0</v>
      </c>
      <c r="R272" s="36"/>
    </row>
    <row r="273" spans="1:18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64"/>
        <v>0</v>
      </c>
      <c r="R273" s="36"/>
    </row>
    <row r="274" spans="1:18" ht="16.05" customHeight="1" x14ac:dyDescent="0.2">
      <c r="A274" s="9"/>
      <c r="B274" s="9"/>
      <c r="C274" s="10" t="s">
        <v>22</v>
      </c>
      <c r="D274" s="7" t="str">
        <f t="shared" ref="D274:O274" si="190">IF(D273&lt;=0,"",D273/$P273%)</f>
        <v/>
      </c>
      <c r="E274" s="7" t="str">
        <f t="shared" si="190"/>
        <v/>
      </c>
      <c r="F274" s="7" t="str">
        <f t="shared" si="190"/>
        <v/>
      </c>
      <c r="G274" s="7" t="str">
        <f t="shared" si="190"/>
        <v/>
      </c>
      <c r="H274" s="7" t="str">
        <f t="shared" si="190"/>
        <v/>
      </c>
      <c r="I274" s="7" t="str">
        <f t="shared" si="190"/>
        <v/>
      </c>
      <c r="J274" s="7" t="str">
        <f t="shared" si="190"/>
        <v/>
      </c>
      <c r="K274" s="7" t="str">
        <f t="shared" si="190"/>
        <v/>
      </c>
      <c r="L274" s="7" t="str">
        <f t="shared" si="190"/>
        <v/>
      </c>
      <c r="M274" s="7" t="str">
        <f t="shared" si="190"/>
        <v/>
      </c>
      <c r="N274" s="7" t="str">
        <f t="shared" si="190"/>
        <v/>
      </c>
      <c r="O274" s="7" t="str">
        <f t="shared" si="190"/>
        <v/>
      </c>
      <c r="P274" s="66">
        <f t="shared" si="164"/>
        <v>0</v>
      </c>
      <c r="R274" s="36"/>
    </row>
    <row r="275" spans="1:18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91">SUM(E273,E271)</f>
        <v>0</v>
      </c>
      <c r="F275" s="66">
        <f t="shared" si="191"/>
        <v>0</v>
      </c>
      <c r="G275" s="66">
        <f t="shared" si="191"/>
        <v>0</v>
      </c>
      <c r="H275" s="66">
        <f t="shared" si="191"/>
        <v>0</v>
      </c>
      <c r="I275" s="66">
        <f t="shared" si="191"/>
        <v>0</v>
      </c>
      <c r="J275" s="66">
        <f t="shared" si="191"/>
        <v>0</v>
      </c>
      <c r="K275" s="66">
        <f t="shared" si="191"/>
        <v>0</v>
      </c>
      <c r="L275" s="66">
        <f t="shared" si="191"/>
        <v>0</v>
      </c>
      <c r="M275" s="66">
        <f t="shared" si="191"/>
        <v>0</v>
      </c>
      <c r="N275" s="66">
        <f t="shared" si="191"/>
        <v>0</v>
      </c>
      <c r="O275" s="66">
        <f t="shared" si="191"/>
        <v>0</v>
      </c>
      <c r="P275" s="66">
        <f t="shared" si="164"/>
        <v>0</v>
      </c>
      <c r="R275" s="36"/>
    </row>
    <row r="276" spans="1:18" ht="16.05" customHeight="1" x14ac:dyDescent="0.2">
      <c r="A276" s="9"/>
      <c r="B276" s="13"/>
      <c r="C276" s="10" t="s">
        <v>22</v>
      </c>
      <c r="D276" s="7" t="str">
        <f t="shared" ref="D276:O276" si="192">IF(D275&lt;=0,"",D275/$P275%)</f>
        <v/>
      </c>
      <c r="E276" s="7" t="str">
        <f t="shared" si="192"/>
        <v/>
      </c>
      <c r="F276" s="7" t="str">
        <f t="shared" si="192"/>
        <v/>
      </c>
      <c r="G276" s="7" t="str">
        <f t="shared" si="192"/>
        <v/>
      </c>
      <c r="H276" s="7" t="str">
        <f t="shared" si="192"/>
        <v/>
      </c>
      <c r="I276" s="7" t="str">
        <f t="shared" si="192"/>
        <v/>
      </c>
      <c r="J276" s="7" t="str">
        <f t="shared" si="192"/>
        <v/>
      </c>
      <c r="K276" s="7" t="str">
        <f t="shared" si="192"/>
        <v/>
      </c>
      <c r="L276" s="7" t="str">
        <f t="shared" si="192"/>
        <v/>
      </c>
      <c r="M276" s="7" t="str">
        <f t="shared" si="192"/>
        <v/>
      </c>
      <c r="N276" s="7" t="str">
        <f t="shared" si="192"/>
        <v/>
      </c>
      <c r="O276" s="7" t="str">
        <f t="shared" si="192"/>
        <v/>
      </c>
      <c r="P276" s="66">
        <f t="shared" si="164"/>
        <v>0</v>
      </c>
      <c r="R276" s="36"/>
    </row>
    <row r="277" spans="1:18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64"/>
        <v>0</v>
      </c>
      <c r="R277" s="36"/>
    </row>
    <row r="278" spans="1:18" ht="16.05" customHeight="1" x14ac:dyDescent="0.2">
      <c r="A278" s="9"/>
      <c r="B278" s="9"/>
      <c r="C278" s="10" t="s">
        <v>22</v>
      </c>
      <c r="D278" s="7" t="str">
        <f t="shared" ref="D278:O278" si="193">IF(D277&lt;=0,"",D277/$P277%)</f>
        <v/>
      </c>
      <c r="E278" s="7" t="str">
        <f t="shared" si="193"/>
        <v/>
      </c>
      <c r="F278" s="7" t="str">
        <f t="shared" si="193"/>
        <v/>
      </c>
      <c r="G278" s="7" t="str">
        <f t="shared" si="193"/>
        <v/>
      </c>
      <c r="H278" s="7" t="str">
        <f t="shared" si="193"/>
        <v/>
      </c>
      <c r="I278" s="7" t="str">
        <f t="shared" si="193"/>
        <v/>
      </c>
      <c r="J278" s="7" t="str">
        <f t="shared" si="193"/>
        <v/>
      </c>
      <c r="K278" s="7" t="str">
        <f t="shared" si="193"/>
        <v/>
      </c>
      <c r="L278" s="7" t="str">
        <f t="shared" si="193"/>
        <v/>
      </c>
      <c r="M278" s="7" t="str">
        <f t="shared" si="193"/>
        <v/>
      </c>
      <c r="N278" s="7" t="str">
        <f t="shared" si="193"/>
        <v/>
      </c>
      <c r="O278" s="7" t="str">
        <f t="shared" si="193"/>
        <v/>
      </c>
      <c r="P278" s="66">
        <f t="shared" si="164"/>
        <v>0</v>
      </c>
      <c r="R278" s="36"/>
    </row>
    <row r="279" spans="1:18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64"/>
        <v>0</v>
      </c>
      <c r="R279" s="36"/>
    </row>
    <row r="280" spans="1:18" ht="16.05" customHeight="1" x14ac:dyDescent="0.2">
      <c r="A280" s="9"/>
      <c r="B280" s="9"/>
      <c r="C280" s="10" t="s">
        <v>22</v>
      </c>
      <c r="D280" s="7" t="str">
        <f t="shared" ref="D280:O280" si="194">IF(D279&lt;=0,"",D279/$P279%)</f>
        <v/>
      </c>
      <c r="E280" s="7" t="str">
        <f t="shared" si="194"/>
        <v/>
      </c>
      <c r="F280" s="7" t="str">
        <f t="shared" si="194"/>
        <v/>
      </c>
      <c r="G280" s="7" t="str">
        <f t="shared" si="194"/>
        <v/>
      </c>
      <c r="H280" s="7" t="str">
        <f t="shared" si="194"/>
        <v/>
      </c>
      <c r="I280" s="7" t="str">
        <f t="shared" si="194"/>
        <v/>
      </c>
      <c r="J280" s="7" t="str">
        <f t="shared" si="194"/>
        <v/>
      </c>
      <c r="K280" s="7" t="str">
        <f t="shared" si="194"/>
        <v/>
      </c>
      <c r="L280" s="7" t="str">
        <f t="shared" si="194"/>
        <v/>
      </c>
      <c r="M280" s="7" t="str">
        <f t="shared" si="194"/>
        <v/>
      </c>
      <c r="N280" s="7" t="str">
        <f t="shared" si="194"/>
        <v/>
      </c>
      <c r="O280" s="7" t="str">
        <f t="shared" si="194"/>
        <v/>
      </c>
      <c r="P280" s="66">
        <f t="shared" si="164"/>
        <v>0</v>
      </c>
      <c r="R280" s="36"/>
    </row>
    <row r="281" spans="1:18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5">SUM(E279,E277)</f>
        <v>0</v>
      </c>
      <c r="F281" s="66">
        <f t="shared" si="195"/>
        <v>0</v>
      </c>
      <c r="G281" s="66">
        <f t="shared" si="195"/>
        <v>0</v>
      </c>
      <c r="H281" s="66">
        <f t="shared" si="195"/>
        <v>0</v>
      </c>
      <c r="I281" s="66">
        <f t="shared" si="195"/>
        <v>0</v>
      </c>
      <c r="J281" s="66">
        <f t="shared" si="195"/>
        <v>0</v>
      </c>
      <c r="K281" s="66">
        <f t="shared" si="195"/>
        <v>0</v>
      </c>
      <c r="L281" s="66">
        <f t="shared" si="195"/>
        <v>0</v>
      </c>
      <c r="M281" s="66">
        <f t="shared" si="195"/>
        <v>0</v>
      </c>
      <c r="N281" s="66">
        <f t="shared" si="195"/>
        <v>0</v>
      </c>
      <c r="O281" s="66">
        <f t="shared" si="195"/>
        <v>0</v>
      </c>
      <c r="P281" s="66">
        <f t="shared" si="164"/>
        <v>0</v>
      </c>
      <c r="R281" s="36"/>
    </row>
    <row r="282" spans="1:18" ht="16.05" customHeight="1" x14ac:dyDescent="0.2">
      <c r="A282" s="9"/>
      <c r="B282" s="13"/>
      <c r="C282" s="10" t="s">
        <v>22</v>
      </c>
      <c r="D282" s="7" t="str">
        <f t="shared" ref="D282:O282" si="196">IF(D281&lt;=0,"",D281/$P281%)</f>
        <v/>
      </c>
      <c r="E282" s="7" t="str">
        <f t="shared" si="196"/>
        <v/>
      </c>
      <c r="F282" s="7" t="str">
        <f t="shared" si="196"/>
        <v/>
      </c>
      <c r="G282" s="7" t="str">
        <f t="shared" si="196"/>
        <v/>
      </c>
      <c r="H282" s="7" t="str">
        <f t="shared" si="196"/>
        <v/>
      </c>
      <c r="I282" s="7" t="str">
        <f t="shared" si="196"/>
        <v/>
      </c>
      <c r="J282" s="7" t="str">
        <f t="shared" si="196"/>
        <v/>
      </c>
      <c r="K282" s="7" t="str">
        <f t="shared" si="196"/>
        <v/>
      </c>
      <c r="L282" s="7" t="str">
        <f t="shared" si="196"/>
        <v/>
      </c>
      <c r="M282" s="7" t="str">
        <f t="shared" si="196"/>
        <v/>
      </c>
      <c r="N282" s="7" t="str">
        <f t="shared" si="196"/>
        <v/>
      </c>
      <c r="O282" s="7" t="str">
        <f t="shared" si="196"/>
        <v/>
      </c>
      <c r="P282" s="66">
        <f t="shared" si="164"/>
        <v>0</v>
      </c>
      <c r="R282" s="36"/>
    </row>
    <row r="283" spans="1:18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64"/>
        <v>0</v>
      </c>
      <c r="R283" s="36"/>
    </row>
    <row r="284" spans="1:18" ht="16.05" customHeight="1" x14ac:dyDescent="0.2">
      <c r="A284" s="9"/>
      <c r="B284" s="9"/>
      <c r="C284" s="10" t="s">
        <v>22</v>
      </c>
      <c r="D284" s="7" t="str">
        <f t="shared" ref="D284:O284" si="197">IF(D283&lt;=0,"",D283/$P283%)</f>
        <v/>
      </c>
      <c r="E284" s="7" t="str">
        <f t="shared" si="197"/>
        <v/>
      </c>
      <c r="F284" s="7" t="str">
        <f t="shared" si="197"/>
        <v/>
      </c>
      <c r="G284" s="7" t="str">
        <f t="shared" si="197"/>
        <v/>
      </c>
      <c r="H284" s="7" t="str">
        <f t="shared" si="197"/>
        <v/>
      </c>
      <c r="I284" s="7" t="str">
        <f t="shared" si="197"/>
        <v/>
      </c>
      <c r="J284" s="7" t="str">
        <f t="shared" si="197"/>
        <v/>
      </c>
      <c r="K284" s="7" t="str">
        <f t="shared" si="197"/>
        <v/>
      </c>
      <c r="L284" s="7" t="str">
        <f t="shared" si="197"/>
        <v/>
      </c>
      <c r="M284" s="7" t="str">
        <f t="shared" si="197"/>
        <v/>
      </c>
      <c r="N284" s="7" t="str">
        <f t="shared" si="197"/>
        <v/>
      </c>
      <c r="O284" s="7" t="str">
        <f t="shared" si="197"/>
        <v/>
      </c>
      <c r="P284" s="66">
        <f t="shared" si="164"/>
        <v>0</v>
      </c>
      <c r="R284" s="36"/>
    </row>
    <row r="285" spans="1:18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64"/>
        <v>0</v>
      </c>
      <c r="R285" s="36"/>
    </row>
    <row r="286" spans="1:18" ht="16.05" customHeight="1" x14ac:dyDescent="0.2">
      <c r="A286" s="9"/>
      <c r="B286" s="9"/>
      <c r="C286" s="10" t="s">
        <v>22</v>
      </c>
      <c r="D286" s="7" t="str">
        <f t="shared" ref="D286:O286" si="198">IF(D285&lt;=0,"",D285/$P285%)</f>
        <v/>
      </c>
      <c r="E286" s="7" t="str">
        <f t="shared" si="198"/>
        <v/>
      </c>
      <c r="F286" s="7" t="str">
        <f t="shared" si="198"/>
        <v/>
      </c>
      <c r="G286" s="7" t="str">
        <f t="shared" si="198"/>
        <v/>
      </c>
      <c r="H286" s="7" t="str">
        <f t="shared" si="198"/>
        <v/>
      </c>
      <c r="I286" s="7" t="str">
        <f t="shared" si="198"/>
        <v/>
      </c>
      <c r="J286" s="7" t="str">
        <f t="shared" si="198"/>
        <v/>
      </c>
      <c r="K286" s="7" t="str">
        <f t="shared" si="198"/>
        <v/>
      </c>
      <c r="L286" s="7" t="str">
        <f t="shared" si="198"/>
        <v/>
      </c>
      <c r="M286" s="7" t="str">
        <f t="shared" si="198"/>
        <v/>
      </c>
      <c r="N286" s="7" t="str">
        <f t="shared" si="198"/>
        <v/>
      </c>
      <c r="O286" s="7" t="str">
        <f t="shared" si="198"/>
        <v/>
      </c>
      <c r="P286" s="66">
        <f t="shared" si="164"/>
        <v>0</v>
      </c>
      <c r="R286" s="36"/>
    </row>
    <row r="287" spans="1:18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9">SUM(E285,E283)</f>
        <v>0</v>
      </c>
      <c r="F287" s="66">
        <f t="shared" si="199"/>
        <v>0</v>
      </c>
      <c r="G287" s="66">
        <f t="shared" si="199"/>
        <v>0</v>
      </c>
      <c r="H287" s="66">
        <f t="shared" si="199"/>
        <v>0</v>
      </c>
      <c r="I287" s="66">
        <f t="shared" si="199"/>
        <v>0</v>
      </c>
      <c r="J287" s="66">
        <f t="shared" si="199"/>
        <v>0</v>
      </c>
      <c r="K287" s="66">
        <f t="shared" si="199"/>
        <v>0</v>
      </c>
      <c r="L287" s="66">
        <f t="shared" si="199"/>
        <v>0</v>
      </c>
      <c r="M287" s="66">
        <f t="shared" si="199"/>
        <v>0</v>
      </c>
      <c r="N287" s="66">
        <f t="shared" si="199"/>
        <v>0</v>
      </c>
      <c r="O287" s="66">
        <f t="shared" si="199"/>
        <v>0</v>
      </c>
      <c r="P287" s="66">
        <f t="shared" si="164"/>
        <v>0</v>
      </c>
      <c r="R287" s="36"/>
    </row>
    <row r="288" spans="1:18" ht="16.05" customHeight="1" x14ac:dyDescent="0.2">
      <c r="A288" s="9"/>
      <c r="B288" s="13"/>
      <c r="C288" s="10" t="s">
        <v>22</v>
      </c>
      <c r="D288" s="7" t="str">
        <f t="shared" ref="D288:O288" si="200">IF(D287&lt;=0,"",D287/$P287%)</f>
        <v/>
      </c>
      <c r="E288" s="7" t="str">
        <f t="shared" si="200"/>
        <v/>
      </c>
      <c r="F288" s="7" t="str">
        <f t="shared" si="200"/>
        <v/>
      </c>
      <c r="G288" s="7" t="str">
        <f t="shared" si="200"/>
        <v/>
      </c>
      <c r="H288" s="7" t="str">
        <f t="shared" si="200"/>
        <v/>
      </c>
      <c r="I288" s="7" t="str">
        <f t="shared" si="200"/>
        <v/>
      </c>
      <c r="J288" s="7" t="str">
        <f t="shared" si="200"/>
        <v/>
      </c>
      <c r="K288" s="7" t="str">
        <f t="shared" si="200"/>
        <v/>
      </c>
      <c r="L288" s="7" t="str">
        <f t="shared" si="200"/>
        <v/>
      </c>
      <c r="M288" s="7" t="str">
        <f t="shared" si="200"/>
        <v/>
      </c>
      <c r="N288" s="7" t="str">
        <f t="shared" si="200"/>
        <v/>
      </c>
      <c r="O288" s="7" t="str">
        <f t="shared" si="200"/>
        <v/>
      </c>
      <c r="P288" s="66">
        <f t="shared" si="164"/>
        <v>0</v>
      </c>
      <c r="R288" s="36"/>
    </row>
    <row r="289" spans="1:18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64"/>
        <v>0</v>
      </c>
      <c r="R289" s="36"/>
    </row>
    <row r="290" spans="1:18" ht="16.05" customHeight="1" x14ac:dyDescent="0.2">
      <c r="A290" s="9"/>
      <c r="B290" s="9"/>
      <c r="C290" s="10" t="s">
        <v>22</v>
      </c>
      <c r="D290" s="7" t="str">
        <f t="shared" ref="D290:O290" si="201">IF(D289&lt;=0,"",D289/$P289%)</f>
        <v/>
      </c>
      <c r="E290" s="7" t="str">
        <f t="shared" si="201"/>
        <v/>
      </c>
      <c r="F290" s="7" t="str">
        <f t="shared" si="201"/>
        <v/>
      </c>
      <c r="G290" s="7" t="str">
        <f t="shared" si="201"/>
        <v/>
      </c>
      <c r="H290" s="7" t="str">
        <f t="shared" si="201"/>
        <v/>
      </c>
      <c r="I290" s="7" t="str">
        <f t="shared" si="201"/>
        <v/>
      </c>
      <c r="J290" s="7" t="str">
        <f t="shared" si="201"/>
        <v/>
      </c>
      <c r="K290" s="7" t="str">
        <f t="shared" si="201"/>
        <v/>
      </c>
      <c r="L290" s="7" t="str">
        <f t="shared" si="201"/>
        <v/>
      </c>
      <c r="M290" s="7" t="str">
        <f t="shared" si="201"/>
        <v/>
      </c>
      <c r="N290" s="7" t="str">
        <f t="shared" si="201"/>
        <v/>
      </c>
      <c r="O290" s="7" t="str">
        <f t="shared" si="201"/>
        <v/>
      </c>
      <c r="P290" s="66">
        <f t="shared" si="164"/>
        <v>0</v>
      </c>
      <c r="R290" s="36"/>
    </row>
    <row r="291" spans="1:18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64"/>
        <v>0</v>
      </c>
      <c r="R291" s="36"/>
    </row>
    <row r="292" spans="1:18" ht="16.05" customHeight="1" x14ac:dyDescent="0.2">
      <c r="A292" s="9"/>
      <c r="B292" s="9"/>
      <c r="C292" s="10" t="s">
        <v>22</v>
      </c>
      <c r="D292" s="7" t="str">
        <f t="shared" ref="D292:O292" si="202">IF(D291&lt;=0,"",D291/$P291%)</f>
        <v/>
      </c>
      <c r="E292" s="7" t="str">
        <f t="shared" si="202"/>
        <v/>
      </c>
      <c r="F292" s="7" t="str">
        <f t="shared" si="202"/>
        <v/>
      </c>
      <c r="G292" s="7" t="str">
        <f t="shared" si="202"/>
        <v/>
      </c>
      <c r="H292" s="7" t="str">
        <f t="shared" si="202"/>
        <v/>
      </c>
      <c r="I292" s="7" t="str">
        <f t="shared" si="202"/>
        <v/>
      </c>
      <c r="J292" s="7" t="str">
        <f t="shared" si="202"/>
        <v/>
      </c>
      <c r="K292" s="7" t="str">
        <f t="shared" si="202"/>
        <v/>
      </c>
      <c r="L292" s="7" t="str">
        <f t="shared" si="202"/>
        <v/>
      </c>
      <c r="M292" s="7" t="str">
        <f t="shared" si="202"/>
        <v/>
      </c>
      <c r="N292" s="7" t="str">
        <f t="shared" si="202"/>
        <v/>
      </c>
      <c r="O292" s="7" t="str">
        <f t="shared" si="202"/>
        <v/>
      </c>
      <c r="P292" s="66">
        <f t="shared" si="164"/>
        <v>0</v>
      </c>
      <c r="R292" s="36"/>
    </row>
    <row r="293" spans="1:18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3">SUM(E291,E289)</f>
        <v>0</v>
      </c>
      <c r="F293" s="66">
        <f t="shared" si="203"/>
        <v>0</v>
      </c>
      <c r="G293" s="66">
        <f t="shared" si="203"/>
        <v>0</v>
      </c>
      <c r="H293" s="66">
        <f t="shared" si="203"/>
        <v>0</v>
      </c>
      <c r="I293" s="66">
        <f t="shared" si="203"/>
        <v>0</v>
      </c>
      <c r="J293" s="66">
        <f t="shared" si="203"/>
        <v>0</v>
      </c>
      <c r="K293" s="66">
        <f t="shared" si="203"/>
        <v>0</v>
      </c>
      <c r="L293" s="66">
        <f t="shared" si="203"/>
        <v>0</v>
      </c>
      <c r="M293" s="66">
        <f t="shared" si="203"/>
        <v>0</v>
      </c>
      <c r="N293" s="66">
        <f t="shared" si="203"/>
        <v>0</v>
      </c>
      <c r="O293" s="66">
        <f t="shared" si="203"/>
        <v>0</v>
      </c>
      <c r="P293" s="66">
        <f t="shared" ref="P293:P356" si="204">SUM(D293:O293)</f>
        <v>0</v>
      </c>
      <c r="R293" s="36"/>
    </row>
    <row r="294" spans="1:18" ht="16.05" customHeight="1" x14ac:dyDescent="0.2">
      <c r="A294" s="9"/>
      <c r="B294" s="13"/>
      <c r="C294" s="10" t="s">
        <v>22</v>
      </c>
      <c r="D294" s="7" t="str">
        <f t="shared" ref="D294:O294" si="205">IF(D293&lt;=0,"",D293/$P293%)</f>
        <v/>
      </c>
      <c r="E294" s="7" t="str">
        <f t="shared" si="205"/>
        <v/>
      </c>
      <c r="F294" s="7" t="str">
        <f t="shared" si="205"/>
        <v/>
      </c>
      <c r="G294" s="7" t="str">
        <f t="shared" si="205"/>
        <v/>
      </c>
      <c r="H294" s="7" t="str">
        <f t="shared" si="205"/>
        <v/>
      </c>
      <c r="I294" s="7" t="str">
        <f t="shared" si="205"/>
        <v/>
      </c>
      <c r="J294" s="7" t="str">
        <f t="shared" si="205"/>
        <v/>
      </c>
      <c r="K294" s="7" t="str">
        <f t="shared" si="205"/>
        <v/>
      </c>
      <c r="L294" s="7" t="str">
        <f t="shared" si="205"/>
        <v/>
      </c>
      <c r="M294" s="7" t="str">
        <f t="shared" si="205"/>
        <v/>
      </c>
      <c r="N294" s="7" t="str">
        <f t="shared" si="205"/>
        <v/>
      </c>
      <c r="O294" s="7" t="str">
        <f t="shared" si="205"/>
        <v/>
      </c>
      <c r="P294" s="66">
        <f t="shared" si="204"/>
        <v>0</v>
      </c>
      <c r="R294" s="36"/>
    </row>
    <row r="295" spans="1:18" ht="16.05" customHeight="1" x14ac:dyDescent="0.2">
      <c r="A295" s="103" t="s">
        <v>72</v>
      </c>
      <c r="B295" s="104"/>
      <c r="C295" s="7" t="s">
        <v>21</v>
      </c>
      <c r="D295" s="67">
        <v>17751.900000000001</v>
      </c>
      <c r="E295" s="67">
        <v>15738.2</v>
      </c>
      <c r="F295" s="67">
        <v>17488.099999999999</v>
      </c>
      <c r="G295" s="67">
        <v>17482.2</v>
      </c>
      <c r="H295" s="67">
        <v>18395.8</v>
      </c>
      <c r="I295" s="67">
        <v>17843.3</v>
      </c>
      <c r="J295" s="67">
        <v>18135.099999999999</v>
      </c>
      <c r="K295" s="67">
        <v>17535</v>
      </c>
      <c r="L295" s="67">
        <v>17109.099999999999</v>
      </c>
      <c r="M295" s="67">
        <v>17421.599999999999</v>
      </c>
      <c r="N295" s="67">
        <v>16895.099999999999</v>
      </c>
      <c r="O295" s="67">
        <v>17682</v>
      </c>
      <c r="P295" s="66">
        <f t="shared" si="204"/>
        <v>209477.40000000002</v>
      </c>
      <c r="R295" s="36"/>
    </row>
    <row r="296" spans="1:18" ht="16.05" customHeight="1" x14ac:dyDescent="0.2">
      <c r="A296" s="9"/>
      <c r="C296" s="10" t="s">
        <v>22</v>
      </c>
      <c r="D296" s="7">
        <f t="shared" ref="D296:O296" si="206">IF(D295&lt;=0,"",D295/$P295%)</f>
        <v>8.4743748012912121</v>
      </c>
      <c r="E296" s="7">
        <f t="shared" si="206"/>
        <v>7.5130777830925908</v>
      </c>
      <c r="F296" s="7">
        <f t="shared" si="206"/>
        <v>8.3484423618013182</v>
      </c>
      <c r="G296" s="7">
        <f t="shared" si="206"/>
        <v>8.3456258288483625</v>
      </c>
      <c r="H296" s="7">
        <f t="shared" si="206"/>
        <v>8.7817587959369341</v>
      </c>
      <c r="I296" s="7">
        <f t="shared" si="206"/>
        <v>8.5180071931387324</v>
      </c>
      <c r="J296" s="7">
        <f t="shared" si="206"/>
        <v>8.6573062296935106</v>
      </c>
      <c r="K296" s="7">
        <f t="shared" si="206"/>
        <v>8.3708314118850033</v>
      </c>
      <c r="L296" s="7">
        <f t="shared" si="206"/>
        <v>8.1675159229587511</v>
      </c>
      <c r="M296" s="7">
        <f t="shared" si="206"/>
        <v>8.3166966937722133</v>
      </c>
      <c r="N296" s="7">
        <f t="shared" si="206"/>
        <v>8.0653569311056916</v>
      </c>
      <c r="O296" s="7">
        <f t="shared" si="206"/>
        <v>8.4410060464756569</v>
      </c>
      <c r="P296" s="66">
        <f t="shared" si="204"/>
        <v>99.999999999999972</v>
      </c>
      <c r="R296" s="36"/>
    </row>
    <row r="297" spans="1:18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4"/>
        <v>0</v>
      </c>
      <c r="R297" s="36"/>
    </row>
    <row r="298" spans="1:18" ht="16.05" customHeight="1" x14ac:dyDescent="0.2">
      <c r="A298" s="9"/>
      <c r="C298" s="10" t="s">
        <v>22</v>
      </c>
      <c r="D298" s="7" t="str">
        <f t="shared" ref="D298:O298" si="207">IF(D297&lt;=0,"",D297/$P297%)</f>
        <v/>
      </c>
      <c r="E298" s="7" t="str">
        <f t="shared" si="207"/>
        <v/>
      </c>
      <c r="F298" s="7" t="str">
        <f t="shared" si="207"/>
        <v/>
      </c>
      <c r="G298" s="7" t="str">
        <f t="shared" si="207"/>
        <v/>
      </c>
      <c r="H298" s="7" t="str">
        <f t="shared" si="207"/>
        <v/>
      </c>
      <c r="I298" s="7" t="str">
        <f t="shared" si="207"/>
        <v/>
      </c>
      <c r="J298" s="7" t="str">
        <f t="shared" si="207"/>
        <v/>
      </c>
      <c r="K298" s="7" t="str">
        <f t="shared" si="207"/>
        <v/>
      </c>
      <c r="L298" s="7" t="str">
        <f t="shared" si="207"/>
        <v/>
      </c>
      <c r="M298" s="7" t="str">
        <f t="shared" si="207"/>
        <v/>
      </c>
      <c r="N298" s="7" t="str">
        <f t="shared" si="207"/>
        <v/>
      </c>
      <c r="O298" s="7" t="str">
        <f t="shared" si="207"/>
        <v/>
      </c>
      <c r="P298" s="66">
        <f t="shared" si="204"/>
        <v>0</v>
      </c>
      <c r="R298" s="36"/>
    </row>
    <row r="299" spans="1:18" ht="16.05" customHeight="1" x14ac:dyDescent="0.2">
      <c r="A299" s="9"/>
      <c r="B299" s="11"/>
      <c r="C299" s="7" t="s">
        <v>24</v>
      </c>
      <c r="D299" s="66">
        <f>SUM(D297,D295)</f>
        <v>17751.900000000001</v>
      </c>
      <c r="E299" s="66">
        <f t="shared" ref="E299:O299" si="208">SUM(E297,E295)</f>
        <v>15738.2</v>
      </c>
      <c r="F299" s="66">
        <f t="shared" si="208"/>
        <v>17488.099999999999</v>
      </c>
      <c r="G299" s="66">
        <f t="shared" si="208"/>
        <v>17482.2</v>
      </c>
      <c r="H299" s="66">
        <f t="shared" si="208"/>
        <v>18395.8</v>
      </c>
      <c r="I299" s="66">
        <f t="shared" si="208"/>
        <v>17843.3</v>
      </c>
      <c r="J299" s="66">
        <f t="shared" si="208"/>
        <v>18135.099999999999</v>
      </c>
      <c r="K299" s="66">
        <f t="shared" si="208"/>
        <v>17535</v>
      </c>
      <c r="L299" s="66">
        <f t="shared" si="208"/>
        <v>17109.099999999999</v>
      </c>
      <c r="M299" s="66">
        <f t="shared" si="208"/>
        <v>17421.599999999999</v>
      </c>
      <c r="N299" s="66">
        <f t="shared" si="208"/>
        <v>16895.099999999999</v>
      </c>
      <c r="O299" s="66">
        <f t="shared" si="208"/>
        <v>17682</v>
      </c>
      <c r="P299" s="66">
        <f t="shared" si="204"/>
        <v>209477.40000000002</v>
      </c>
      <c r="R299" s="36"/>
    </row>
    <row r="300" spans="1:18" ht="16.05" customHeight="1" x14ac:dyDescent="0.2">
      <c r="A300" s="13"/>
      <c r="B300" s="12"/>
      <c r="C300" s="10" t="s">
        <v>22</v>
      </c>
      <c r="D300" s="7">
        <f t="shared" ref="D300:O300" si="209">IF(D299&lt;=0,"",D299/$P299%)</f>
        <v>8.4743748012912121</v>
      </c>
      <c r="E300" s="7">
        <f t="shared" si="209"/>
        <v>7.5130777830925908</v>
      </c>
      <c r="F300" s="7">
        <f t="shared" si="209"/>
        <v>8.3484423618013182</v>
      </c>
      <c r="G300" s="7">
        <f t="shared" si="209"/>
        <v>8.3456258288483625</v>
      </c>
      <c r="H300" s="7">
        <f t="shared" si="209"/>
        <v>8.7817587959369341</v>
      </c>
      <c r="I300" s="7">
        <f t="shared" si="209"/>
        <v>8.5180071931387324</v>
      </c>
      <c r="J300" s="7">
        <f t="shared" si="209"/>
        <v>8.6573062296935106</v>
      </c>
      <c r="K300" s="7">
        <f t="shared" si="209"/>
        <v>8.3708314118850033</v>
      </c>
      <c r="L300" s="7">
        <f t="shared" si="209"/>
        <v>8.1675159229587511</v>
      </c>
      <c r="M300" s="7">
        <f t="shared" si="209"/>
        <v>8.3166966937722133</v>
      </c>
      <c r="N300" s="7">
        <f t="shared" si="209"/>
        <v>8.0653569311056916</v>
      </c>
      <c r="O300" s="7">
        <f t="shared" si="209"/>
        <v>8.4410060464756569</v>
      </c>
      <c r="P300" s="66">
        <f t="shared" si="204"/>
        <v>99.999999999999972</v>
      </c>
      <c r="R300" s="36"/>
    </row>
    <row r="301" spans="1:18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1120.5</v>
      </c>
      <c r="E301" s="7">
        <f t="shared" ref="E301:O301" si="210">SUM(E307,E313,E319,E325,E331,E337,E343,E349,E355)</f>
        <v>907.19999999999993</v>
      </c>
      <c r="F301" s="7">
        <f t="shared" si="210"/>
        <v>953.2</v>
      </c>
      <c r="G301" s="7">
        <f t="shared" si="210"/>
        <v>1060.3</v>
      </c>
      <c r="H301" s="7">
        <f t="shared" si="210"/>
        <v>981.2</v>
      </c>
      <c r="I301" s="7">
        <f t="shared" si="210"/>
        <v>1065.5000000000002</v>
      </c>
      <c r="J301" s="7">
        <f t="shared" si="210"/>
        <v>953.5</v>
      </c>
      <c r="K301" s="7">
        <f t="shared" si="210"/>
        <v>1034</v>
      </c>
      <c r="L301" s="7">
        <f t="shared" si="210"/>
        <v>807.7</v>
      </c>
      <c r="M301" s="7">
        <f t="shared" si="210"/>
        <v>956.2</v>
      </c>
      <c r="N301" s="7">
        <f t="shared" si="210"/>
        <v>1099.4000000000001</v>
      </c>
      <c r="O301" s="7">
        <f t="shared" si="210"/>
        <v>819.40000000000009</v>
      </c>
      <c r="P301" s="66">
        <f t="shared" si="204"/>
        <v>11758.1</v>
      </c>
      <c r="Q301" s="2"/>
      <c r="R301" s="36"/>
    </row>
    <row r="302" spans="1:18" s="17" customFormat="1" ht="16.05" customHeight="1" x14ac:dyDescent="0.2">
      <c r="A302" s="9"/>
      <c r="B302" s="11"/>
      <c r="C302" s="10" t="s">
        <v>22</v>
      </c>
      <c r="D302" s="7">
        <f t="shared" ref="D302:O302" si="211">IF(D301&lt;=0,"",D301/$P301%)</f>
        <v>9.5296008708890039</v>
      </c>
      <c r="E302" s="7">
        <f t="shared" si="211"/>
        <v>7.7155322713703738</v>
      </c>
      <c r="F302" s="7">
        <f t="shared" si="211"/>
        <v>8.1067519412149931</v>
      </c>
      <c r="G302" s="7">
        <f t="shared" si="211"/>
        <v>9.0176133899184379</v>
      </c>
      <c r="H302" s="7">
        <f t="shared" si="211"/>
        <v>8.344885653294325</v>
      </c>
      <c r="I302" s="7">
        <f t="shared" si="211"/>
        <v>9.0618382221617448</v>
      </c>
      <c r="J302" s="7">
        <f t="shared" si="211"/>
        <v>8.1093033738444138</v>
      </c>
      <c r="K302" s="7">
        <f t="shared" si="211"/>
        <v>8.7939377960724947</v>
      </c>
      <c r="L302" s="7">
        <f t="shared" si="211"/>
        <v>6.8693071159456034</v>
      </c>
      <c r="M302" s="7">
        <f t="shared" si="211"/>
        <v>8.1322662675092072</v>
      </c>
      <c r="N302" s="7">
        <f t="shared" si="211"/>
        <v>9.3501501092863641</v>
      </c>
      <c r="O302" s="7">
        <f t="shared" si="211"/>
        <v>6.9688129884930392</v>
      </c>
      <c r="P302" s="66">
        <f t="shared" si="204"/>
        <v>100</v>
      </c>
      <c r="R302" s="36"/>
    </row>
    <row r="303" spans="1:18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7947.5</v>
      </c>
      <c r="E303" s="7">
        <f t="shared" ref="E303:O303" si="212">SUM(E309,E315,E321,E327,E333,E339,E345,E351,E357)</f>
        <v>7527.8</v>
      </c>
      <c r="F303" s="7">
        <f t="shared" si="212"/>
        <v>8467.9</v>
      </c>
      <c r="G303" s="7">
        <f t="shared" si="212"/>
        <v>8053.5</v>
      </c>
      <c r="H303" s="7">
        <f t="shared" si="212"/>
        <v>8555.3000000000011</v>
      </c>
      <c r="I303" s="7">
        <f t="shared" si="212"/>
        <v>7924.7000000000007</v>
      </c>
      <c r="J303" s="7">
        <f t="shared" si="212"/>
        <v>8179.9000000000005</v>
      </c>
      <c r="K303" s="7">
        <f t="shared" si="212"/>
        <v>7344.7</v>
      </c>
      <c r="L303" s="7">
        <f t="shared" si="212"/>
        <v>6630.3</v>
      </c>
      <c r="M303" s="7">
        <f t="shared" si="212"/>
        <v>7248.3999999999987</v>
      </c>
      <c r="N303" s="7">
        <f t="shared" si="212"/>
        <v>7266</v>
      </c>
      <c r="O303" s="7">
        <f t="shared" si="212"/>
        <v>7257.5</v>
      </c>
      <c r="P303" s="66">
        <f t="shared" si="204"/>
        <v>92403.499999999985</v>
      </c>
      <c r="R303" s="36"/>
    </row>
    <row r="304" spans="1:18" s="17" customFormat="1" ht="16.05" customHeight="1" x14ac:dyDescent="0.2">
      <c r="A304" s="9"/>
      <c r="B304" s="11"/>
      <c r="C304" s="10" t="s">
        <v>22</v>
      </c>
      <c r="D304" s="7">
        <f t="shared" ref="D304:O304" si="213">IF(D303&lt;=0,"",D303/$P303%)</f>
        <v>8.6008646858614668</v>
      </c>
      <c r="E304" s="7">
        <f t="shared" si="213"/>
        <v>8.1466611113215421</v>
      </c>
      <c r="F304" s="7">
        <f t="shared" si="213"/>
        <v>9.1640468164084705</v>
      </c>
      <c r="G304" s="7">
        <f t="shared" si="213"/>
        <v>8.7155789553426022</v>
      </c>
      <c r="H304" s="7">
        <f t="shared" si="213"/>
        <v>9.2586319782259352</v>
      </c>
      <c r="I304" s="7">
        <f t="shared" si="213"/>
        <v>8.5761902958221299</v>
      </c>
      <c r="J304" s="7">
        <f t="shared" si="213"/>
        <v>8.8523703106484088</v>
      </c>
      <c r="K304" s="7">
        <f t="shared" si="213"/>
        <v>7.948508443944224</v>
      </c>
      <c r="L304" s="7">
        <f t="shared" si="213"/>
        <v>7.175377556044956</v>
      </c>
      <c r="M304" s="7">
        <f t="shared" si="213"/>
        <v>7.8442916123307018</v>
      </c>
      <c r="N304" s="7">
        <f t="shared" si="213"/>
        <v>7.8633385099049287</v>
      </c>
      <c r="O304" s="7">
        <f t="shared" si="213"/>
        <v>7.8541397241446491</v>
      </c>
      <c r="P304" s="66">
        <f t="shared" si="204"/>
        <v>100.00000000000001</v>
      </c>
      <c r="R304" s="36"/>
    </row>
    <row r="305" spans="1:18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9068</v>
      </c>
      <c r="E305" s="7">
        <f t="shared" ref="E305:O305" si="214">SUM(E311,E317,E323,E329,E335,E341,E347,E353,E359)</f>
        <v>8435</v>
      </c>
      <c r="F305" s="7">
        <f t="shared" si="214"/>
        <v>9421.1</v>
      </c>
      <c r="G305" s="7">
        <f t="shared" si="214"/>
        <v>9113.8000000000011</v>
      </c>
      <c r="H305" s="7">
        <f t="shared" si="214"/>
        <v>9536.5</v>
      </c>
      <c r="I305" s="7">
        <f t="shared" si="214"/>
        <v>8990.2000000000007</v>
      </c>
      <c r="J305" s="7">
        <f t="shared" si="214"/>
        <v>9133.4</v>
      </c>
      <c r="K305" s="7">
        <f t="shared" si="214"/>
        <v>8378.7000000000007</v>
      </c>
      <c r="L305" s="7">
        <f t="shared" si="214"/>
        <v>7438.0000000000009</v>
      </c>
      <c r="M305" s="7">
        <f t="shared" si="214"/>
        <v>8204.6</v>
      </c>
      <c r="N305" s="7">
        <f t="shared" si="214"/>
        <v>8365.4000000000015</v>
      </c>
      <c r="O305" s="7">
        <f t="shared" si="214"/>
        <v>8076.9000000000005</v>
      </c>
      <c r="P305" s="66">
        <f t="shared" si="204"/>
        <v>104161.60000000001</v>
      </c>
      <c r="R305" s="36"/>
    </row>
    <row r="306" spans="1:18" s="17" customFormat="1" ht="16.05" customHeight="1" x14ac:dyDescent="0.2">
      <c r="A306" s="9"/>
      <c r="B306" s="12"/>
      <c r="C306" s="10" t="s">
        <v>22</v>
      </c>
      <c r="D306" s="7">
        <f t="shared" ref="D306:O306" si="215">IF(D305&lt;=0,"",D305/$P305%)</f>
        <v>8.7057034454155851</v>
      </c>
      <c r="E306" s="7">
        <f t="shared" si="215"/>
        <v>8.0979938864226355</v>
      </c>
      <c r="F306" s="7">
        <f t="shared" si="215"/>
        <v>9.04469593401023</v>
      </c>
      <c r="G306" s="7">
        <f t="shared" si="215"/>
        <v>8.7496735841231335</v>
      </c>
      <c r="H306" s="7">
        <f t="shared" si="215"/>
        <v>9.1554853228061006</v>
      </c>
      <c r="I306" s="7">
        <f t="shared" si="215"/>
        <v>8.6310118124145561</v>
      </c>
      <c r="J306" s="7">
        <f t="shared" si="215"/>
        <v>8.76849049937789</v>
      </c>
      <c r="K306" s="7">
        <f t="shared" si="215"/>
        <v>8.0439432574000413</v>
      </c>
      <c r="L306" s="7">
        <f t="shared" si="215"/>
        <v>7.1408273298413247</v>
      </c>
      <c r="M306" s="7">
        <f t="shared" si="215"/>
        <v>7.8767991275095621</v>
      </c>
      <c r="N306" s="7">
        <f t="shared" si="215"/>
        <v>8.0311746363343133</v>
      </c>
      <c r="O306" s="7">
        <f t="shared" si="215"/>
        <v>7.754201164344634</v>
      </c>
      <c r="P306" s="66">
        <f t="shared" si="204"/>
        <v>100.00000000000001</v>
      </c>
      <c r="R306" s="36"/>
    </row>
    <row r="307" spans="1:18" s="17" customFormat="1" ht="16.05" customHeight="1" x14ac:dyDescent="0.2">
      <c r="A307" s="9"/>
      <c r="B307" s="9" t="s">
        <v>74</v>
      </c>
      <c r="C307" s="7" t="s">
        <v>21</v>
      </c>
      <c r="D307" s="67">
        <v>57.1</v>
      </c>
      <c r="E307" s="67">
        <v>59</v>
      </c>
      <c r="F307" s="67">
        <v>56.8</v>
      </c>
      <c r="G307" s="67">
        <v>76.5</v>
      </c>
      <c r="H307" s="67">
        <v>53.2</v>
      </c>
      <c r="I307" s="67">
        <v>76.8</v>
      </c>
      <c r="J307" s="67">
        <v>80.099999999999994</v>
      </c>
      <c r="K307" s="67">
        <v>56.6</v>
      </c>
      <c r="L307" s="67">
        <v>77.5</v>
      </c>
      <c r="M307" s="67">
        <v>57.1</v>
      </c>
      <c r="N307" s="67">
        <v>96</v>
      </c>
      <c r="O307" s="67">
        <v>75.5</v>
      </c>
      <c r="P307" s="66">
        <f t="shared" si="204"/>
        <v>822.2</v>
      </c>
      <c r="R307" s="36"/>
    </row>
    <row r="308" spans="1:18" s="17" customFormat="1" ht="16.05" customHeight="1" x14ac:dyDescent="0.2">
      <c r="A308" s="9"/>
      <c r="B308" s="9"/>
      <c r="C308" s="10" t="s">
        <v>22</v>
      </c>
      <c r="D308" s="7">
        <f t="shared" ref="D308:O308" si="216">IF(D307&lt;=0,"",D307/$P307%)</f>
        <v>6.9447822914132802</v>
      </c>
      <c r="E308" s="7">
        <f t="shared" si="216"/>
        <v>7.175869618097785</v>
      </c>
      <c r="F308" s="7">
        <f t="shared" si="216"/>
        <v>6.9082948187788844</v>
      </c>
      <c r="G308" s="7">
        <f t="shared" si="216"/>
        <v>9.304305521770857</v>
      </c>
      <c r="H308" s="7">
        <f t="shared" si="216"/>
        <v>6.4704451471661386</v>
      </c>
      <c r="I308" s="7">
        <f t="shared" si="216"/>
        <v>9.3407929944052519</v>
      </c>
      <c r="J308" s="7">
        <f t="shared" si="216"/>
        <v>9.7421551933836028</v>
      </c>
      <c r="K308" s="7">
        <f t="shared" si="216"/>
        <v>6.8839698370226214</v>
      </c>
      <c r="L308" s="7">
        <f t="shared" si="216"/>
        <v>9.4259304305521763</v>
      </c>
      <c r="M308" s="7">
        <f t="shared" si="216"/>
        <v>6.9447822914132802</v>
      </c>
      <c r="N308" s="7">
        <f t="shared" si="216"/>
        <v>11.675991243006566</v>
      </c>
      <c r="O308" s="7">
        <f t="shared" si="216"/>
        <v>9.1826806129895395</v>
      </c>
      <c r="P308" s="66">
        <f t="shared" si="204"/>
        <v>99.999999999999972</v>
      </c>
      <c r="R308" s="36"/>
    </row>
    <row r="309" spans="1:18" s="17" customFormat="1" ht="16.05" customHeight="1" x14ac:dyDescent="0.2">
      <c r="A309" s="9"/>
      <c r="B309" s="9"/>
      <c r="C309" s="7" t="s">
        <v>23</v>
      </c>
      <c r="D309" s="67">
        <v>3252.7000000000003</v>
      </c>
      <c r="E309" s="67">
        <v>3216</v>
      </c>
      <c r="F309" s="67">
        <v>3655.3</v>
      </c>
      <c r="G309" s="67">
        <v>3703.4</v>
      </c>
      <c r="H309" s="67">
        <v>3876.3</v>
      </c>
      <c r="I309" s="67">
        <v>3657.6000000000004</v>
      </c>
      <c r="J309" s="67">
        <v>4106.5</v>
      </c>
      <c r="K309" s="67">
        <v>4229.1000000000004</v>
      </c>
      <c r="L309" s="67">
        <v>4181.4000000000005</v>
      </c>
      <c r="M309" s="67">
        <v>4442.2999999999993</v>
      </c>
      <c r="N309" s="67">
        <v>3817.1</v>
      </c>
      <c r="O309" s="67">
        <v>2979.2000000000003</v>
      </c>
      <c r="P309" s="66">
        <f t="shared" si="204"/>
        <v>45116.9</v>
      </c>
      <c r="R309" s="36"/>
    </row>
    <row r="310" spans="1:18" s="17" customFormat="1" ht="16.05" customHeight="1" x14ac:dyDescent="0.2">
      <c r="A310" s="9"/>
      <c r="B310" s="9"/>
      <c r="C310" s="10" t="s">
        <v>22</v>
      </c>
      <c r="D310" s="7">
        <f t="shared" ref="D310:O310" si="217">IF(D309&lt;=0,"",D309/$P309%)</f>
        <v>7.2094935600628585</v>
      </c>
      <c r="E310" s="7">
        <f t="shared" si="217"/>
        <v>7.1281493187696841</v>
      </c>
      <c r="F310" s="7">
        <f t="shared" si="217"/>
        <v>8.1018421035133166</v>
      </c>
      <c r="G310" s="7">
        <f t="shared" si="217"/>
        <v>8.2084540382872042</v>
      </c>
      <c r="H310" s="7">
        <f t="shared" si="217"/>
        <v>8.591680722744691</v>
      </c>
      <c r="I310" s="7">
        <f t="shared" si="217"/>
        <v>8.1069399714962689</v>
      </c>
      <c r="J310" s="7">
        <f t="shared" si="217"/>
        <v>9.1019108139078693</v>
      </c>
      <c r="K310" s="7">
        <f t="shared" si="217"/>
        <v>9.37364934204256</v>
      </c>
      <c r="L310" s="7">
        <f t="shared" si="217"/>
        <v>9.2679239930048389</v>
      </c>
      <c r="M310" s="7">
        <f t="shared" si="217"/>
        <v>9.8461995394187074</v>
      </c>
      <c r="N310" s="7">
        <f t="shared" si="217"/>
        <v>8.4604660337922137</v>
      </c>
      <c r="O310" s="7">
        <f t="shared" si="217"/>
        <v>6.6032905629597778</v>
      </c>
      <c r="P310" s="66">
        <f t="shared" si="204"/>
        <v>100</v>
      </c>
      <c r="R310" s="36"/>
    </row>
    <row r="311" spans="1:18" s="17" customFormat="1" ht="16.05" customHeight="1" x14ac:dyDescent="0.2">
      <c r="A311" s="9"/>
      <c r="B311" s="9"/>
      <c r="C311" s="7" t="s">
        <v>24</v>
      </c>
      <c r="D311" s="66">
        <f>SUM(D309,D307)</f>
        <v>3309.8</v>
      </c>
      <c r="E311" s="66">
        <f t="shared" ref="E311:O311" si="218">SUM(E309,E307)</f>
        <v>3275</v>
      </c>
      <c r="F311" s="66">
        <f t="shared" si="218"/>
        <v>3712.1000000000004</v>
      </c>
      <c r="G311" s="66">
        <f t="shared" si="218"/>
        <v>3779.9</v>
      </c>
      <c r="H311" s="66">
        <f t="shared" si="218"/>
        <v>3929.5</v>
      </c>
      <c r="I311" s="66">
        <f t="shared" si="218"/>
        <v>3734.4000000000005</v>
      </c>
      <c r="J311" s="66">
        <f t="shared" si="218"/>
        <v>4186.6000000000004</v>
      </c>
      <c r="K311" s="66">
        <f t="shared" si="218"/>
        <v>4285.7000000000007</v>
      </c>
      <c r="L311" s="66">
        <f t="shared" si="218"/>
        <v>4258.9000000000005</v>
      </c>
      <c r="M311" s="66">
        <f t="shared" si="218"/>
        <v>4499.3999999999996</v>
      </c>
      <c r="N311" s="66">
        <f t="shared" si="218"/>
        <v>3913.1</v>
      </c>
      <c r="O311" s="66">
        <f t="shared" si="218"/>
        <v>3054.7000000000003</v>
      </c>
      <c r="P311" s="66">
        <f t="shared" si="204"/>
        <v>45939.1</v>
      </c>
      <c r="R311" s="36"/>
    </row>
    <row r="312" spans="1:18" s="17" customFormat="1" ht="16.05" customHeight="1" x14ac:dyDescent="0.2">
      <c r="A312" s="9"/>
      <c r="B312" s="13"/>
      <c r="C312" s="10" t="s">
        <v>22</v>
      </c>
      <c r="D312" s="7">
        <f t="shared" ref="D312:O312" si="219">IF(D311&lt;=0,"",D311/$P311%)</f>
        <v>7.2047558615645508</v>
      </c>
      <c r="E312" s="7">
        <f t="shared" si="219"/>
        <v>7.129003397976887</v>
      </c>
      <c r="F312" s="7">
        <f t="shared" si="219"/>
        <v>8.0804804621771016</v>
      </c>
      <c r="G312" s="7">
        <f t="shared" si="219"/>
        <v>8.2280671584772023</v>
      </c>
      <c r="H312" s="7">
        <f t="shared" si="219"/>
        <v>8.5537156801069241</v>
      </c>
      <c r="I312" s="7">
        <f t="shared" si="219"/>
        <v>8.1290229891312649</v>
      </c>
      <c r="J312" s="7">
        <f t="shared" si="219"/>
        <v>9.1133696567847444</v>
      </c>
      <c r="K312" s="7">
        <f t="shared" si="219"/>
        <v>9.3290900344151311</v>
      </c>
      <c r="L312" s="7">
        <f t="shared" si="219"/>
        <v>9.2707519302729064</v>
      </c>
      <c r="M312" s="7">
        <f t="shared" si="219"/>
        <v>9.7942711111014358</v>
      </c>
      <c r="N312" s="7">
        <f t="shared" si="219"/>
        <v>8.5180162432437729</v>
      </c>
      <c r="O312" s="7">
        <f t="shared" si="219"/>
        <v>6.6494554747480912</v>
      </c>
      <c r="P312" s="66">
        <f t="shared" si="204"/>
        <v>100.00000000000003</v>
      </c>
      <c r="R312" s="36"/>
    </row>
    <row r="313" spans="1:18" s="17" customFormat="1" ht="16.05" customHeight="1" x14ac:dyDescent="0.2">
      <c r="A313" s="9"/>
      <c r="B313" s="9" t="s">
        <v>75</v>
      </c>
      <c r="C313" s="7" t="s">
        <v>21</v>
      </c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>
        <f t="shared" si="204"/>
        <v>0</v>
      </c>
      <c r="R313" s="36"/>
    </row>
    <row r="314" spans="1:18" s="17" customFormat="1" ht="16.05" customHeight="1" x14ac:dyDescent="0.2">
      <c r="A314" s="9"/>
      <c r="B314" s="9"/>
      <c r="C314" s="10" t="s">
        <v>22</v>
      </c>
      <c r="D314" s="7" t="str">
        <f t="shared" ref="D314:O314" si="220">IF(D313&lt;=0,"",D313/$P313%)</f>
        <v/>
      </c>
      <c r="E314" s="7" t="str">
        <f t="shared" si="220"/>
        <v/>
      </c>
      <c r="F314" s="7" t="str">
        <f t="shared" si="220"/>
        <v/>
      </c>
      <c r="G314" s="7" t="str">
        <f t="shared" si="220"/>
        <v/>
      </c>
      <c r="H314" s="7" t="str">
        <f t="shared" si="220"/>
        <v/>
      </c>
      <c r="I314" s="7" t="str">
        <f t="shared" si="220"/>
        <v/>
      </c>
      <c r="J314" s="7" t="str">
        <f t="shared" si="220"/>
        <v/>
      </c>
      <c r="K314" s="7" t="str">
        <f t="shared" si="220"/>
        <v/>
      </c>
      <c r="L314" s="7" t="str">
        <f t="shared" si="220"/>
        <v/>
      </c>
      <c r="M314" s="7" t="str">
        <f t="shared" si="220"/>
        <v/>
      </c>
      <c r="N314" s="7" t="str">
        <f t="shared" si="220"/>
        <v/>
      </c>
      <c r="O314" s="7" t="str">
        <f t="shared" si="220"/>
        <v/>
      </c>
      <c r="P314" s="66">
        <f t="shared" si="204"/>
        <v>0</v>
      </c>
      <c r="R314" s="36"/>
    </row>
    <row r="315" spans="1:18" s="17" customFormat="1" ht="16.05" customHeight="1" x14ac:dyDescent="0.2">
      <c r="A315" s="9"/>
      <c r="B315" s="9"/>
      <c r="C315" s="7" t="s">
        <v>23</v>
      </c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>
        <f t="shared" si="204"/>
        <v>0</v>
      </c>
      <c r="R315" s="36"/>
    </row>
    <row r="316" spans="1:18" s="17" customFormat="1" ht="16.05" customHeight="1" x14ac:dyDescent="0.2">
      <c r="A316" s="9"/>
      <c r="B316" s="9"/>
      <c r="C316" s="10" t="s">
        <v>22</v>
      </c>
      <c r="D316" s="7" t="str">
        <f t="shared" ref="D316:O316" si="221">IF(D315&lt;=0,"",D315/$P315%)</f>
        <v/>
      </c>
      <c r="E316" s="7" t="str">
        <f t="shared" si="221"/>
        <v/>
      </c>
      <c r="F316" s="7" t="str">
        <f t="shared" si="221"/>
        <v/>
      </c>
      <c r="G316" s="7" t="str">
        <f t="shared" si="221"/>
        <v/>
      </c>
      <c r="H316" s="7" t="str">
        <f t="shared" si="221"/>
        <v/>
      </c>
      <c r="I316" s="7" t="str">
        <f t="shared" si="221"/>
        <v/>
      </c>
      <c r="J316" s="7" t="str">
        <f t="shared" si="221"/>
        <v/>
      </c>
      <c r="K316" s="7" t="str">
        <f t="shared" si="221"/>
        <v/>
      </c>
      <c r="L316" s="7" t="str">
        <f t="shared" si="221"/>
        <v/>
      </c>
      <c r="M316" s="7" t="str">
        <f t="shared" si="221"/>
        <v/>
      </c>
      <c r="N316" s="7" t="str">
        <f t="shared" si="221"/>
        <v/>
      </c>
      <c r="O316" s="7" t="str">
        <f t="shared" si="221"/>
        <v/>
      </c>
      <c r="P316" s="66">
        <f t="shared" si="204"/>
        <v>0</v>
      </c>
      <c r="R316" s="36"/>
    </row>
    <row r="317" spans="1:18" s="17" customFormat="1" ht="16.05" customHeight="1" x14ac:dyDescent="0.2">
      <c r="A317" s="9"/>
      <c r="B317" s="9"/>
      <c r="C317" s="7" t="s">
        <v>24</v>
      </c>
      <c r="D317" s="66">
        <f>SUM(D315,D313)</f>
        <v>0</v>
      </c>
      <c r="E317" s="66">
        <f t="shared" ref="E317:O317" si="222">SUM(E315,E313)</f>
        <v>0</v>
      </c>
      <c r="F317" s="66">
        <f t="shared" si="222"/>
        <v>0</v>
      </c>
      <c r="G317" s="66">
        <f t="shared" si="222"/>
        <v>0</v>
      </c>
      <c r="H317" s="66">
        <f t="shared" si="222"/>
        <v>0</v>
      </c>
      <c r="I317" s="66">
        <f t="shared" si="222"/>
        <v>0</v>
      </c>
      <c r="J317" s="66">
        <f t="shared" si="222"/>
        <v>0</v>
      </c>
      <c r="K317" s="66">
        <f t="shared" si="222"/>
        <v>0</v>
      </c>
      <c r="L317" s="66">
        <f t="shared" si="222"/>
        <v>0</v>
      </c>
      <c r="M317" s="66">
        <f t="shared" si="222"/>
        <v>0</v>
      </c>
      <c r="N317" s="66">
        <f t="shared" si="222"/>
        <v>0</v>
      </c>
      <c r="O317" s="66">
        <f t="shared" si="222"/>
        <v>0</v>
      </c>
      <c r="P317" s="66">
        <f t="shared" si="204"/>
        <v>0</v>
      </c>
      <c r="R317" s="36"/>
    </row>
    <row r="318" spans="1:18" s="17" customFormat="1" ht="16.05" customHeight="1" x14ac:dyDescent="0.2">
      <c r="A318" s="9"/>
      <c r="B318" s="13"/>
      <c r="C318" s="10" t="s">
        <v>22</v>
      </c>
      <c r="D318" s="7" t="str">
        <f t="shared" ref="D318:O318" si="223">IF(D317&lt;=0,"",D317/$P317%)</f>
        <v/>
      </c>
      <c r="E318" s="7" t="str">
        <f t="shared" si="223"/>
        <v/>
      </c>
      <c r="F318" s="7" t="str">
        <f t="shared" si="223"/>
        <v/>
      </c>
      <c r="G318" s="7" t="str">
        <f t="shared" si="223"/>
        <v/>
      </c>
      <c r="H318" s="7" t="str">
        <f t="shared" si="223"/>
        <v/>
      </c>
      <c r="I318" s="7" t="str">
        <f t="shared" si="223"/>
        <v/>
      </c>
      <c r="J318" s="7" t="str">
        <f t="shared" si="223"/>
        <v/>
      </c>
      <c r="K318" s="7" t="str">
        <f t="shared" si="223"/>
        <v/>
      </c>
      <c r="L318" s="7" t="str">
        <f t="shared" si="223"/>
        <v/>
      </c>
      <c r="M318" s="7" t="str">
        <f t="shared" si="223"/>
        <v/>
      </c>
      <c r="N318" s="7" t="str">
        <f t="shared" si="223"/>
        <v/>
      </c>
      <c r="O318" s="7" t="str">
        <f t="shared" si="223"/>
        <v/>
      </c>
      <c r="P318" s="66">
        <f t="shared" si="204"/>
        <v>0</v>
      </c>
      <c r="R318" s="36"/>
    </row>
    <row r="319" spans="1:18" s="17" customFormat="1" ht="16.05" customHeight="1" x14ac:dyDescent="0.2">
      <c r="A319" s="9"/>
      <c r="B319" s="9" t="s">
        <v>76</v>
      </c>
      <c r="C319" s="7" t="s">
        <v>21</v>
      </c>
      <c r="D319" s="67">
        <v>4.9000000000000004</v>
      </c>
      <c r="E319" s="67">
        <v>9.9</v>
      </c>
      <c r="F319" s="67">
        <v>4.8999999999999995</v>
      </c>
      <c r="G319" s="67">
        <v>14.799999999999997</v>
      </c>
      <c r="H319" s="67">
        <v>10</v>
      </c>
      <c r="I319" s="67">
        <v>14.500000000000002</v>
      </c>
      <c r="J319" s="67">
        <v>9.9000000000000021</v>
      </c>
      <c r="K319" s="67">
        <v>10.000000000000002</v>
      </c>
      <c r="L319" s="67">
        <v>14.7</v>
      </c>
      <c r="M319" s="67">
        <v>19.900000000000002</v>
      </c>
      <c r="N319" s="67">
        <v>20.000000000000004</v>
      </c>
      <c r="O319" s="67">
        <v>15.000000000000002</v>
      </c>
      <c r="P319" s="66">
        <f t="shared" si="204"/>
        <v>148.50000000000003</v>
      </c>
      <c r="R319" s="36"/>
    </row>
    <row r="320" spans="1:18" s="17" customFormat="1" ht="16.05" customHeight="1" x14ac:dyDescent="0.2">
      <c r="A320" s="9"/>
      <c r="B320" s="9"/>
      <c r="C320" s="10" t="s">
        <v>22</v>
      </c>
      <c r="D320" s="7">
        <f t="shared" ref="D320:O320" si="224">IF(D319&lt;=0,"",D319/$P319%)</f>
        <v>3.2996632996632993</v>
      </c>
      <c r="E320" s="7">
        <f t="shared" si="224"/>
        <v>6.6666666666666652</v>
      </c>
      <c r="F320" s="7">
        <f t="shared" si="224"/>
        <v>3.2996632996632984</v>
      </c>
      <c r="G320" s="7">
        <f t="shared" si="224"/>
        <v>9.9663299663299618</v>
      </c>
      <c r="H320" s="7">
        <f t="shared" si="224"/>
        <v>6.7340067340067327</v>
      </c>
      <c r="I320" s="7">
        <f t="shared" si="224"/>
        <v>9.7643097643097629</v>
      </c>
      <c r="J320" s="7">
        <f t="shared" si="224"/>
        <v>6.666666666666667</v>
      </c>
      <c r="K320" s="7">
        <f t="shared" si="224"/>
        <v>6.7340067340067336</v>
      </c>
      <c r="L320" s="7">
        <f t="shared" si="224"/>
        <v>9.8989898989898961</v>
      </c>
      <c r="M320" s="7">
        <f t="shared" si="224"/>
        <v>13.4006734006734</v>
      </c>
      <c r="N320" s="7">
        <f t="shared" si="224"/>
        <v>13.468013468013467</v>
      </c>
      <c r="O320" s="7">
        <f t="shared" si="224"/>
        <v>10.1010101010101</v>
      </c>
      <c r="P320" s="66">
        <f t="shared" si="204"/>
        <v>99.999999999999986</v>
      </c>
      <c r="R320" s="36"/>
    </row>
    <row r="321" spans="1:18" s="17" customFormat="1" ht="16.05" customHeight="1" x14ac:dyDescent="0.2">
      <c r="A321" s="9"/>
      <c r="B321" s="9"/>
      <c r="C321" s="7" t="s">
        <v>23</v>
      </c>
      <c r="D321" s="67">
        <v>300.29999999999995</v>
      </c>
      <c r="E321" s="67">
        <v>283.19999999999993</v>
      </c>
      <c r="F321" s="67">
        <v>268.99999999999994</v>
      </c>
      <c r="G321" s="67">
        <v>301.40000000000003</v>
      </c>
      <c r="H321" s="67">
        <v>282.80000000000007</v>
      </c>
      <c r="I321" s="67">
        <v>343.00000000000006</v>
      </c>
      <c r="J321" s="67">
        <v>324.39999999999998</v>
      </c>
      <c r="K321" s="67">
        <v>228.50000000000003</v>
      </c>
      <c r="L321" s="67">
        <v>251.49999999999997</v>
      </c>
      <c r="M321" s="67">
        <v>286.39999999999992</v>
      </c>
      <c r="N321" s="67">
        <v>236.09999999999994</v>
      </c>
      <c r="O321" s="67">
        <v>254.99999999999997</v>
      </c>
      <c r="P321" s="66">
        <f t="shared" si="204"/>
        <v>3361.6</v>
      </c>
      <c r="R321" s="36"/>
    </row>
    <row r="322" spans="1:18" s="17" customFormat="1" ht="16.05" customHeight="1" x14ac:dyDescent="0.2">
      <c r="A322" s="9"/>
      <c r="B322" s="9"/>
      <c r="C322" s="10" t="s">
        <v>22</v>
      </c>
      <c r="D322" s="7">
        <f t="shared" ref="D322:O322" si="225">IF(D321&lt;=0,"",D321/$P321%)</f>
        <v>8.9332460732984273</v>
      </c>
      <c r="E322" s="7">
        <f t="shared" si="225"/>
        <v>8.4245597334602547</v>
      </c>
      <c r="F322" s="7">
        <f t="shared" si="225"/>
        <v>8.0021418372203694</v>
      </c>
      <c r="G322" s="7">
        <f t="shared" si="225"/>
        <v>8.9659685863874365</v>
      </c>
      <c r="H322" s="7">
        <f t="shared" si="225"/>
        <v>8.4126606377915305</v>
      </c>
      <c r="I322" s="7">
        <f t="shared" si="225"/>
        <v>10.203474535935271</v>
      </c>
      <c r="J322" s="7">
        <f t="shared" si="225"/>
        <v>9.6501665873393616</v>
      </c>
      <c r="K322" s="7">
        <f t="shared" si="225"/>
        <v>6.7973584007615431</v>
      </c>
      <c r="L322" s="7">
        <f t="shared" si="225"/>
        <v>7.481556401713469</v>
      </c>
      <c r="M322" s="7">
        <f t="shared" si="225"/>
        <v>8.5197524988100888</v>
      </c>
      <c r="N322" s="7">
        <f t="shared" si="225"/>
        <v>7.0234412184673944</v>
      </c>
      <c r="O322" s="7">
        <f t="shared" si="225"/>
        <v>7.5856734888148489</v>
      </c>
      <c r="P322" s="66">
        <f t="shared" si="204"/>
        <v>100</v>
      </c>
      <c r="R322" s="36"/>
    </row>
    <row r="323" spans="1:18" s="17" customFormat="1" ht="16.05" customHeight="1" x14ac:dyDescent="0.2">
      <c r="A323" s="9"/>
      <c r="B323" s="9"/>
      <c r="C323" s="7" t="s">
        <v>24</v>
      </c>
      <c r="D323" s="66">
        <f>SUM(D321,D319)</f>
        <v>305.19999999999993</v>
      </c>
      <c r="E323" s="66">
        <f t="shared" ref="E323:O323" si="226">SUM(E321,E319)</f>
        <v>293.09999999999991</v>
      </c>
      <c r="F323" s="66">
        <f t="shared" si="226"/>
        <v>273.89999999999992</v>
      </c>
      <c r="G323" s="66">
        <f t="shared" si="226"/>
        <v>316.20000000000005</v>
      </c>
      <c r="H323" s="66">
        <f t="shared" si="226"/>
        <v>292.80000000000007</v>
      </c>
      <c r="I323" s="66">
        <f t="shared" si="226"/>
        <v>357.50000000000006</v>
      </c>
      <c r="J323" s="66">
        <f t="shared" si="226"/>
        <v>334.29999999999995</v>
      </c>
      <c r="K323" s="66">
        <f t="shared" si="226"/>
        <v>238.50000000000003</v>
      </c>
      <c r="L323" s="66">
        <f t="shared" si="226"/>
        <v>266.2</v>
      </c>
      <c r="M323" s="66">
        <f t="shared" si="226"/>
        <v>306.2999999999999</v>
      </c>
      <c r="N323" s="66">
        <f t="shared" si="226"/>
        <v>256.09999999999997</v>
      </c>
      <c r="O323" s="66">
        <f t="shared" si="226"/>
        <v>270</v>
      </c>
      <c r="P323" s="66">
        <f t="shared" si="204"/>
        <v>3510.0999999999995</v>
      </c>
      <c r="R323" s="36"/>
    </row>
    <row r="324" spans="1:18" s="17" customFormat="1" ht="16.05" customHeight="1" x14ac:dyDescent="0.2">
      <c r="A324" s="9"/>
      <c r="B324" s="13"/>
      <c r="C324" s="10" t="s">
        <v>22</v>
      </c>
      <c r="D324" s="7">
        <f t="shared" ref="D324:O324" si="227">IF(D323&lt;=0,"",D323/$P323%)</f>
        <v>8.6949089769522239</v>
      </c>
      <c r="E324" s="7">
        <f t="shared" si="227"/>
        <v>8.3501894532919287</v>
      </c>
      <c r="F324" s="7">
        <f t="shared" si="227"/>
        <v>7.803196490128486</v>
      </c>
      <c r="G324" s="7">
        <f t="shared" si="227"/>
        <v>9.0082903620979486</v>
      </c>
      <c r="H324" s="7">
        <f t="shared" si="227"/>
        <v>8.3416426882425032</v>
      </c>
      <c r="I324" s="7">
        <f t="shared" si="227"/>
        <v>10.184895017235981</v>
      </c>
      <c r="J324" s="7">
        <f t="shared" si="227"/>
        <v>9.5239451867468166</v>
      </c>
      <c r="K324" s="7">
        <f t="shared" si="227"/>
        <v>6.7946782142958915</v>
      </c>
      <c r="L324" s="7">
        <f t="shared" si="227"/>
        <v>7.5838295205264821</v>
      </c>
      <c r="M324" s="7">
        <f t="shared" si="227"/>
        <v>8.7262471154667942</v>
      </c>
      <c r="N324" s="7">
        <f t="shared" si="227"/>
        <v>7.2960884305290454</v>
      </c>
      <c r="O324" s="7">
        <f t="shared" si="227"/>
        <v>7.6920885444859142</v>
      </c>
      <c r="P324" s="66">
        <f t="shared" si="204"/>
        <v>100</v>
      </c>
      <c r="R324" s="36"/>
    </row>
    <row r="325" spans="1:18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204"/>
        <v>0</v>
      </c>
      <c r="R325" s="36"/>
    </row>
    <row r="326" spans="1:18" s="17" customFormat="1" ht="16.05" customHeight="1" x14ac:dyDescent="0.2">
      <c r="A326" s="9"/>
      <c r="B326" s="9"/>
      <c r="C326" s="10" t="s">
        <v>22</v>
      </c>
      <c r="D326" s="7" t="str">
        <f t="shared" ref="D326:O326" si="228">IF(D325&lt;=0,"",D325/$P325%)</f>
        <v/>
      </c>
      <c r="E326" s="7" t="str">
        <f t="shared" si="228"/>
        <v/>
      </c>
      <c r="F326" s="7" t="str">
        <f t="shared" si="228"/>
        <v/>
      </c>
      <c r="G326" s="7" t="str">
        <f t="shared" si="228"/>
        <v/>
      </c>
      <c r="H326" s="7" t="str">
        <f t="shared" si="228"/>
        <v/>
      </c>
      <c r="I326" s="7" t="str">
        <f t="shared" si="228"/>
        <v/>
      </c>
      <c r="J326" s="7" t="str">
        <f t="shared" si="228"/>
        <v/>
      </c>
      <c r="K326" s="7" t="str">
        <f t="shared" si="228"/>
        <v/>
      </c>
      <c r="L326" s="7" t="str">
        <f t="shared" si="228"/>
        <v/>
      </c>
      <c r="M326" s="7" t="str">
        <f t="shared" si="228"/>
        <v/>
      </c>
      <c r="N326" s="7" t="str">
        <f t="shared" si="228"/>
        <v/>
      </c>
      <c r="O326" s="7" t="str">
        <f t="shared" si="228"/>
        <v/>
      </c>
      <c r="P326" s="66">
        <f t="shared" si="204"/>
        <v>0</v>
      </c>
      <c r="R326" s="36"/>
    </row>
    <row r="327" spans="1:18" s="17" customFormat="1" ht="16.05" customHeight="1" x14ac:dyDescent="0.2">
      <c r="A327" s="9"/>
      <c r="B327" s="9"/>
      <c r="C327" s="7" t="s">
        <v>23</v>
      </c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>
        <f t="shared" si="204"/>
        <v>0</v>
      </c>
      <c r="R327" s="36"/>
    </row>
    <row r="328" spans="1:18" s="17" customFormat="1" ht="16.05" customHeight="1" x14ac:dyDescent="0.2">
      <c r="A328" s="9"/>
      <c r="B328" s="9"/>
      <c r="C328" s="10" t="s">
        <v>22</v>
      </c>
      <c r="D328" s="7" t="str">
        <f t="shared" ref="D328:O328" si="229">IF(D327&lt;=0,"",D327/$P327%)</f>
        <v/>
      </c>
      <c r="E328" s="7" t="str">
        <f t="shared" si="229"/>
        <v/>
      </c>
      <c r="F328" s="7" t="str">
        <f t="shared" si="229"/>
        <v/>
      </c>
      <c r="G328" s="7" t="str">
        <f t="shared" si="229"/>
        <v/>
      </c>
      <c r="H328" s="7" t="str">
        <f t="shared" si="229"/>
        <v/>
      </c>
      <c r="I328" s="7" t="str">
        <f t="shared" si="229"/>
        <v/>
      </c>
      <c r="J328" s="7" t="str">
        <f t="shared" si="229"/>
        <v/>
      </c>
      <c r="K328" s="7" t="str">
        <f t="shared" si="229"/>
        <v/>
      </c>
      <c r="L328" s="7" t="str">
        <f t="shared" si="229"/>
        <v/>
      </c>
      <c r="M328" s="7" t="str">
        <f t="shared" si="229"/>
        <v/>
      </c>
      <c r="N328" s="7" t="str">
        <f t="shared" si="229"/>
        <v/>
      </c>
      <c r="O328" s="7" t="str">
        <f t="shared" si="229"/>
        <v/>
      </c>
      <c r="P328" s="66">
        <f t="shared" si="204"/>
        <v>0</v>
      </c>
      <c r="R328" s="36"/>
    </row>
    <row r="329" spans="1:18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30">SUM(E327,E325)</f>
        <v>0</v>
      </c>
      <c r="F329" s="66">
        <f t="shared" si="230"/>
        <v>0</v>
      </c>
      <c r="G329" s="66">
        <f t="shared" si="230"/>
        <v>0</v>
      </c>
      <c r="H329" s="66">
        <f t="shared" si="230"/>
        <v>0</v>
      </c>
      <c r="I329" s="66">
        <f t="shared" si="230"/>
        <v>0</v>
      </c>
      <c r="J329" s="66">
        <f t="shared" si="230"/>
        <v>0</v>
      </c>
      <c r="K329" s="66">
        <f t="shared" si="230"/>
        <v>0</v>
      </c>
      <c r="L329" s="66">
        <f t="shared" si="230"/>
        <v>0</v>
      </c>
      <c r="M329" s="66">
        <f t="shared" si="230"/>
        <v>0</v>
      </c>
      <c r="N329" s="66">
        <f t="shared" si="230"/>
        <v>0</v>
      </c>
      <c r="O329" s="66">
        <f t="shared" si="230"/>
        <v>0</v>
      </c>
      <c r="P329" s="66">
        <f t="shared" si="204"/>
        <v>0</v>
      </c>
      <c r="R329" s="36"/>
    </row>
    <row r="330" spans="1:18" s="17" customFormat="1" ht="16.05" customHeight="1" x14ac:dyDescent="0.2">
      <c r="A330" s="9"/>
      <c r="B330" s="13"/>
      <c r="C330" s="10" t="s">
        <v>22</v>
      </c>
      <c r="D330" s="7" t="str">
        <f t="shared" ref="D330:O330" si="231">IF(D329&lt;=0,"",D329/$P329%)</f>
        <v/>
      </c>
      <c r="E330" s="7" t="str">
        <f t="shared" si="231"/>
        <v/>
      </c>
      <c r="F330" s="7" t="str">
        <f t="shared" si="231"/>
        <v/>
      </c>
      <c r="G330" s="7" t="str">
        <f t="shared" si="231"/>
        <v/>
      </c>
      <c r="H330" s="7" t="str">
        <f t="shared" si="231"/>
        <v/>
      </c>
      <c r="I330" s="7" t="str">
        <f t="shared" si="231"/>
        <v/>
      </c>
      <c r="J330" s="7" t="str">
        <f t="shared" si="231"/>
        <v/>
      </c>
      <c r="K330" s="7" t="str">
        <f t="shared" si="231"/>
        <v/>
      </c>
      <c r="L330" s="7" t="str">
        <f t="shared" si="231"/>
        <v/>
      </c>
      <c r="M330" s="7" t="str">
        <f t="shared" si="231"/>
        <v/>
      </c>
      <c r="N330" s="7" t="str">
        <f t="shared" si="231"/>
        <v/>
      </c>
      <c r="O330" s="7" t="str">
        <f t="shared" si="231"/>
        <v/>
      </c>
      <c r="P330" s="66">
        <f t="shared" si="204"/>
        <v>0</v>
      </c>
      <c r="R330" s="36"/>
    </row>
    <row r="331" spans="1:18" s="17" customFormat="1" ht="16.05" customHeight="1" x14ac:dyDescent="0.2">
      <c r="A331" s="9"/>
      <c r="B331" s="9" t="s">
        <v>78</v>
      </c>
      <c r="C331" s="7" t="s">
        <v>21</v>
      </c>
      <c r="D331" s="67">
        <v>60.4</v>
      </c>
      <c r="E331" s="67">
        <v>87.9</v>
      </c>
      <c r="F331" s="67">
        <v>70.8</v>
      </c>
      <c r="G331" s="67">
        <v>59.1</v>
      </c>
      <c r="H331" s="67">
        <v>76.7</v>
      </c>
      <c r="I331" s="67">
        <v>56.9</v>
      </c>
      <c r="J331" s="67">
        <v>40.9</v>
      </c>
      <c r="K331" s="67">
        <v>121</v>
      </c>
      <c r="L331" s="67">
        <v>89</v>
      </c>
      <c r="M331" s="67">
        <v>50.7</v>
      </c>
      <c r="N331" s="67">
        <v>47</v>
      </c>
      <c r="O331" s="67">
        <v>69</v>
      </c>
      <c r="P331" s="66">
        <f t="shared" si="204"/>
        <v>829.40000000000009</v>
      </c>
      <c r="R331" s="36"/>
    </row>
    <row r="332" spans="1:18" s="17" customFormat="1" ht="16.05" customHeight="1" x14ac:dyDescent="0.2">
      <c r="A332" s="9"/>
      <c r="B332" s="9"/>
      <c r="C332" s="10" t="s">
        <v>22</v>
      </c>
      <c r="D332" s="7">
        <f t="shared" ref="D332:O332" si="232">IF(D331&lt;=0,"",D331/$P331%)</f>
        <v>7.282372799614178</v>
      </c>
      <c r="E332" s="7">
        <f t="shared" si="232"/>
        <v>10.598022666988184</v>
      </c>
      <c r="F332" s="7">
        <f t="shared" si="232"/>
        <v>8.5362912949119831</v>
      </c>
      <c r="G332" s="7">
        <f t="shared" si="232"/>
        <v>7.1256329877019526</v>
      </c>
      <c r="H332" s="7">
        <f t="shared" si="232"/>
        <v>9.2476489028213162</v>
      </c>
      <c r="I332" s="7">
        <f t="shared" si="232"/>
        <v>6.8603809983120323</v>
      </c>
      <c r="J332" s="7">
        <f t="shared" si="232"/>
        <v>4.9312756209307933</v>
      </c>
      <c r="K332" s="7">
        <f t="shared" si="232"/>
        <v>14.588859416445622</v>
      </c>
      <c r="L332" s="7">
        <f t="shared" si="232"/>
        <v>10.730648661683144</v>
      </c>
      <c r="M332" s="7">
        <f t="shared" si="232"/>
        <v>6.1128526645768027</v>
      </c>
      <c r="N332" s="7">
        <f t="shared" si="232"/>
        <v>5.6667470460573908</v>
      </c>
      <c r="O332" s="7">
        <f t="shared" si="232"/>
        <v>8.3192669399565951</v>
      </c>
      <c r="P332" s="66">
        <f t="shared" si="204"/>
        <v>100</v>
      </c>
      <c r="R332" s="36"/>
    </row>
    <row r="333" spans="1:18" s="17" customFormat="1" ht="16.05" customHeight="1" x14ac:dyDescent="0.2">
      <c r="A333" s="9"/>
      <c r="B333" s="9"/>
      <c r="C333" s="7" t="s">
        <v>23</v>
      </c>
      <c r="D333" s="67">
        <v>2887.3</v>
      </c>
      <c r="E333" s="67">
        <v>2609.1999999999998</v>
      </c>
      <c r="F333" s="67">
        <v>2930.5</v>
      </c>
      <c r="G333" s="67">
        <v>2478.6999999999998</v>
      </c>
      <c r="H333" s="67">
        <v>2771.8</v>
      </c>
      <c r="I333" s="67">
        <v>2543.3000000000002</v>
      </c>
      <c r="J333" s="67">
        <v>2375.6</v>
      </c>
      <c r="K333" s="67">
        <v>1724.2</v>
      </c>
      <c r="L333" s="67">
        <v>1079.0999999999999</v>
      </c>
      <c r="M333" s="67">
        <v>1230.5999999999999</v>
      </c>
      <c r="N333" s="67">
        <v>1821.8</v>
      </c>
      <c r="O333" s="67">
        <v>2391.4</v>
      </c>
      <c r="P333" s="66">
        <f t="shared" si="204"/>
        <v>26843.499999999996</v>
      </c>
      <c r="R333" s="36"/>
    </row>
    <row r="334" spans="1:18" s="17" customFormat="1" ht="16.05" customHeight="1" x14ac:dyDescent="0.2">
      <c r="A334" s="9"/>
      <c r="B334" s="9"/>
      <c r="C334" s="10" t="s">
        <v>22</v>
      </c>
      <c r="D334" s="7">
        <f>IF(D333&lt;=0,"",D333/$P333%)</f>
        <v>10.756048950397679</v>
      </c>
      <c r="E334" s="7">
        <f t="shared" ref="E334:O334" si="233">IF(E333&lt;=0,"",E333/$P333%)</f>
        <v>9.720043958500197</v>
      </c>
      <c r="F334" s="7">
        <f t="shared" si="233"/>
        <v>10.916981764673015</v>
      </c>
      <c r="G334" s="7">
        <f t="shared" si="233"/>
        <v>9.233892748710117</v>
      </c>
      <c r="H334" s="7">
        <f t="shared" si="233"/>
        <v>10.325777190008758</v>
      </c>
      <c r="I334" s="7">
        <f t="shared" si="233"/>
        <v>9.4745469107977751</v>
      </c>
      <c r="J334" s="7">
        <f t="shared" si="233"/>
        <v>8.8498146664928203</v>
      </c>
      <c r="K334" s="7">
        <f t="shared" si="233"/>
        <v>6.4231564438318411</v>
      </c>
      <c r="L334" s="7">
        <f t="shared" si="233"/>
        <v>4.0199675899193474</v>
      </c>
      <c r="M334" s="7">
        <f t="shared" si="233"/>
        <v>4.5843500288710493</v>
      </c>
      <c r="N334" s="7">
        <f t="shared" si="233"/>
        <v>6.786745394602046</v>
      </c>
      <c r="O334" s="7">
        <f t="shared" si="233"/>
        <v>8.9086743531953747</v>
      </c>
      <c r="P334" s="66">
        <f t="shared" si="204"/>
        <v>100.00000000000003</v>
      </c>
      <c r="R334" s="36"/>
    </row>
    <row r="335" spans="1:18" s="17" customFormat="1" ht="16.05" customHeight="1" x14ac:dyDescent="0.2">
      <c r="A335" s="9"/>
      <c r="B335" s="9"/>
      <c r="C335" s="7" t="s">
        <v>24</v>
      </c>
      <c r="D335" s="66">
        <f>SUM(D333,D331)</f>
        <v>2947.7000000000003</v>
      </c>
      <c r="E335" s="66">
        <f t="shared" ref="E335:O335" si="234">SUM(E333,E331)</f>
        <v>2697.1</v>
      </c>
      <c r="F335" s="66">
        <f t="shared" si="234"/>
        <v>3001.3</v>
      </c>
      <c r="G335" s="66">
        <f t="shared" si="234"/>
        <v>2537.7999999999997</v>
      </c>
      <c r="H335" s="66">
        <f t="shared" si="234"/>
        <v>2848.5</v>
      </c>
      <c r="I335" s="66">
        <f t="shared" si="234"/>
        <v>2600.2000000000003</v>
      </c>
      <c r="J335" s="66">
        <f t="shared" si="234"/>
        <v>2416.5</v>
      </c>
      <c r="K335" s="66">
        <f t="shared" si="234"/>
        <v>1845.2</v>
      </c>
      <c r="L335" s="66">
        <f t="shared" si="234"/>
        <v>1168.0999999999999</v>
      </c>
      <c r="M335" s="66">
        <f t="shared" si="234"/>
        <v>1281.3</v>
      </c>
      <c r="N335" s="66">
        <f t="shared" si="234"/>
        <v>1868.8</v>
      </c>
      <c r="O335" s="66">
        <f t="shared" si="234"/>
        <v>2460.4</v>
      </c>
      <c r="P335" s="66">
        <f t="shared" si="204"/>
        <v>27672.899999999998</v>
      </c>
      <c r="R335" s="36"/>
    </row>
    <row r="336" spans="1:18" s="17" customFormat="1" ht="16.05" customHeight="1" x14ac:dyDescent="0.2">
      <c r="A336" s="9"/>
      <c r="B336" s="13"/>
      <c r="C336" s="10" t="s">
        <v>22</v>
      </c>
      <c r="D336" s="7">
        <f t="shared" ref="D336:O336" si="235">IF(D335&lt;=0,"",D335/$P335%)</f>
        <v>10.651937455055309</v>
      </c>
      <c r="E336" s="7">
        <f t="shared" si="235"/>
        <v>9.7463583505884817</v>
      </c>
      <c r="F336" s="7">
        <f t="shared" si="235"/>
        <v>10.845628755930894</v>
      </c>
      <c r="G336" s="7">
        <f t="shared" si="235"/>
        <v>9.170704913471301</v>
      </c>
      <c r="H336" s="7">
        <f t="shared" si="235"/>
        <v>10.293464002688552</v>
      </c>
      <c r="I336" s="7">
        <f t="shared" si="235"/>
        <v>9.3961962786697466</v>
      </c>
      <c r="J336" s="7">
        <f t="shared" si="235"/>
        <v>8.7323699359300981</v>
      </c>
      <c r="K336" s="7">
        <f t="shared" si="235"/>
        <v>6.667895305515505</v>
      </c>
      <c r="L336" s="7">
        <f t="shared" si="235"/>
        <v>4.2210971744920123</v>
      </c>
      <c r="M336" s="7">
        <f t="shared" si="235"/>
        <v>4.6301616382814954</v>
      </c>
      <c r="N336" s="7">
        <f t="shared" si="235"/>
        <v>6.7531772961995316</v>
      </c>
      <c r="O336" s="7">
        <f t="shared" si="235"/>
        <v>8.8910088931770801</v>
      </c>
      <c r="P336" s="66">
        <f t="shared" si="204"/>
        <v>100</v>
      </c>
      <c r="R336" s="36"/>
    </row>
    <row r="337" spans="1:18" s="17" customFormat="1" ht="16.05" customHeight="1" x14ac:dyDescent="0.2">
      <c r="A337" s="9"/>
      <c r="B337" s="9" t="s">
        <v>79</v>
      </c>
      <c r="C337" s="7" t="s">
        <v>21</v>
      </c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>
        <f t="shared" si="204"/>
        <v>0</v>
      </c>
      <c r="R337" s="36"/>
    </row>
    <row r="338" spans="1:18" s="17" customFormat="1" ht="16.05" customHeight="1" x14ac:dyDescent="0.2">
      <c r="A338" s="9"/>
      <c r="B338" s="9"/>
      <c r="C338" s="10" t="s">
        <v>22</v>
      </c>
      <c r="D338" s="7" t="str">
        <f t="shared" ref="D338:O338" si="236">IF(D337&lt;=0,"",D337/$P337%)</f>
        <v/>
      </c>
      <c r="E338" s="7" t="str">
        <f t="shared" si="236"/>
        <v/>
      </c>
      <c r="F338" s="7" t="str">
        <f t="shared" si="236"/>
        <v/>
      </c>
      <c r="G338" s="7" t="str">
        <f t="shared" si="236"/>
        <v/>
      </c>
      <c r="H338" s="7" t="str">
        <f t="shared" si="236"/>
        <v/>
      </c>
      <c r="I338" s="7" t="str">
        <f t="shared" si="236"/>
        <v/>
      </c>
      <c r="J338" s="7" t="str">
        <f t="shared" si="236"/>
        <v/>
      </c>
      <c r="K338" s="7" t="str">
        <f t="shared" si="236"/>
        <v/>
      </c>
      <c r="L338" s="7" t="str">
        <f t="shared" si="236"/>
        <v/>
      </c>
      <c r="M338" s="7" t="str">
        <f t="shared" si="236"/>
        <v/>
      </c>
      <c r="N338" s="7" t="str">
        <f t="shared" si="236"/>
        <v/>
      </c>
      <c r="O338" s="7" t="str">
        <f t="shared" si="236"/>
        <v/>
      </c>
      <c r="P338" s="66">
        <f t="shared" si="204"/>
        <v>0</v>
      </c>
      <c r="R338" s="36"/>
    </row>
    <row r="339" spans="1:18" s="17" customFormat="1" ht="16.05" customHeight="1" x14ac:dyDescent="0.2">
      <c r="A339" s="9"/>
      <c r="B339" s="9"/>
      <c r="C339" s="7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204"/>
        <v>0</v>
      </c>
      <c r="R339" s="36"/>
    </row>
    <row r="340" spans="1:18" s="17" customFormat="1" ht="16.05" customHeight="1" x14ac:dyDescent="0.2">
      <c r="A340" s="9"/>
      <c r="B340" s="9"/>
      <c r="C340" s="10" t="s">
        <v>22</v>
      </c>
      <c r="D340" s="7" t="str">
        <f t="shared" ref="D340:O340" si="237">IF(D339&lt;=0,"",D339/$P339%)</f>
        <v/>
      </c>
      <c r="E340" s="7" t="str">
        <f t="shared" si="237"/>
        <v/>
      </c>
      <c r="F340" s="7" t="str">
        <f t="shared" si="237"/>
        <v/>
      </c>
      <c r="G340" s="7" t="str">
        <f t="shared" si="237"/>
        <v/>
      </c>
      <c r="H340" s="7" t="str">
        <f t="shared" si="237"/>
        <v/>
      </c>
      <c r="I340" s="7" t="str">
        <f t="shared" si="237"/>
        <v/>
      </c>
      <c r="J340" s="7" t="str">
        <f t="shared" si="237"/>
        <v/>
      </c>
      <c r="K340" s="7" t="str">
        <f t="shared" si="237"/>
        <v/>
      </c>
      <c r="L340" s="7" t="str">
        <f t="shared" si="237"/>
        <v/>
      </c>
      <c r="M340" s="7" t="str">
        <f t="shared" si="237"/>
        <v/>
      </c>
      <c r="N340" s="7" t="str">
        <f t="shared" si="237"/>
        <v/>
      </c>
      <c r="O340" s="7" t="str">
        <f t="shared" si="237"/>
        <v/>
      </c>
      <c r="P340" s="66">
        <f t="shared" si="204"/>
        <v>0</v>
      </c>
      <c r="R340" s="36"/>
    </row>
    <row r="341" spans="1:18" s="17" customFormat="1" ht="16.05" customHeight="1" x14ac:dyDescent="0.2">
      <c r="A341" s="9"/>
      <c r="B341" s="9"/>
      <c r="C341" s="7" t="s">
        <v>24</v>
      </c>
      <c r="D341" s="66">
        <f>SUM(D339,D337)</f>
        <v>0</v>
      </c>
      <c r="E341" s="66">
        <f t="shared" ref="E341:O341" si="238">SUM(E339,E337)</f>
        <v>0</v>
      </c>
      <c r="F341" s="66">
        <f t="shared" si="238"/>
        <v>0</v>
      </c>
      <c r="G341" s="66">
        <f t="shared" si="238"/>
        <v>0</v>
      </c>
      <c r="H341" s="66">
        <f t="shared" si="238"/>
        <v>0</v>
      </c>
      <c r="I341" s="66">
        <f t="shared" si="238"/>
        <v>0</v>
      </c>
      <c r="J341" s="66">
        <f t="shared" si="238"/>
        <v>0</v>
      </c>
      <c r="K341" s="66">
        <f t="shared" si="238"/>
        <v>0</v>
      </c>
      <c r="L341" s="66">
        <f t="shared" si="238"/>
        <v>0</v>
      </c>
      <c r="M341" s="66">
        <f t="shared" si="238"/>
        <v>0</v>
      </c>
      <c r="N341" s="66">
        <f t="shared" si="238"/>
        <v>0</v>
      </c>
      <c r="O341" s="66">
        <f t="shared" si="238"/>
        <v>0</v>
      </c>
      <c r="P341" s="66">
        <f t="shared" si="204"/>
        <v>0</v>
      </c>
      <c r="R341" s="36"/>
    </row>
    <row r="342" spans="1:18" s="17" customFormat="1" ht="16.05" customHeight="1" x14ac:dyDescent="0.2">
      <c r="A342" s="9"/>
      <c r="B342" s="13"/>
      <c r="C342" s="10" t="s">
        <v>22</v>
      </c>
      <c r="D342" s="7" t="str">
        <f t="shared" ref="D342:O342" si="239">IF(D341&lt;=0,"",D341/$P341%)</f>
        <v/>
      </c>
      <c r="E342" s="7" t="str">
        <f t="shared" si="239"/>
        <v/>
      </c>
      <c r="F342" s="7" t="str">
        <f t="shared" si="239"/>
        <v/>
      </c>
      <c r="G342" s="7" t="str">
        <f t="shared" si="239"/>
        <v/>
      </c>
      <c r="H342" s="7" t="str">
        <f t="shared" si="239"/>
        <v/>
      </c>
      <c r="I342" s="7" t="str">
        <f t="shared" si="239"/>
        <v/>
      </c>
      <c r="J342" s="7" t="str">
        <f t="shared" si="239"/>
        <v/>
      </c>
      <c r="K342" s="7" t="str">
        <f t="shared" si="239"/>
        <v/>
      </c>
      <c r="L342" s="7" t="str">
        <f t="shared" si="239"/>
        <v/>
      </c>
      <c r="M342" s="7" t="str">
        <f t="shared" si="239"/>
        <v/>
      </c>
      <c r="N342" s="7" t="str">
        <f t="shared" si="239"/>
        <v/>
      </c>
      <c r="O342" s="7" t="str">
        <f t="shared" si="239"/>
        <v/>
      </c>
      <c r="P342" s="66">
        <f t="shared" si="204"/>
        <v>0</v>
      </c>
      <c r="R342" s="36"/>
    </row>
    <row r="343" spans="1:18" s="17" customFormat="1" ht="16.05" customHeight="1" x14ac:dyDescent="0.2">
      <c r="A343" s="9"/>
      <c r="B343" s="9" t="s">
        <v>80</v>
      </c>
      <c r="C343" s="7" t="s">
        <v>21</v>
      </c>
      <c r="D343" s="67">
        <v>637.29999999999995</v>
      </c>
      <c r="E343" s="67">
        <v>488</v>
      </c>
      <c r="F343" s="67">
        <v>541.9</v>
      </c>
      <c r="G343" s="67">
        <v>631.1</v>
      </c>
      <c r="H343" s="67">
        <v>623.5</v>
      </c>
      <c r="I343" s="67">
        <v>687.7</v>
      </c>
      <c r="J343" s="67">
        <v>506.4</v>
      </c>
      <c r="K343" s="67">
        <v>616.79999999999995</v>
      </c>
      <c r="L343" s="67">
        <v>364.1</v>
      </c>
      <c r="M343" s="67">
        <v>484.1</v>
      </c>
      <c r="N343" s="67">
        <v>542.79999999999995</v>
      </c>
      <c r="O343" s="67">
        <v>337.8</v>
      </c>
      <c r="P343" s="66">
        <f t="shared" si="204"/>
        <v>6461.5000000000009</v>
      </c>
      <c r="R343" s="36"/>
    </row>
    <row r="344" spans="1:18" s="17" customFormat="1" ht="16.05" customHeight="1" x14ac:dyDescent="0.2">
      <c r="A344" s="9"/>
      <c r="B344" s="9"/>
      <c r="C344" s="10" t="s">
        <v>22</v>
      </c>
      <c r="D344" s="7">
        <f t="shared" ref="D344:O344" si="240">IF(D343&lt;=0,"",D343/$P343%)</f>
        <v>9.8630348990172543</v>
      </c>
      <c r="E344" s="7">
        <f t="shared" si="240"/>
        <v>7.5524259072970663</v>
      </c>
      <c r="F344" s="7">
        <f t="shared" si="240"/>
        <v>8.3865975392710652</v>
      </c>
      <c r="G344" s="7">
        <f t="shared" si="240"/>
        <v>9.767081946916349</v>
      </c>
      <c r="H344" s="7">
        <f t="shared" si="240"/>
        <v>9.6494621991797551</v>
      </c>
      <c r="I344" s="7">
        <f t="shared" si="240"/>
        <v>10.643039541902034</v>
      </c>
      <c r="J344" s="7">
        <f t="shared" si="240"/>
        <v>7.8371895070803976</v>
      </c>
      <c r="K344" s="7">
        <f t="shared" si="240"/>
        <v>9.5457711057803891</v>
      </c>
      <c r="L344" s="7">
        <f t="shared" si="240"/>
        <v>5.6349144935386519</v>
      </c>
      <c r="M344" s="7">
        <f t="shared" si="240"/>
        <v>7.4920684051690776</v>
      </c>
      <c r="N344" s="7">
        <f t="shared" si="240"/>
        <v>8.4005261936082931</v>
      </c>
      <c r="O344" s="7">
        <f t="shared" si="240"/>
        <v>5.2278882612396496</v>
      </c>
      <c r="P344" s="66">
        <f t="shared" si="204"/>
        <v>100</v>
      </c>
      <c r="R344" s="36"/>
    </row>
    <row r="345" spans="1:18" s="17" customFormat="1" ht="16.05" customHeight="1" x14ac:dyDescent="0.2">
      <c r="A345" s="9"/>
      <c r="B345" s="9"/>
      <c r="C345" s="7" t="s">
        <v>23</v>
      </c>
      <c r="D345" s="67">
        <v>969.2</v>
      </c>
      <c r="E345" s="67">
        <v>869.1</v>
      </c>
      <c r="F345" s="67">
        <v>878.5</v>
      </c>
      <c r="G345" s="67">
        <v>939.7</v>
      </c>
      <c r="H345" s="67">
        <v>956.5</v>
      </c>
      <c r="I345" s="67">
        <v>709.80000000000007</v>
      </c>
      <c r="J345" s="67">
        <v>686.8</v>
      </c>
      <c r="K345" s="67">
        <v>495</v>
      </c>
      <c r="L345" s="67">
        <v>513</v>
      </c>
      <c r="M345" s="67">
        <v>564.40000000000009</v>
      </c>
      <c r="N345" s="67">
        <v>607.29999999999995</v>
      </c>
      <c r="O345" s="67">
        <v>994.7</v>
      </c>
      <c r="P345" s="66">
        <f t="shared" si="204"/>
        <v>9184</v>
      </c>
      <c r="R345" s="36"/>
    </row>
    <row r="346" spans="1:18" s="17" customFormat="1" ht="16.05" customHeight="1" x14ac:dyDescent="0.2">
      <c r="A346" s="9"/>
      <c r="B346" s="9"/>
      <c r="C346" s="10" t="s">
        <v>22</v>
      </c>
      <c r="D346" s="7">
        <f t="shared" ref="D346:O346" si="241">IF(D345&lt;=0,"",D345/$P345%)</f>
        <v>10.553135888501743</v>
      </c>
      <c r="E346" s="7">
        <f t="shared" si="241"/>
        <v>9.4631968641114987</v>
      </c>
      <c r="F346" s="7">
        <f t="shared" si="241"/>
        <v>9.5655487804878039</v>
      </c>
      <c r="G346" s="7">
        <f t="shared" si="241"/>
        <v>10.231925087108014</v>
      </c>
      <c r="H346" s="7">
        <f t="shared" si="241"/>
        <v>10.414851916376307</v>
      </c>
      <c r="I346" s="7">
        <f t="shared" si="241"/>
        <v>7.7286585365853666</v>
      </c>
      <c r="J346" s="7">
        <f t="shared" si="241"/>
        <v>7.4782229965156786</v>
      </c>
      <c r="K346" s="7">
        <f t="shared" si="241"/>
        <v>5.3898083623693376</v>
      </c>
      <c r="L346" s="7">
        <f t="shared" si="241"/>
        <v>5.5858013937282225</v>
      </c>
      <c r="M346" s="7">
        <f t="shared" si="241"/>
        <v>6.1454703832752617</v>
      </c>
      <c r="N346" s="7">
        <f t="shared" si="241"/>
        <v>6.6125871080139369</v>
      </c>
      <c r="O346" s="7">
        <f t="shared" si="241"/>
        <v>10.830792682926829</v>
      </c>
      <c r="P346" s="66">
        <f t="shared" si="204"/>
        <v>100</v>
      </c>
      <c r="R346" s="36"/>
    </row>
    <row r="347" spans="1:18" s="17" customFormat="1" ht="16.05" customHeight="1" x14ac:dyDescent="0.2">
      <c r="A347" s="9"/>
      <c r="B347" s="9"/>
      <c r="C347" s="7" t="s">
        <v>24</v>
      </c>
      <c r="D347" s="66">
        <f>SUM(D345,D343)</f>
        <v>1606.5</v>
      </c>
      <c r="E347" s="66">
        <f t="shared" ref="E347:O347" si="242">SUM(E345,E343)</f>
        <v>1357.1</v>
      </c>
      <c r="F347" s="66">
        <f t="shared" si="242"/>
        <v>1420.4</v>
      </c>
      <c r="G347" s="66">
        <f t="shared" si="242"/>
        <v>1570.8000000000002</v>
      </c>
      <c r="H347" s="66">
        <f t="shared" si="242"/>
        <v>1580</v>
      </c>
      <c r="I347" s="66">
        <f t="shared" si="242"/>
        <v>1397.5</v>
      </c>
      <c r="J347" s="66">
        <f t="shared" si="242"/>
        <v>1193.1999999999998</v>
      </c>
      <c r="K347" s="66">
        <f t="shared" si="242"/>
        <v>1111.8</v>
      </c>
      <c r="L347" s="66">
        <f t="shared" si="242"/>
        <v>877.1</v>
      </c>
      <c r="M347" s="66">
        <f t="shared" si="242"/>
        <v>1048.5</v>
      </c>
      <c r="N347" s="66">
        <f t="shared" si="242"/>
        <v>1150.0999999999999</v>
      </c>
      <c r="O347" s="66">
        <f t="shared" si="242"/>
        <v>1332.5</v>
      </c>
      <c r="P347" s="66">
        <f t="shared" si="204"/>
        <v>15645.5</v>
      </c>
      <c r="R347" s="36"/>
    </row>
    <row r="348" spans="1:18" s="17" customFormat="1" ht="16.05" customHeight="1" x14ac:dyDescent="0.2">
      <c r="A348" s="9"/>
      <c r="B348" s="13"/>
      <c r="C348" s="10" t="s">
        <v>22</v>
      </c>
      <c r="D348" s="7">
        <f t="shared" ref="D348:O348" si="243">IF(D347&lt;=0,"",D347/$P347%)</f>
        <v>10.268128215780894</v>
      </c>
      <c r="E348" s="7">
        <f t="shared" si="243"/>
        <v>8.6740596337605052</v>
      </c>
      <c r="F348" s="7">
        <f t="shared" si="243"/>
        <v>9.0786488127576614</v>
      </c>
      <c r="G348" s="7">
        <f t="shared" si="243"/>
        <v>10.039947588763543</v>
      </c>
      <c r="H348" s="7">
        <f t="shared" si="243"/>
        <v>10.098750439423476</v>
      </c>
      <c r="I348" s="7">
        <f t="shared" si="243"/>
        <v>8.9322808475280429</v>
      </c>
      <c r="J348" s="7">
        <f t="shared" si="243"/>
        <v>7.6264740660253727</v>
      </c>
      <c r="K348" s="7">
        <f t="shared" si="243"/>
        <v>7.106196669969</v>
      </c>
      <c r="L348" s="7">
        <f t="shared" si="243"/>
        <v>5.6060848167204629</v>
      </c>
      <c r="M348" s="7">
        <f t="shared" si="243"/>
        <v>6.7016074909718446</v>
      </c>
      <c r="N348" s="7">
        <f t="shared" si="243"/>
        <v>7.3509954939119861</v>
      </c>
      <c r="O348" s="7">
        <f t="shared" si="243"/>
        <v>8.516825924387204</v>
      </c>
      <c r="P348" s="66">
        <f t="shared" si="204"/>
        <v>99.999999999999972</v>
      </c>
      <c r="R348" s="36"/>
    </row>
    <row r="349" spans="1:18" s="17" customFormat="1" ht="16.05" customHeight="1" x14ac:dyDescent="0.2">
      <c r="A349" s="9"/>
      <c r="B349" s="9" t="s">
        <v>81</v>
      </c>
      <c r="C349" s="7" t="s">
        <v>21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>
        <f t="shared" si="204"/>
        <v>0</v>
      </c>
      <c r="R349" s="36"/>
    </row>
    <row r="350" spans="1:18" s="17" customFormat="1" ht="16.05" customHeight="1" x14ac:dyDescent="0.2">
      <c r="A350" s="9"/>
      <c r="B350" s="9"/>
      <c r="C350" s="10" t="s">
        <v>22</v>
      </c>
      <c r="D350" s="7" t="str">
        <f t="shared" ref="D350:O350" si="244">IF(D349&lt;=0,"",D349/$P349%)</f>
        <v/>
      </c>
      <c r="E350" s="7" t="str">
        <f t="shared" si="244"/>
        <v/>
      </c>
      <c r="F350" s="7" t="str">
        <f t="shared" si="244"/>
        <v/>
      </c>
      <c r="G350" s="7" t="str">
        <f t="shared" si="244"/>
        <v/>
      </c>
      <c r="H350" s="7" t="str">
        <f t="shared" si="244"/>
        <v/>
      </c>
      <c r="I350" s="7" t="str">
        <f t="shared" si="244"/>
        <v/>
      </c>
      <c r="J350" s="7" t="str">
        <f t="shared" si="244"/>
        <v/>
      </c>
      <c r="K350" s="7" t="str">
        <f t="shared" si="244"/>
        <v/>
      </c>
      <c r="L350" s="7" t="str">
        <f t="shared" si="244"/>
        <v/>
      </c>
      <c r="M350" s="7" t="str">
        <f t="shared" si="244"/>
        <v/>
      </c>
      <c r="N350" s="7" t="str">
        <f t="shared" si="244"/>
        <v/>
      </c>
      <c r="O350" s="7" t="str">
        <f t="shared" si="244"/>
        <v/>
      </c>
      <c r="P350" s="66">
        <f t="shared" si="204"/>
        <v>0</v>
      </c>
      <c r="R350" s="36"/>
    </row>
    <row r="351" spans="1:18" s="17" customFormat="1" ht="16.05" customHeight="1" x14ac:dyDescent="0.2">
      <c r="A351" s="9"/>
      <c r="B351" s="9"/>
      <c r="C351" s="7" t="s">
        <v>23</v>
      </c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>
        <f t="shared" si="204"/>
        <v>0</v>
      </c>
      <c r="R351" s="36"/>
    </row>
    <row r="352" spans="1:18" s="17" customFormat="1" ht="16.05" customHeight="1" x14ac:dyDescent="0.2">
      <c r="A352" s="9"/>
      <c r="B352" s="9"/>
      <c r="C352" s="10" t="s">
        <v>22</v>
      </c>
      <c r="D352" s="7" t="str">
        <f t="shared" ref="D352:O352" si="245">IF(D351&lt;=0,"",D351/$P351%)</f>
        <v/>
      </c>
      <c r="E352" s="7" t="str">
        <f t="shared" si="245"/>
        <v/>
      </c>
      <c r="F352" s="7" t="str">
        <f t="shared" si="245"/>
        <v/>
      </c>
      <c r="G352" s="7" t="str">
        <f t="shared" si="245"/>
        <v/>
      </c>
      <c r="H352" s="7" t="str">
        <f t="shared" si="245"/>
        <v/>
      </c>
      <c r="I352" s="7" t="str">
        <f t="shared" si="245"/>
        <v/>
      </c>
      <c r="J352" s="7" t="str">
        <f t="shared" si="245"/>
        <v/>
      </c>
      <c r="K352" s="7" t="str">
        <f t="shared" si="245"/>
        <v/>
      </c>
      <c r="L352" s="7" t="str">
        <f t="shared" si="245"/>
        <v/>
      </c>
      <c r="M352" s="7" t="str">
        <f t="shared" si="245"/>
        <v/>
      </c>
      <c r="N352" s="7" t="str">
        <f t="shared" si="245"/>
        <v/>
      </c>
      <c r="O352" s="7" t="str">
        <f t="shared" si="245"/>
        <v/>
      </c>
      <c r="P352" s="66">
        <f t="shared" si="204"/>
        <v>0</v>
      </c>
      <c r="R352" s="36"/>
    </row>
    <row r="353" spans="1:18" s="17" customFormat="1" ht="16.05" customHeight="1" x14ac:dyDescent="0.2">
      <c r="A353" s="9"/>
      <c r="B353" s="9"/>
      <c r="C353" s="7" t="s">
        <v>24</v>
      </c>
      <c r="D353" s="66">
        <f>SUM(D351,D349)</f>
        <v>0</v>
      </c>
      <c r="E353" s="66">
        <f t="shared" ref="E353:O353" si="246">SUM(E351,E349)</f>
        <v>0</v>
      </c>
      <c r="F353" s="66">
        <f t="shared" si="246"/>
        <v>0</v>
      </c>
      <c r="G353" s="66">
        <f t="shared" si="246"/>
        <v>0</v>
      </c>
      <c r="H353" s="66">
        <f t="shared" si="246"/>
        <v>0</v>
      </c>
      <c r="I353" s="66">
        <f t="shared" si="246"/>
        <v>0</v>
      </c>
      <c r="J353" s="66">
        <f t="shared" si="246"/>
        <v>0</v>
      </c>
      <c r="K353" s="66">
        <f t="shared" si="246"/>
        <v>0</v>
      </c>
      <c r="L353" s="66">
        <f t="shared" si="246"/>
        <v>0</v>
      </c>
      <c r="M353" s="66">
        <f t="shared" si="246"/>
        <v>0</v>
      </c>
      <c r="N353" s="66">
        <f t="shared" si="246"/>
        <v>0</v>
      </c>
      <c r="O353" s="66">
        <f t="shared" si="246"/>
        <v>0</v>
      </c>
      <c r="P353" s="66">
        <f t="shared" si="204"/>
        <v>0</v>
      </c>
      <c r="R353" s="36"/>
    </row>
    <row r="354" spans="1:18" s="17" customFormat="1" ht="16.05" customHeight="1" x14ac:dyDescent="0.2">
      <c r="A354" s="9"/>
      <c r="B354" s="13"/>
      <c r="C354" s="10" t="s">
        <v>22</v>
      </c>
      <c r="D354" s="7" t="str">
        <f t="shared" ref="D354:O354" si="247">IF(D353&lt;=0,"",D353/$P353%)</f>
        <v/>
      </c>
      <c r="E354" s="7" t="str">
        <f t="shared" si="247"/>
        <v/>
      </c>
      <c r="F354" s="7" t="str">
        <f t="shared" si="247"/>
        <v/>
      </c>
      <c r="G354" s="7" t="str">
        <f t="shared" si="247"/>
        <v/>
      </c>
      <c r="H354" s="7" t="str">
        <f t="shared" si="247"/>
        <v/>
      </c>
      <c r="I354" s="7" t="str">
        <f t="shared" si="247"/>
        <v/>
      </c>
      <c r="J354" s="7" t="str">
        <f t="shared" si="247"/>
        <v/>
      </c>
      <c r="K354" s="7" t="str">
        <f t="shared" si="247"/>
        <v/>
      </c>
      <c r="L354" s="7" t="str">
        <f t="shared" si="247"/>
        <v/>
      </c>
      <c r="M354" s="7" t="str">
        <f t="shared" si="247"/>
        <v/>
      </c>
      <c r="N354" s="7" t="str">
        <f t="shared" si="247"/>
        <v/>
      </c>
      <c r="O354" s="7" t="str">
        <f t="shared" si="247"/>
        <v/>
      </c>
      <c r="P354" s="66">
        <f t="shared" si="204"/>
        <v>0</v>
      </c>
      <c r="R354" s="36"/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>
        <v>360.8</v>
      </c>
      <c r="E355" s="67">
        <v>262.39999999999998</v>
      </c>
      <c r="F355" s="67">
        <v>278.8</v>
      </c>
      <c r="G355" s="67">
        <v>278.8</v>
      </c>
      <c r="H355" s="67">
        <v>217.80000000000004</v>
      </c>
      <c r="I355" s="67">
        <v>229.60000000000005</v>
      </c>
      <c r="J355" s="67">
        <v>316.2</v>
      </c>
      <c r="K355" s="67">
        <v>229.60000000000005</v>
      </c>
      <c r="L355" s="67">
        <v>262.40000000000003</v>
      </c>
      <c r="M355" s="67">
        <v>344.4</v>
      </c>
      <c r="N355" s="67">
        <v>393.6</v>
      </c>
      <c r="O355" s="67">
        <v>322.10000000000002</v>
      </c>
      <c r="P355" s="66">
        <f t="shared" si="204"/>
        <v>3496.5</v>
      </c>
      <c r="R355" s="36"/>
    </row>
    <row r="356" spans="1:18" s="17" customFormat="1" ht="16.05" customHeight="1" x14ac:dyDescent="0.2">
      <c r="A356" s="9"/>
      <c r="B356" s="9"/>
      <c r="C356" s="10" t="s">
        <v>22</v>
      </c>
      <c r="D356" s="7">
        <f t="shared" ref="D356:O356" si="248">IF(D355&lt;=0,"",D355/$P355%)</f>
        <v>10.318890318890318</v>
      </c>
      <c r="E356" s="7">
        <f t="shared" si="248"/>
        <v>7.5046475046475036</v>
      </c>
      <c r="F356" s="7">
        <f t="shared" si="248"/>
        <v>7.9736879736879729</v>
      </c>
      <c r="G356" s="7">
        <f t="shared" si="248"/>
        <v>7.9736879736879729</v>
      </c>
      <c r="H356" s="7">
        <f t="shared" si="248"/>
        <v>6.2290862290862297</v>
      </c>
      <c r="I356" s="7">
        <f t="shared" si="248"/>
        <v>6.5665665665665678</v>
      </c>
      <c r="J356" s="7">
        <f t="shared" si="248"/>
        <v>9.0433290433290416</v>
      </c>
      <c r="K356" s="7">
        <f t="shared" si="248"/>
        <v>6.5665665665665678</v>
      </c>
      <c r="L356" s="7">
        <f t="shared" si="248"/>
        <v>7.5046475046475045</v>
      </c>
      <c r="M356" s="7">
        <f t="shared" si="248"/>
        <v>9.8498498498498481</v>
      </c>
      <c r="N356" s="7">
        <f t="shared" si="248"/>
        <v>11.256971256971257</v>
      </c>
      <c r="O356" s="7">
        <f t="shared" si="248"/>
        <v>9.2120692120692116</v>
      </c>
      <c r="P356" s="66">
        <f t="shared" si="204"/>
        <v>99.999999999999986</v>
      </c>
      <c r="R356" s="36"/>
    </row>
    <row r="357" spans="1:18" s="17" customFormat="1" ht="16.05" customHeight="1" x14ac:dyDescent="0.2">
      <c r="A357" s="9"/>
      <c r="B357" s="9"/>
      <c r="C357" s="7" t="s">
        <v>23</v>
      </c>
      <c r="D357" s="67">
        <v>538</v>
      </c>
      <c r="E357" s="67">
        <v>550.29999999999995</v>
      </c>
      <c r="F357" s="67">
        <v>734.6</v>
      </c>
      <c r="G357" s="67">
        <v>630.29999999999995</v>
      </c>
      <c r="H357" s="67">
        <v>667.9</v>
      </c>
      <c r="I357" s="67">
        <v>671</v>
      </c>
      <c r="J357" s="67">
        <v>686.6</v>
      </c>
      <c r="K357" s="67">
        <v>667.9</v>
      </c>
      <c r="L357" s="67">
        <v>605.29999999999995</v>
      </c>
      <c r="M357" s="67">
        <v>724.7</v>
      </c>
      <c r="N357" s="67">
        <v>783.7</v>
      </c>
      <c r="O357" s="67">
        <v>637.20000000000005</v>
      </c>
      <c r="P357" s="66">
        <f t="shared" ref="P357:P366" si="249">SUM(D357:O357)</f>
        <v>7897.4999999999991</v>
      </c>
      <c r="R357" s="36"/>
    </row>
    <row r="358" spans="1:18" s="17" customFormat="1" ht="16.05" customHeight="1" x14ac:dyDescent="0.2">
      <c r="A358" s="9"/>
      <c r="B358" s="9"/>
      <c r="C358" s="10" t="s">
        <v>22</v>
      </c>
      <c r="D358" s="7">
        <f t="shared" ref="D358:O358" si="250">IF(D357&lt;=0,"",D357/$P357%)</f>
        <v>6.8122823678379243</v>
      </c>
      <c r="E358" s="7">
        <f t="shared" si="250"/>
        <v>6.9680278569167458</v>
      </c>
      <c r="F358" s="7">
        <f t="shared" si="250"/>
        <v>9.3016777461221913</v>
      </c>
      <c r="G358" s="7">
        <f t="shared" si="250"/>
        <v>7.9810066476733139</v>
      </c>
      <c r="H358" s="7">
        <f t="shared" si="250"/>
        <v>8.457106679328902</v>
      </c>
      <c r="I358" s="7">
        <f t="shared" si="250"/>
        <v>8.4963596074707191</v>
      </c>
      <c r="J358" s="7">
        <f t="shared" si="250"/>
        <v>8.6938904716682508</v>
      </c>
      <c r="K358" s="7">
        <f t="shared" si="250"/>
        <v>8.457106679328902</v>
      </c>
      <c r="L358" s="7">
        <f t="shared" si="250"/>
        <v>7.6644507755618863</v>
      </c>
      <c r="M358" s="7">
        <f t="shared" si="250"/>
        <v>9.1763216207660658</v>
      </c>
      <c r="N358" s="7">
        <f t="shared" si="250"/>
        <v>9.9233934789490359</v>
      </c>
      <c r="O358" s="7">
        <f t="shared" si="250"/>
        <v>8.0683760683760699</v>
      </c>
      <c r="P358" s="66">
        <f t="shared" si="249"/>
        <v>100.00000000000001</v>
      </c>
      <c r="R358" s="36"/>
    </row>
    <row r="359" spans="1:18" s="17" customFormat="1" ht="16.05" customHeight="1" x14ac:dyDescent="0.2">
      <c r="A359" s="9"/>
      <c r="B359" s="9"/>
      <c r="C359" s="7" t="s">
        <v>24</v>
      </c>
      <c r="D359" s="66">
        <f>SUM(D357,D355)</f>
        <v>898.8</v>
      </c>
      <c r="E359" s="66">
        <f t="shared" ref="E359:O359" si="251">SUM(E357,E355)</f>
        <v>812.69999999999993</v>
      </c>
      <c r="F359" s="66">
        <f t="shared" si="251"/>
        <v>1013.4000000000001</v>
      </c>
      <c r="G359" s="66">
        <f t="shared" si="251"/>
        <v>909.09999999999991</v>
      </c>
      <c r="H359" s="66">
        <f t="shared" si="251"/>
        <v>885.7</v>
      </c>
      <c r="I359" s="66">
        <f t="shared" si="251"/>
        <v>900.6</v>
      </c>
      <c r="J359" s="66">
        <f t="shared" si="251"/>
        <v>1002.8</v>
      </c>
      <c r="K359" s="66">
        <f t="shared" si="251"/>
        <v>897.5</v>
      </c>
      <c r="L359" s="66">
        <f t="shared" si="251"/>
        <v>867.7</v>
      </c>
      <c r="M359" s="66">
        <f t="shared" si="251"/>
        <v>1069.0999999999999</v>
      </c>
      <c r="N359" s="66">
        <f t="shared" si="251"/>
        <v>1177.3000000000002</v>
      </c>
      <c r="O359" s="66">
        <f t="shared" si="251"/>
        <v>959.30000000000007</v>
      </c>
      <c r="P359" s="66">
        <f t="shared" si="249"/>
        <v>11394</v>
      </c>
      <c r="R359" s="36"/>
    </row>
    <row r="360" spans="1:18" s="17" customFormat="1" ht="16.05" customHeight="1" x14ac:dyDescent="0.2">
      <c r="A360" s="14"/>
      <c r="B360" s="13"/>
      <c r="C360" s="10" t="s">
        <v>22</v>
      </c>
      <c r="D360" s="7">
        <f t="shared" ref="D360:O360" si="252">IF(D359&lt;=0,"",D359/$P359%)</f>
        <v>7.8883622959452344</v>
      </c>
      <c r="E360" s="7">
        <f t="shared" si="252"/>
        <v>7.132701421800947</v>
      </c>
      <c r="F360" s="7">
        <f t="shared" si="252"/>
        <v>8.8941548183254362</v>
      </c>
      <c r="G360" s="7">
        <f t="shared" si="252"/>
        <v>7.9787607512725991</v>
      </c>
      <c r="H360" s="7">
        <f t="shared" si="252"/>
        <v>7.7733895032473237</v>
      </c>
      <c r="I360" s="7">
        <f t="shared" si="252"/>
        <v>7.9041600842548716</v>
      </c>
      <c r="J360" s="7">
        <f t="shared" si="252"/>
        <v>8.8011233982797954</v>
      </c>
      <c r="K360" s="7">
        <f t="shared" si="252"/>
        <v>7.8769527821660521</v>
      </c>
      <c r="L360" s="7">
        <f t="shared" si="252"/>
        <v>7.6154116201509572</v>
      </c>
      <c r="M360" s="7">
        <f t="shared" si="252"/>
        <v>9.3830086010180782</v>
      </c>
      <c r="N360" s="7">
        <f t="shared" si="252"/>
        <v>10.332631209408463</v>
      </c>
      <c r="O360" s="7">
        <f t="shared" si="252"/>
        <v>8.4193435141302455</v>
      </c>
      <c r="P360" s="66">
        <f t="shared" si="249"/>
        <v>100</v>
      </c>
      <c r="R360" s="36"/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>
        <v>1262</v>
      </c>
      <c r="E361" s="67">
        <v>1874.8999999999999</v>
      </c>
      <c r="F361" s="67">
        <v>1333.6999999999998</v>
      </c>
      <c r="G361" s="67">
        <v>3186.6000000000004</v>
      </c>
      <c r="H361" s="67">
        <v>2886.1</v>
      </c>
      <c r="I361" s="67">
        <v>2750</v>
      </c>
      <c r="J361" s="67">
        <v>3930.2000000000003</v>
      </c>
      <c r="K361" s="67">
        <v>942.1</v>
      </c>
      <c r="L361" s="67">
        <v>10056.1</v>
      </c>
      <c r="M361" s="67">
        <v>8802.5</v>
      </c>
      <c r="N361" s="67">
        <v>2365.3000000000002</v>
      </c>
      <c r="O361" s="67">
        <v>1130.8</v>
      </c>
      <c r="P361" s="66">
        <f t="shared" si="249"/>
        <v>40520.300000000003</v>
      </c>
      <c r="R361" s="36"/>
    </row>
    <row r="362" spans="1:18" s="17" customFormat="1" ht="16.05" customHeight="1" x14ac:dyDescent="0.2">
      <c r="A362" s="9"/>
      <c r="B362" s="1"/>
      <c r="C362" s="10" t="s">
        <v>22</v>
      </c>
      <c r="D362" s="7">
        <f t="shared" ref="D362:O362" si="253">IF(D361&lt;=0,"",D361/$P361%)</f>
        <v>3.1144882935220122</v>
      </c>
      <c r="E362" s="7">
        <f t="shared" si="253"/>
        <v>4.6270634718893984</v>
      </c>
      <c r="F362" s="7">
        <f t="shared" si="253"/>
        <v>3.2914366379320974</v>
      </c>
      <c r="G362" s="7">
        <f t="shared" si="253"/>
        <v>7.8642063360833951</v>
      </c>
      <c r="H362" s="7">
        <f t="shared" si="253"/>
        <v>7.1226027447970512</v>
      </c>
      <c r="I362" s="7">
        <f t="shared" si="253"/>
        <v>6.7867217172627052</v>
      </c>
      <c r="J362" s="7">
        <f t="shared" si="253"/>
        <v>9.6993358884312304</v>
      </c>
      <c r="K362" s="7">
        <f t="shared" si="253"/>
        <v>2.325007465393889</v>
      </c>
      <c r="L362" s="7">
        <f t="shared" si="253"/>
        <v>24.817437185805634</v>
      </c>
      <c r="M362" s="7">
        <f t="shared" si="253"/>
        <v>21.723679242256349</v>
      </c>
      <c r="N362" s="7">
        <f t="shared" si="253"/>
        <v>5.8373210464878102</v>
      </c>
      <c r="O362" s="7">
        <f t="shared" si="253"/>
        <v>2.7906999701384243</v>
      </c>
      <c r="P362" s="66">
        <f t="shared" si="249"/>
        <v>100</v>
      </c>
      <c r="R362" s="36"/>
    </row>
    <row r="363" spans="1:18" s="17" customFormat="1" ht="16.05" customHeight="1" x14ac:dyDescent="0.2">
      <c r="A363" s="9"/>
      <c r="B363" s="1"/>
      <c r="C363" s="7" t="s">
        <v>23</v>
      </c>
      <c r="D363" s="67">
        <v>5322.1</v>
      </c>
      <c r="E363" s="67">
        <v>4698.7000000000007</v>
      </c>
      <c r="F363" s="67">
        <v>6846.2000000000007</v>
      </c>
      <c r="G363" s="67">
        <v>7769.2</v>
      </c>
      <c r="H363" s="67">
        <v>5676.9999999999991</v>
      </c>
      <c r="I363" s="67">
        <v>6717.1</v>
      </c>
      <c r="J363" s="67">
        <v>7620.2000000000007</v>
      </c>
      <c r="K363" s="67">
        <v>6941.3</v>
      </c>
      <c r="L363" s="67">
        <v>9814.3000000000011</v>
      </c>
      <c r="M363" s="67">
        <v>5454.4000000000005</v>
      </c>
      <c r="N363" s="67">
        <v>6647</v>
      </c>
      <c r="O363" s="67">
        <v>7370.2000000000007</v>
      </c>
      <c r="P363" s="66">
        <f t="shared" si="249"/>
        <v>80877.7</v>
      </c>
      <c r="R363" s="36"/>
    </row>
    <row r="364" spans="1:18" s="17" customFormat="1" ht="16.05" customHeight="1" x14ac:dyDescent="0.2">
      <c r="A364" s="9"/>
      <c r="B364" s="1"/>
      <c r="C364" s="10" t="s">
        <v>22</v>
      </c>
      <c r="D364" s="7">
        <v>6.4211629004593123</v>
      </c>
      <c r="E364" s="7">
        <v>5.8075953447144544</v>
      </c>
      <c r="F364" s="7">
        <v>9.0527115541792806</v>
      </c>
      <c r="G364" s="7">
        <v>9.3888498774016043</v>
      </c>
      <c r="H364" s="7">
        <v>8.7315382932921981</v>
      </c>
      <c r="I364" s="7">
        <v>8.4195743015344942</v>
      </c>
      <c r="J364" s="7">
        <v>9.4659775063601508</v>
      </c>
      <c r="K364" s="7">
        <v>7.697797833519437</v>
      </c>
      <c r="L364" s="7">
        <v>10.234951478663273</v>
      </c>
      <c r="M364" s="7">
        <v>7.4134616491498688</v>
      </c>
      <c r="N364" s="7">
        <v>8.0592616468475509</v>
      </c>
      <c r="O364" s="7">
        <v>9.3071176138783684</v>
      </c>
      <c r="P364" s="66">
        <f t="shared" si="249"/>
        <v>99.999999999999972</v>
      </c>
      <c r="R364" s="36"/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6584.1</v>
      </c>
      <c r="E365" s="66">
        <f t="shared" ref="E365:O365" si="254">SUM(E363,E361)</f>
        <v>6573.6</v>
      </c>
      <c r="F365" s="66">
        <f t="shared" si="254"/>
        <v>8179.9000000000005</v>
      </c>
      <c r="G365" s="66">
        <f t="shared" si="254"/>
        <v>10955.8</v>
      </c>
      <c r="H365" s="66">
        <f t="shared" si="254"/>
        <v>8563.0999999999985</v>
      </c>
      <c r="I365" s="66">
        <f t="shared" si="254"/>
        <v>9467.1</v>
      </c>
      <c r="J365" s="66">
        <f t="shared" si="254"/>
        <v>11550.400000000001</v>
      </c>
      <c r="K365" s="66">
        <f t="shared" si="254"/>
        <v>7883.4000000000005</v>
      </c>
      <c r="L365" s="66">
        <f t="shared" si="254"/>
        <v>19870.400000000001</v>
      </c>
      <c r="M365" s="66">
        <f t="shared" si="254"/>
        <v>14256.900000000001</v>
      </c>
      <c r="N365" s="66">
        <f t="shared" si="254"/>
        <v>9012.2999999999993</v>
      </c>
      <c r="O365" s="66">
        <f t="shared" si="254"/>
        <v>8501</v>
      </c>
      <c r="P365" s="66">
        <f t="shared" si="249"/>
        <v>121397.99999999999</v>
      </c>
      <c r="R365" s="36"/>
    </row>
    <row r="366" spans="1:18" s="17" customFormat="1" ht="16.05" customHeight="1" x14ac:dyDescent="0.2">
      <c r="A366" s="13"/>
      <c r="B366" s="12"/>
      <c r="C366" s="10" t="s">
        <v>22</v>
      </c>
      <c r="D366" s="7">
        <f t="shared" ref="D366:O366" si="255">IF(D365&lt;=0,"",D365/$P365%)</f>
        <v>5.4235654623634666</v>
      </c>
      <c r="E366" s="7">
        <f t="shared" si="255"/>
        <v>5.4149162259674801</v>
      </c>
      <c r="F366" s="7">
        <f t="shared" si="255"/>
        <v>6.7380846471935305</v>
      </c>
      <c r="G366" s="7">
        <f t="shared" si="255"/>
        <v>9.0246956292525429</v>
      </c>
      <c r="H366" s="7">
        <f t="shared" si="255"/>
        <v>7.0537405888070648</v>
      </c>
      <c r="I366" s="7">
        <f t="shared" si="255"/>
        <v>7.7983986556615443</v>
      </c>
      <c r="J366" s="7">
        <f t="shared" si="255"/>
        <v>9.5144895303052799</v>
      </c>
      <c r="K366" s="7">
        <f t="shared" si="255"/>
        <v>6.4938466861068571</v>
      </c>
      <c r="L366" s="7">
        <f t="shared" si="255"/>
        <v>16.367979703125261</v>
      </c>
      <c r="M366" s="7">
        <f t="shared" si="255"/>
        <v>11.743933178470819</v>
      </c>
      <c r="N366" s="7">
        <f t="shared" si="255"/>
        <v>7.4237631591953743</v>
      </c>
      <c r="O366" s="7">
        <f t="shared" si="255"/>
        <v>7.0025865335508009</v>
      </c>
      <c r="P366" s="66">
        <f t="shared" si="249"/>
        <v>100.00000000000001</v>
      </c>
      <c r="R366" s="36"/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56">SUM(D361,D301,D295,D229,D37,D7)</f>
        <v>26601.4</v>
      </c>
      <c r="E367" s="7">
        <f t="shared" si="256"/>
        <v>26234.9</v>
      </c>
      <c r="F367" s="7">
        <f t="shared" si="256"/>
        <v>27583.8</v>
      </c>
      <c r="G367" s="7">
        <f t="shared" si="256"/>
        <v>30191.800000000003</v>
      </c>
      <c r="H367" s="71">
        <f t="shared" si="256"/>
        <v>26094.699999999997</v>
      </c>
      <c r="I367" s="7">
        <f t="shared" si="256"/>
        <v>23661.199999999997</v>
      </c>
      <c r="J367" s="7">
        <f t="shared" si="256"/>
        <v>24446.399999999998</v>
      </c>
      <c r="K367" s="7">
        <f t="shared" si="256"/>
        <v>24230</v>
      </c>
      <c r="L367" s="7">
        <f t="shared" si="256"/>
        <v>49779.199999999997</v>
      </c>
      <c r="M367" s="7">
        <f t="shared" si="256"/>
        <v>47830.899999999994</v>
      </c>
      <c r="N367" s="7">
        <f t="shared" si="256"/>
        <v>31662</v>
      </c>
      <c r="O367" s="7">
        <f t="shared" si="256"/>
        <v>26486.300000000003</v>
      </c>
      <c r="P367" s="66">
        <f t="shared" ref="P367:P372" si="257">SUM(D367:O367)</f>
        <v>364802.59999999992</v>
      </c>
      <c r="Q367" s="17"/>
      <c r="R367" s="36"/>
    </row>
    <row r="368" spans="1:18" ht="16.05" customHeight="1" x14ac:dyDescent="0.2">
      <c r="A368" s="18"/>
      <c r="B368" s="19"/>
      <c r="C368" s="10" t="s">
        <v>22</v>
      </c>
      <c r="D368" s="7">
        <f t="shared" ref="D368:O368" si="258">IF(D367&lt;=0,"",D367/$P367%)</f>
        <v>7.2919984671161897</v>
      </c>
      <c r="E368" s="7">
        <f t="shared" si="258"/>
        <v>7.1915331743797895</v>
      </c>
      <c r="F368" s="7">
        <f t="shared" si="258"/>
        <v>7.5612947934033379</v>
      </c>
      <c r="G368" s="7">
        <f t="shared" si="258"/>
        <v>8.2762019788236181</v>
      </c>
      <c r="H368" s="7">
        <f t="shared" si="258"/>
        <v>7.1531014307463821</v>
      </c>
      <c r="I368" s="7">
        <f t="shared" si="258"/>
        <v>6.4860283342278811</v>
      </c>
      <c r="J368" s="7">
        <f t="shared" si="258"/>
        <v>6.70126802824322</v>
      </c>
      <c r="K368" s="7">
        <f t="shared" si="258"/>
        <v>6.6419482755879491</v>
      </c>
      <c r="L368" s="7">
        <f t="shared" si="258"/>
        <v>13.645516780856278</v>
      </c>
      <c r="M368" s="7">
        <f t="shared" si="258"/>
        <v>13.111447122361518</v>
      </c>
      <c r="N368" s="7">
        <f t="shared" si="258"/>
        <v>8.6792144573531012</v>
      </c>
      <c r="O368" s="7">
        <f t="shared" si="258"/>
        <v>7.2604471569007476</v>
      </c>
      <c r="P368" s="66">
        <f t="shared" si="257"/>
        <v>100.00000000000003</v>
      </c>
      <c r="R368" s="36"/>
    </row>
    <row r="369" spans="1:18" ht="16.05" customHeight="1" x14ac:dyDescent="0.2">
      <c r="A369" s="18"/>
      <c r="B369" s="19"/>
      <c r="C369" s="7" t="s">
        <v>23</v>
      </c>
      <c r="D369" s="7">
        <f t="shared" ref="D369:O369" si="259">SUM(D363,D303,D297,D231,D39,D9)</f>
        <v>46708.7</v>
      </c>
      <c r="E369" s="7">
        <f t="shared" si="259"/>
        <v>45693.899999999994</v>
      </c>
      <c r="F369" s="7">
        <f t="shared" si="259"/>
        <v>48371.7</v>
      </c>
      <c r="G369" s="7">
        <f t="shared" si="259"/>
        <v>35459.599999999999</v>
      </c>
      <c r="H369" s="7">
        <f t="shared" si="259"/>
        <v>17126.5</v>
      </c>
      <c r="I369" s="7">
        <f t="shared" si="259"/>
        <v>15376.900000000001</v>
      </c>
      <c r="J369" s="7">
        <f t="shared" si="259"/>
        <v>18115.600000000002</v>
      </c>
      <c r="K369" s="7">
        <f t="shared" si="259"/>
        <v>52411.900000000016</v>
      </c>
      <c r="L369" s="7">
        <f t="shared" si="259"/>
        <v>73440.399999999994</v>
      </c>
      <c r="M369" s="7">
        <f t="shared" si="259"/>
        <v>66460.39999999998</v>
      </c>
      <c r="N369" s="7">
        <f t="shared" si="259"/>
        <v>54589.599999999991</v>
      </c>
      <c r="O369" s="7">
        <f t="shared" si="259"/>
        <v>47261.099999999991</v>
      </c>
      <c r="P369" s="66">
        <f t="shared" si="257"/>
        <v>521016.29999999987</v>
      </c>
      <c r="R369" s="36"/>
    </row>
    <row r="370" spans="1:18" ht="16.05" customHeight="1" x14ac:dyDescent="0.2">
      <c r="A370" s="18"/>
      <c r="B370" s="19"/>
      <c r="C370" s="10" t="s">
        <v>22</v>
      </c>
      <c r="D370" s="7">
        <f t="shared" ref="D370:O370" si="260">IF(D369&lt;=0,"",D369/$P369%)</f>
        <v>8.964921059091628</v>
      </c>
      <c r="E370" s="7">
        <f t="shared" si="260"/>
        <v>8.7701478821296011</v>
      </c>
      <c r="F370" s="7">
        <f t="shared" si="260"/>
        <v>9.2841049310741344</v>
      </c>
      <c r="G370" s="7">
        <f t="shared" si="260"/>
        <v>6.805852331299425</v>
      </c>
      <c r="H370" s="7">
        <f t="shared" si="260"/>
        <v>3.2871332432401834</v>
      </c>
      <c r="I370" s="7">
        <f t="shared" si="260"/>
        <v>2.9513280102753034</v>
      </c>
      <c r="J370" s="7">
        <f t="shared" si="260"/>
        <v>3.4769737530284575</v>
      </c>
      <c r="K370" s="7">
        <f t="shared" si="260"/>
        <v>10.059550920000014</v>
      </c>
      <c r="L370" s="7">
        <f t="shared" si="260"/>
        <v>14.095605070321218</v>
      </c>
      <c r="M370" s="7">
        <f t="shared" si="260"/>
        <v>12.755915697839011</v>
      </c>
      <c r="N370" s="7">
        <f t="shared" si="260"/>
        <v>10.477522488259964</v>
      </c>
      <c r="O370" s="7">
        <f t="shared" si="260"/>
        <v>9.0709446134410765</v>
      </c>
      <c r="P370" s="66">
        <f t="shared" si="257"/>
        <v>100.00000000000001</v>
      </c>
      <c r="R370" s="36"/>
    </row>
    <row r="371" spans="1:18" ht="16.05" customHeight="1" x14ac:dyDescent="0.2">
      <c r="A371" s="18"/>
      <c r="B371" s="19"/>
      <c r="C371" s="7" t="s">
        <v>24</v>
      </c>
      <c r="D371" s="7">
        <f t="shared" ref="D371:O371" si="261">SUM(D365,D305,D299,D233,D41,D11)</f>
        <v>73310.100000000006</v>
      </c>
      <c r="E371" s="7">
        <f t="shared" si="261"/>
        <v>71928.799999999988</v>
      </c>
      <c r="F371" s="7">
        <f t="shared" si="261"/>
        <v>75955.5</v>
      </c>
      <c r="G371" s="7">
        <f t="shared" si="261"/>
        <v>65651.399999999994</v>
      </c>
      <c r="H371" s="7">
        <f t="shared" si="261"/>
        <v>43221.2</v>
      </c>
      <c r="I371" s="7">
        <f t="shared" si="261"/>
        <v>39038.100000000006</v>
      </c>
      <c r="J371" s="7">
        <f t="shared" si="261"/>
        <v>42562</v>
      </c>
      <c r="K371" s="7">
        <f t="shared" si="261"/>
        <v>76641.900000000023</v>
      </c>
      <c r="L371" s="7">
        <f t="shared" si="261"/>
        <v>123219.59999999999</v>
      </c>
      <c r="M371" s="7">
        <f t="shared" si="261"/>
        <v>114291.29999999999</v>
      </c>
      <c r="N371" s="7">
        <f t="shared" si="261"/>
        <v>86251.599999999991</v>
      </c>
      <c r="O371" s="7">
        <f t="shared" si="261"/>
        <v>73747.399999999994</v>
      </c>
      <c r="P371" s="66">
        <f t="shared" si="257"/>
        <v>885818.89999999991</v>
      </c>
      <c r="R371" s="36"/>
    </row>
    <row r="372" spans="1:18" ht="16.05" customHeight="1" x14ac:dyDescent="0.2">
      <c r="A372" s="20"/>
      <c r="B372" s="21"/>
      <c r="C372" s="10" t="s">
        <v>22</v>
      </c>
      <c r="D372" s="7">
        <f t="shared" ref="D372:O372" si="262">IF(D371&lt;=0,"",D371/$P371%)</f>
        <v>8.2759692754354219</v>
      </c>
      <c r="E372" s="7">
        <f t="shared" si="262"/>
        <v>8.1200344675418421</v>
      </c>
      <c r="F372" s="7">
        <f t="shared" si="262"/>
        <v>8.574608195873898</v>
      </c>
      <c r="G372" s="7">
        <f t="shared" si="262"/>
        <v>7.4113794591648476</v>
      </c>
      <c r="H372" s="7">
        <f t="shared" si="262"/>
        <v>4.879236602425169</v>
      </c>
      <c r="I372" s="7">
        <f t="shared" si="262"/>
        <v>4.4070068949759387</v>
      </c>
      <c r="J372" s="7">
        <f t="shared" si="262"/>
        <v>4.8048195855834646</v>
      </c>
      <c r="K372" s="7">
        <f t="shared" si="262"/>
        <v>8.6520958177794629</v>
      </c>
      <c r="L372" s="7">
        <f t="shared" si="262"/>
        <v>13.910247342882389</v>
      </c>
      <c r="M372" s="7">
        <f t="shared" si="262"/>
        <v>12.902332519660622</v>
      </c>
      <c r="N372" s="7">
        <f t="shared" si="262"/>
        <v>9.7369338134465195</v>
      </c>
      <c r="O372" s="7">
        <f t="shared" si="262"/>
        <v>8.32533602523044</v>
      </c>
      <c r="P372" s="66">
        <f t="shared" si="257"/>
        <v>100.00000000000001</v>
      </c>
      <c r="R372" s="36"/>
    </row>
    <row r="373" spans="1:18" ht="16.05" customHeight="1" x14ac:dyDescent="0.2">
      <c r="A373" s="22" t="s">
        <v>85</v>
      </c>
      <c r="B373" s="23"/>
      <c r="C373" s="7" t="s">
        <v>21</v>
      </c>
      <c r="D373" s="67">
        <v>0</v>
      </c>
      <c r="E373" s="67">
        <v>0</v>
      </c>
      <c r="F373" s="67">
        <v>0</v>
      </c>
      <c r="G373" s="67">
        <v>0</v>
      </c>
      <c r="H373" s="67">
        <v>0</v>
      </c>
      <c r="I373" s="67">
        <v>9.1999999999999993</v>
      </c>
      <c r="J373" s="67">
        <v>21.1</v>
      </c>
      <c r="K373" s="67">
        <v>31.700000000000003</v>
      </c>
      <c r="L373" s="67">
        <v>15</v>
      </c>
      <c r="M373" s="67">
        <v>1.5</v>
      </c>
      <c r="N373" s="67">
        <v>0</v>
      </c>
      <c r="O373" s="67">
        <v>0</v>
      </c>
      <c r="P373" s="66">
        <f t="shared" ref="P373:P377" si="263">SUM(D373:O373)</f>
        <v>78.5</v>
      </c>
      <c r="R373" s="36"/>
    </row>
    <row r="374" spans="1:18" ht="16.05" customHeight="1" x14ac:dyDescent="0.2">
      <c r="A374" s="24" t="s">
        <v>86</v>
      </c>
      <c r="B374" s="25"/>
      <c r="C374" s="10" t="s">
        <v>22</v>
      </c>
      <c r="D374" s="7" t="str">
        <f t="shared" ref="D374:O374" si="264">IF(D373&lt;=0,"",D373/$P373%)</f>
        <v/>
      </c>
      <c r="E374" s="7" t="str">
        <f t="shared" si="264"/>
        <v/>
      </c>
      <c r="F374" s="7" t="str">
        <f t="shared" si="264"/>
        <v/>
      </c>
      <c r="G374" s="7" t="str">
        <f t="shared" si="264"/>
        <v/>
      </c>
      <c r="H374" s="7" t="str">
        <f t="shared" si="264"/>
        <v/>
      </c>
      <c r="I374" s="7">
        <f t="shared" si="264"/>
        <v>11.719745222929935</v>
      </c>
      <c r="J374" s="7">
        <f t="shared" si="264"/>
        <v>26.878980891719745</v>
      </c>
      <c r="K374" s="7">
        <f t="shared" si="264"/>
        <v>40.382165605095544</v>
      </c>
      <c r="L374" s="7">
        <f t="shared" si="264"/>
        <v>19.108280254777068</v>
      </c>
      <c r="M374" s="7">
        <f t="shared" si="264"/>
        <v>1.910828025477707</v>
      </c>
      <c r="N374" s="7" t="str">
        <f t="shared" si="264"/>
        <v/>
      </c>
      <c r="O374" s="7" t="str">
        <f t="shared" si="264"/>
        <v/>
      </c>
      <c r="P374" s="66">
        <f t="shared" si="263"/>
        <v>100</v>
      </c>
      <c r="R374" s="36"/>
    </row>
    <row r="375" spans="1:18" ht="16.05" customHeight="1" x14ac:dyDescent="0.2">
      <c r="A375" s="9"/>
      <c r="B375" s="26"/>
      <c r="C375" s="7" t="s">
        <v>23</v>
      </c>
      <c r="D375" s="67">
        <v>0</v>
      </c>
      <c r="E375" s="67">
        <v>0</v>
      </c>
      <c r="F375" s="67">
        <v>0</v>
      </c>
      <c r="G375" s="67">
        <v>0</v>
      </c>
      <c r="H375" s="67">
        <v>0</v>
      </c>
      <c r="I375" s="67">
        <v>22.7</v>
      </c>
      <c r="J375" s="67">
        <v>4349.7</v>
      </c>
      <c r="K375" s="67">
        <v>3202.9</v>
      </c>
      <c r="L375" s="67">
        <v>54.899999999999991</v>
      </c>
      <c r="M375" s="67">
        <v>22.5</v>
      </c>
      <c r="N375" s="67">
        <v>3</v>
      </c>
      <c r="O375" s="67">
        <v>0</v>
      </c>
      <c r="P375" s="66">
        <f t="shared" si="263"/>
        <v>7655.6999999999989</v>
      </c>
      <c r="R375" s="36"/>
    </row>
    <row r="376" spans="1:18" ht="16.05" customHeight="1" x14ac:dyDescent="0.2">
      <c r="A376" s="9"/>
      <c r="B376" s="26"/>
      <c r="C376" s="10" t="s">
        <v>22</v>
      </c>
      <c r="D376" s="7" t="str">
        <f t="shared" ref="D376:O376" si="265">IF(D375&lt;=0,"",D375/$P375%)</f>
        <v/>
      </c>
      <c r="E376" s="7" t="str">
        <f t="shared" si="265"/>
        <v/>
      </c>
      <c r="F376" s="7" t="str">
        <f t="shared" si="265"/>
        <v/>
      </c>
      <c r="G376" s="7" t="str">
        <f t="shared" si="265"/>
        <v/>
      </c>
      <c r="H376" s="7" t="str">
        <f t="shared" si="265"/>
        <v/>
      </c>
      <c r="I376" s="7">
        <f t="shared" si="265"/>
        <v>0.29651109630732658</v>
      </c>
      <c r="J376" s="7">
        <f t="shared" si="265"/>
        <v>56.816489674360284</v>
      </c>
      <c r="K376" s="7">
        <f t="shared" si="265"/>
        <v>41.836801337565483</v>
      </c>
      <c r="L376" s="7">
        <f t="shared" si="265"/>
        <v>0.71711273952741095</v>
      </c>
      <c r="M376" s="7">
        <f t="shared" si="265"/>
        <v>0.29389866374074225</v>
      </c>
      <c r="N376" s="7">
        <f t="shared" si="265"/>
        <v>3.9186488498765631E-2</v>
      </c>
      <c r="O376" s="7" t="str">
        <f t="shared" si="265"/>
        <v/>
      </c>
      <c r="P376" s="66">
        <f t="shared" si="263"/>
        <v>100.00000000000001</v>
      </c>
      <c r="R376" s="36"/>
    </row>
    <row r="377" spans="1:18" ht="16.05" customHeight="1" x14ac:dyDescent="0.2">
      <c r="A377" s="9"/>
      <c r="B377" s="26"/>
      <c r="C377" s="7" t="s">
        <v>24</v>
      </c>
      <c r="D377" s="66">
        <f>SUM(D375,D373)</f>
        <v>0</v>
      </c>
      <c r="E377" s="66">
        <f t="shared" ref="E377:O377" si="266">SUM(E375,E373)</f>
        <v>0</v>
      </c>
      <c r="F377" s="66">
        <f t="shared" si="266"/>
        <v>0</v>
      </c>
      <c r="G377" s="66">
        <f t="shared" si="266"/>
        <v>0</v>
      </c>
      <c r="H377" s="66">
        <f t="shared" si="266"/>
        <v>0</v>
      </c>
      <c r="I377" s="66">
        <f t="shared" si="266"/>
        <v>31.9</v>
      </c>
      <c r="J377" s="66">
        <f t="shared" si="266"/>
        <v>4370.8</v>
      </c>
      <c r="K377" s="66">
        <f t="shared" si="266"/>
        <v>3234.6</v>
      </c>
      <c r="L377" s="66">
        <f t="shared" si="266"/>
        <v>69.899999999999991</v>
      </c>
      <c r="M377" s="66">
        <f t="shared" si="266"/>
        <v>24</v>
      </c>
      <c r="N377" s="66">
        <f t="shared" si="266"/>
        <v>3</v>
      </c>
      <c r="O377" s="66">
        <f t="shared" si="266"/>
        <v>0</v>
      </c>
      <c r="P377" s="66">
        <f t="shared" si="263"/>
        <v>7734.1999999999989</v>
      </c>
      <c r="R377" s="36"/>
    </row>
    <row r="378" spans="1:18" ht="16.05" customHeight="1" x14ac:dyDescent="0.2">
      <c r="A378" s="13"/>
      <c r="B378" s="27"/>
      <c r="C378" s="10" t="s">
        <v>22</v>
      </c>
      <c r="D378" s="7" t="str">
        <f t="shared" ref="D378:O378" si="267">IF(D377&lt;=0,"",D377/$P377%)</f>
        <v/>
      </c>
      <c r="E378" s="7" t="str">
        <f t="shared" si="267"/>
        <v/>
      </c>
      <c r="F378" s="7" t="str">
        <f t="shared" si="267"/>
        <v/>
      </c>
      <c r="G378" s="7" t="str">
        <f t="shared" si="267"/>
        <v/>
      </c>
      <c r="H378" s="7" t="str">
        <f t="shared" si="267"/>
        <v/>
      </c>
      <c r="I378" s="7">
        <f t="shared" si="267"/>
        <v>0.41245377673191802</v>
      </c>
      <c r="J378" s="7">
        <f t="shared" si="267"/>
        <v>56.512632205011521</v>
      </c>
      <c r="K378" s="7">
        <f t="shared" si="267"/>
        <v>41.822037185487844</v>
      </c>
      <c r="L378" s="7">
        <f t="shared" si="267"/>
        <v>0.90377802487652248</v>
      </c>
      <c r="M378" s="7">
        <f t="shared" si="267"/>
        <v>0.31031005145975027</v>
      </c>
      <c r="N378" s="7">
        <f t="shared" si="267"/>
        <v>3.8788756432468784E-2</v>
      </c>
      <c r="O378" s="7" t="str">
        <f t="shared" si="267"/>
        <v/>
      </c>
      <c r="P378" s="66">
        <f>SUM(D378:O378)</f>
        <v>100.00000000000001</v>
      </c>
      <c r="R378" s="36"/>
    </row>
    <row r="379" spans="1:18" ht="16.05" customHeight="1" x14ac:dyDescent="0.2">
      <c r="P379" s="2"/>
      <c r="R379" s="36"/>
    </row>
    <row r="380" spans="1:18" ht="16.05" customHeight="1" x14ac:dyDescent="0.2">
      <c r="P380" s="2"/>
      <c r="R380" s="36"/>
    </row>
    <row r="381" spans="1:18" ht="16.05" customHeight="1" x14ac:dyDescent="0.2">
      <c r="P381" s="2"/>
      <c r="R381" s="36"/>
    </row>
    <row r="382" spans="1:18" ht="16.05" customHeight="1" x14ac:dyDescent="0.2">
      <c r="P382" s="2"/>
      <c r="R382" s="36"/>
    </row>
    <row r="383" spans="1:18" ht="16.05" customHeight="1" x14ac:dyDescent="0.2">
      <c r="P383" s="2"/>
      <c r="R383" s="36"/>
    </row>
    <row r="384" spans="1:18" ht="16.05" customHeight="1" x14ac:dyDescent="0.2">
      <c r="P384" s="2"/>
      <c r="R384" s="36"/>
    </row>
    <row r="385" spans="16:18" ht="16.05" customHeight="1" x14ac:dyDescent="0.2">
      <c r="P385" s="2"/>
      <c r="R385" s="36"/>
    </row>
    <row r="386" spans="16:18" ht="16.05" customHeight="1" x14ac:dyDescent="0.2">
      <c r="P386" s="2"/>
      <c r="R386" s="36"/>
    </row>
    <row r="387" spans="16:18" ht="16.05" customHeight="1" x14ac:dyDescent="0.2">
      <c r="P387" s="2"/>
      <c r="R387" s="36"/>
    </row>
    <row r="388" spans="16:18" ht="16.05" customHeight="1" x14ac:dyDescent="0.2">
      <c r="P388" s="2"/>
      <c r="R388" s="36"/>
    </row>
    <row r="389" spans="16:18" ht="16.05" customHeight="1" x14ac:dyDescent="0.2">
      <c r="P389" s="2"/>
      <c r="R389" s="36"/>
    </row>
    <row r="390" spans="16:18" ht="16.05" customHeight="1" x14ac:dyDescent="0.2">
      <c r="P390" s="2"/>
      <c r="R390" s="36"/>
    </row>
    <row r="391" spans="16:18" ht="16.05" customHeight="1" x14ac:dyDescent="0.2">
      <c r="P391" s="2"/>
      <c r="R391" s="36"/>
    </row>
    <row r="392" spans="16:18" ht="16.05" customHeight="1" x14ac:dyDescent="0.2">
      <c r="P392" s="2"/>
      <c r="R392" s="36"/>
    </row>
    <row r="393" spans="16:18" ht="16.05" customHeight="1" x14ac:dyDescent="0.2">
      <c r="P393" s="2"/>
      <c r="R393" s="36"/>
    </row>
    <row r="394" spans="16:18" ht="16.05" customHeight="1" x14ac:dyDescent="0.2">
      <c r="P394" s="2"/>
      <c r="R394" s="36"/>
    </row>
    <row r="395" spans="16:18" ht="16.05" customHeight="1" x14ac:dyDescent="0.2">
      <c r="P395" s="2"/>
      <c r="R395" s="36"/>
    </row>
    <row r="396" spans="16:18" ht="16.05" customHeight="1" x14ac:dyDescent="0.2">
      <c r="P396" s="2"/>
      <c r="R396" s="36"/>
    </row>
    <row r="397" spans="16:18" ht="16.05" customHeight="1" x14ac:dyDescent="0.2">
      <c r="P397" s="2"/>
    </row>
    <row r="398" spans="16:18" ht="16.05" customHeight="1" x14ac:dyDescent="0.2">
      <c r="P398" s="2"/>
    </row>
    <row r="399" spans="16:18" ht="16.05" customHeight="1" x14ac:dyDescent="0.2">
      <c r="P399" s="2"/>
    </row>
    <row r="400" spans="16:18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7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R445"/>
  <sheetViews>
    <sheetView showGridLines="0" showZeros="0" view="pageBreakPreview" zoomScale="80" zoomScaleNormal="86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7" width="9" style="2"/>
    <col min="18" max="18" width="10.88671875" style="2" bestFit="1" customWidth="1"/>
    <col min="19" max="16384" width="9" style="2"/>
  </cols>
  <sheetData>
    <row r="1" spans="1:18" ht="16.05" customHeight="1" x14ac:dyDescent="0.2">
      <c r="A1" s="2" t="s">
        <v>130</v>
      </c>
    </row>
    <row r="2" spans="1:18" ht="16.05" customHeight="1" x14ac:dyDescent="0.2">
      <c r="A2" s="2" t="s">
        <v>1</v>
      </c>
    </row>
    <row r="4" spans="1:18" ht="16.05" customHeight="1" x14ac:dyDescent="0.2">
      <c r="A4" s="3" t="s">
        <v>2</v>
      </c>
      <c r="B4" s="3" t="s">
        <v>95</v>
      </c>
    </row>
    <row r="5" spans="1:18" ht="16.05" customHeight="1" x14ac:dyDescent="0.2">
      <c r="P5" s="42" t="s">
        <v>4</v>
      </c>
    </row>
    <row r="6" spans="1:18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8" ht="16.05" customHeight="1" x14ac:dyDescent="0.2">
      <c r="A7" s="103" t="s">
        <v>20</v>
      </c>
      <c r="B7" s="104"/>
      <c r="C7" s="7" t="s">
        <v>21</v>
      </c>
      <c r="D7" s="8">
        <f>SUM(D13,D19,D25,D31)</f>
        <v>97.800000000000011</v>
      </c>
      <c r="E7" s="8">
        <f t="shared" ref="E7:O11" si="0">SUM(E13,E19,E25,E31)</f>
        <v>195.2</v>
      </c>
      <c r="F7" s="8">
        <f t="shared" si="0"/>
        <v>164.20000000000002</v>
      </c>
      <c r="G7" s="8">
        <f t="shared" si="0"/>
        <v>59.300000000000004</v>
      </c>
      <c r="H7" s="8">
        <f t="shared" si="0"/>
        <v>29.1</v>
      </c>
      <c r="I7" s="8">
        <f t="shared" si="0"/>
        <v>237.20000000000002</v>
      </c>
      <c r="J7" s="8">
        <f t="shared" si="0"/>
        <v>160.5</v>
      </c>
      <c r="K7" s="8">
        <f t="shared" si="0"/>
        <v>36.5</v>
      </c>
      <c r="L7" s="8">
        <f t="shared" si="0"/>
        <v>109.1</v>
      </c>
      <c r="M7" s="8">
        <f t="shared" si="0"/>
        <v>53.500000000000007</v>
      </c>
      <c r="N7" s="8">
        <f t="shared" si="0"/>
        <v>46.4</v>
      </c>
      <c r="O7" s="8">
        <f t="shared" si="0"/>
        <v>174.20000000000002</v>
      </c>
      <c r="P7" s="45">
        <f>SUM(D7:O7)</f>
        <v>1363.0000000000002</v>
      </c>
      <c r="R7" s="35"/>
    </row>
    <row r="8" spans="1:18" ht="16.05" customHeight="1" x14ac:dyDescent="0.2">
      <c r="A8" s="9"/>
      <c r="C8" s="10" t="s">
        <v>22</v>
      </c>
      <c r="D8" s="7">
        <f>IF(D7&lt;=0,"",D7/$P7%)</f>
        <v>7.1753484959647826</v>
      </c>
      <c r="E8" s="7">
        <f t="shared" ref="E8:O8" si="1">IF(E7&lt;=0,"",E7/$P7%)</f>
        <v>14.32134996331621</v>
      </c>
      <c r="F8" s="7">
        <f t="shared" si="1"/>
        <v>12.046955245781364</v>
      </c>
      <c r="G8" s="7">
        <f t="shared" si="1"/>
        <v>4.350696991929567</v>
      </c>
      <c r="H8" s="7">
        <f t="shared" si="1"/>
        <v>2.1349963316214229</v>
      </c>
      <c r="I8" s="7">
        <f t="shared" si="1"/>
        <v>17.402787967718268</v>
      </c>
      <c r="J8" s="7">
        <f t="shared" si="1"/>
        <v>11.775495231107849</v>
      </c>
      <c r="K8" s="7">
        <f t="shared" si="1"/>
        <v>2.6779163609684513</v>
      </c>
      <c r="L8" s="7">
        <f t="shared" si="1"/>
        <v>8.0044020542920009</v>
      </c>
      <c r="M8" s="7">
        <f t="shared" si="1"/>
        <v>3.9251650770359499</v>
      </c>
      <c r="N8" s="7">
        <f t="shared" si="1"/>
        <v>3.4042553191489353</v>
      </c>
      <c r="O8" s="7">
        <f t="shared" si="1"/>
        <v>12.780630961115186</v>
      </c>
      <c r="P8" s="66">
        <f>SUM(D8:O8)</f>
        <v>100</v>
      </c>
      <c r="R8" s="35"/>
    </row>
    <row r="9" spans="1:18" ht="16.05" customHeight="1" x14ac:dyDescent="0.2">
      <c r="A9" s="9"/>
      <c r="C9" s="7" t="s">
        <v>23</v>
      </c>
      <c r="D9" s="67">
        <f>SUM(D15,D21,D27,D33)</f>
        <v>68.900000000000006</v>
      </c>
      <c r="E9" s="67">
        <f t="shared" si="0"/>
        <v>187.29999999999998</v>
      </c>
      <c r="F9" s="67">
        <f t="shared" si="0"/>
        <v>235.5</v>
      </c>
      <c r="G9" s="67">
        <f t="shared" si="0"/>
        <v>114</v>
      </c>
      <c r="H9" s="67">
        <f t="shared" si="0"/>
        <v>50.9</v>
      </c>
      <c r="I9" s="67">
        <f t="shared" si="0"/>
        <v>35</v>
      </c>
      <c r="J9" s="67">
        <f t="shared" si="0"/>
        <v>342.7</v>
      </c>
      <c r="K9" s="67">
        <f t="shared" si="0"/>
        <v>274</v>
      </c>
      <c r="L9" s="67">
        <f t="shared" si="0"/>
        <v>116.60000000000001</v>
      </c>
      <c r="M9" s="67">
        <f t="shared" si="0"/>
        <v>70.2</v>
      </c>
      <c r="N9" s="67">
        <f t="shared" si="0"/>
        <v>72.5</v>
      </c>
      <c r="O9" s="67">
        <f t="shared" si="0"/>
        <v>156.4</v>
      </c>
      <c r="P9" s="66">
        <f>SUM(D9:O9)</f>
        <v>1724</v>
      </c>
      <c r="R9" s="35"/>
    </row>
    <row r="10" spans="1:18" ht="16.05" customHeight="1" x14ac:dyDescent="0.2">
      <c r="A10" s="9"/>
      <c r="C10" s="10" t="s">
        <v>22</v>
      </c>
      <c r="D10" s="7">
        <f t="shared" ref="D10:O10" si="2">IF(D9&lt;=0,"",D9/$P9%)</f>
        <v>3.9965197215777271</v>
      </c>
      <c r="E10" s="7">
        <f t="shared" si="2"/>
        <v>10.864269141531322</v>
      </c>
      <c r="F10" s="7">
        <f t="shared" si="2"/>
        <v>13.660092807424595</v>
      </c>
      <c r="G10" s="7">
        <f t="shared" si="2"/>
        <v>6.6125290023201861</v>
      </c>
      <c r="H10" s="7">
        <f t="shared" si="2"/>
        <v>2.9524361948955917</v>
      </c>
      <c r="I10" s="7">
        <f t="shared" si="2"/>
        <v>2.0301624129930396</v>
      </c>
      <c r="J10" s="7">
        <f t="shared" si="2"/>
        <v>19.878190255220417</v>
      </c>
      <c r="K10" s="7">
        <f t="shared" si="2"/>
        <v>15.893271461716939</v>
      </c>
      <c r="L10" s="7">
        <f t="shared" si="2"/>
        <v>6.763341067285384</v>
      </c>
      <c r="M10" s="7">
        <f t="shared" si="2"/>
        <v>4.0719257540603255</v>
      </c>
      <c r="N10" s="7">
        <f t="shared" si="2"/>
        <v>4.2053364269141538</v>
      </c>
      <c r="O10" s="7">
        <f t="shared" si="2"/>
        <v>9.0719257540603255</v>
      </c>
      <c r="P10" s="66">
        <f>SUM(D10:O10)</f>
        <v>100.00000000000001</v>
      </c>
      <c r="R10" s="35"/>
    </row>
    <row r="11" spans="1:18" ht="16.05" customHeight="1" x14ac:dyDescent="0.2">
      <c r="A11" s="9"/>
      <c r="B11" s="11"/>
      <c r="C11" s="7" t="s">
        <v>24</v>
      </c>
      <c r="D11" s="67">
        <f>SUM(D17,D23,D29,D35)</f>
        <v>166.70000000000005</v>
      </c>
      <c r="E11" s="67">
        <f t="shared" si="0"/>
        <v>382.5</v>
      </c>
      <c r="F11" s="67">
        <f t="shared" si="0"/>
        <v>399.70000000000005</v>
      </c>
      <c r="G11" s="67">
        <f t="shared" si="0"/>
        <v>173.3</v>
      </c>
      <c r="H11" s="67">
        <f t="shared" si="0"/>
        <v>80</v>
      </c>
      <c r="I11" s="67">
        <f t="shared" si="0"/>
        <v>272.2</v>
      </c>
      <c r="J11" s="67">
        <f t="shared" si="0"/>
        <v>503.2</v>
      </c>
      <c r="K11" s="67">
        <f t="shared" si="0"/>
        <v>310.5</v>
      </c>
      <c r="L11" s="67">
        <f t="shared" si="0"/>
        <v>225.7</v>
      </c>
      <c r="M11" s="67">
        <f t="shared" si="0"/>
        <v>123.7</v>
      </c>
      <c r="N11" s="67">
        <f t="shared" si="0"/>
        <v>118.9</v>
      </c>
      <c r="O11" s="67">
        <f t="shared" si="0"/>
        <v>330.6</v>
      </c>
      <c r="P11" s="66">
        <f>SUM(D11:O11)</f>
        <v>3087</v>
      </c>
      <c r="R11" s="35"/>
    </row>
    <row r="12" spans="1:18" ht="16.05" customHeight="1" x14ac:dyDescent="0.2">
      <c r="A12" s="9"/>
      <c r="B12" s="12"/>
      <c r="C12" s="10" t="s">
        <v>22</v>
      </c>
      <c r="D12" s="7">
        <f t="shared" ref="D12:O12" si="3">IF(D11&lt;=0,"",D11/$P11%)</f>
        <v>5.4000647878198915</v>
      </c>
      <c r="E12" s="7">
        <f t="shared" si="3"/>
        <v>12.390670553935859</v>
      </c>
      <c r="F12" s="7">
        <f t="shared" si="3"/>
        <v>12.947845804988663</v>
      </c>
      <c r="G12" s="7">
        <f t="shared" si="3"/>
        <v>5.6138645934564302</v>
      </c>
      <c r="H12" s="7">
        <f t="shared" si="3"/>
        <v>2.5915127955944284</v>
      </c>
      <c r="I12" s="7">
        <f t="shared" si="3"/>
        <v>8.8176222870100407</v>
      </c>
      <c r="J12" s="7">
        <f t="shared" si="3"/>
        <v>16.300615484288954</v>
      </c>
      <c r="K12" s="7">
        <f t="shared" si="3"/>
        <v>10.058309037900875</v>
      </c>
      <c r="L12" s="7">
        <f t="shared" si="3"/>
        <v>7.3113054745707799</v>
      </c>
      <c r="M12" s="7">
        <f t="shared" si="3"/>
        <v>4.0071266601878843</v>
      </c>
      <c r="N12" s="7">
        <f t="shared" si="3"/>
        <v>3.8516358924522192</v>
      </c>
      <c r="O12" s="7">
        <f t="shared" si="3"/>
        <v>10.709426627793976</v>
      </c>
      <c r="P12" s="66">
        <f t="shared" ref="P12:P89" si="4">SUM(D12:O12)</f>
        <v>100</v>
      </c>
      <c r="R12" s="35"/>
    </row>
    <row r="13" spans="1:18" ht="16.05" customHeight="1" x14ac:dyDescent="0.2">
      <c r="A13" s="9"/>
      <c r="B13" s="9" t="s">
        <v>25</v>
      </c>
      <c r="C13" s="7" t="s">
        <v>21</v>
      </c>
      <c r="D13" s="67">
        <v>15.399999999999999</v>
      </c>
      <c r="E13" s="67">
        <v>146</v>
      </c>
      <c r="F13" s="67">
        <v>7.8000000000000007</v>
      </c>
      <c r="G13" s="67">
        <v>39.300000000000004</v>
      </c>
      <c r="H13" s="67">
        <v>6</v>
      </c>
      <c r="I13" s="67">
        <v>9.3999999999999986</v>
      </c>
      <c r="J13" s="67">
        <v>59.3</v>
      </c>
      <c r="K13" s="67">
        <v>3.9</v>
      </c>
      <c r="L13" s="67">
        <v>18.5</v>
      </c>
      <c r="M13" s="67">
        <v>17.300000000000004</v>
      </c>
      <c r="N13" s="67">
        <v>11.5</v>
      </c>
      <c r="O13" s="67">
        <v>13.8</v>
      </c>
      <c r="P13" s="66">
        <f t="shared" si="4"/>
        <v>348.20000000000005</v>
      </c>
      <c r="R13" s="35"/>
    </row>
    <row r="14" spans="1:18" ht="16.05" customHeight="1" x14ac:dyDescent="0.2">
      <c r="A14" s="9"/>
      <c r="B14" s="9"/>
      <c r="C14" s="10" t="s">
        <v>22</v>
      </c>
      <c r="D14" s="7">
        <f t="shared" ref="D14:O14" si="5">IF(D13&lt;=0,"",D13/$P13%)</f>
        <v>4.4227455485353229</v>
      </c>
      <c r="E14" s="7">
        <f t="shared" si="5"/>
        <v>41.929925330269953</v>
      </c>
      <c r="F14" s="7">
        <f t="shared" si="5"/>
        <v>2.2400919012062031</v>
      </c>
      <c r="G14" s="7">
        <f t="shared" si="5"/>
        <v>11.286616886846639</v>
      </c>
      <c r="H14" s="7">
        <f t="shared" si="5"/>
        <v>1.7231476163124637</v>
      </c>
      <c r="I14" s="7">
        <f t="shared" si="5"/>
        <v>2.6995979322228596</v>
      </c>
      <c r="J14" s="7">
        <f t="shared" si="5"/>
        <v>17.030442274554851</v>
      </c>
      <c r="K14" s="7">
        <f t="shared" si="5"/>
        <v>1.1200459506031015</v>
      </c>
      <c r="L14" s="7">
        <f t="shared" si="5"/>
        <v>5.3130384836300966</v>
      </c>
      <c r="M14" s="7">
        <f t="shared" si="5"/>
        <v>4.9684089603676052</v>
      </c>
      <c r="N14" s="7">
        <f t="shared" si="5"/>
        <v>3.3026995979322225</v>
      </c>
      <c r="O14" s="7">
        <f t="shared" si="5"/>
        <v>3.9632395175186668</v>
      </c>
      <c r="P14" s="66">
        <f t="shared" si="4"/>
        <v>100</v>
      </c>
      <c r="R14" s="35"/>
    </row>
    <row r="15" spans="1:18" ht="16.05" customHeight="1" x14ac:dyDescent="0.2">
      <c r="A15" s="9"/>
      <c r="B15" s="9"/>
      <c r="C15" s="7" t="s">
        <v>23</v>
      </c>
      <c r="D15" s="67">
        <v>6.3999999999999995</v>
      </c>
      <c r="E15" s="67">
        <v>7.6999999999999993</v>
      </c>
      <c r="F15" s="67">
        <v>11.799999999999999</v>
      </c>
      <c r="G15" s="67">
        <v>7.1999999999999993</v>
      </c>
      <c r="H15" s="67">
        <v>6.5</v>
      </c>
      <c r="I15" s="67">
        <v>12.3</v>
      </c>
      <c r="J15" s="67">
        <v>9.6</v>
      </c>
      <c r="K15" s="67">
        <v>5.0999999999999996</v>
      </c>
      <c r="L15" s="67">
        <v>12.2</v>
      </c>
      <c r="M15" s="67">
        <v>6.2</v>
      </c>
      <c r="N15" s="67">
        <v>9.8999999999999986</v>
      </c>
      <c r="O15" s="67">
        <v>21.1</v>
      </c>
      <c r="P15" s="66">
        <f t="shared" si="4"/>
        <v>116</v>
      </c>
      <c r="R15" s="35"/>
    </row>
    <row r="16" spans="1:18" ht="16.05" customHeight="1" x14ac:dyDescent="0.2">
      <c r="A16" s="9"/>
      <c r="B16" s="9"/>
      <c r="C16" s="10" t="s">
        <v>22</v>
      </c>
      <c r="D16" s="7">
        <f t="shared" ref="D16:O18" si="6">IF(D15&lt;=0,"",D15/$P15%)</f>
        <v>5.5172413793103443</v>
      </c>
      <c r="E16" s="7">
        <f t="shared" si="6"/>
        <v>6.6379310344827589</v>
      </c>
      <c r="F16" s="7">
        <f t="shared" si="6"/>
        <v>10.172413793103448</v>
      </c>
      <c r="G16" s="7">
        <f t="shared" si="6"/>
        <v>6.2068965517241379</v>
      </c>
      <c r="H16" s="7">
        <f t="shared" si="6"/>
        <v>5.6034482758620694</v>
      </c>
      <c r="I16" s="7">
        <f t="shared" si="6"/>
        <v>10.603448275862071</v>
      </c>
      <c r="J16" s="7">
        <f t="shared" si="6"/>
        <v>8.2758620689655178</v>
      </c>
      <c r="K16" s="7">
        <f t="shared" si="6"/>
        <v>4.3965517241379306</v>
      </c>
      <c r="L16" s="7">
        <f t="shared" si="6"/>
        <v>10.517241379310345</v>
      </c>
      <c r="M16" s="7">
        <f t="shared" si="6"/>
        <v>5.3448275862068968</v>
      </c>
      <c r="N16" s="7">
        <f t="shared" si="6"/>
        <v>8.5344827586206886</v>
      </c>
      <c r="O16" s="7">
        <f t="shared" si="6"/>
        <v>18.189655172413797</v>
      </c>
      <c r="P16" s="66">
        <f t="shared" si="4"/>
        <v>100</v>
      </c>
      <c r="R16" s="35"/>
    </row>
    <row r="17" spans="1:18" ht="16.05" customHeight="1" x14ac:dyDescent="0.2">
      <c r="A17" s="9"/>
      <c r="B17" s="9"/>
      <c r="C17" s="7" t="s">
        <v>24</v>
      </c>
      <c r="D17" s="66">
        <f>SUM(D15,D13)</f>
        <v>21.799999999999997</v>
      </c>
      <c r="E17" s="66">
        <f t="shared" ref="E17:O17" si="7">SUM(E15,E13)</f>
        <v>153.69999999999999</v>
      </c>
      <c r="F17" s="66">
        <f t="shared" si="7"/>
        <v>19.600000000000001</v>
      </c>
      <c r="G17" s="66">
        <f t="shared" si="7"/>
        <v>46.5</v>
      </c>
      <c r="H17" s="66">
        <f t="shared" si="7"/>
        <v>12.5</v>
      </c>
      <c r="I17" s="66">
        <f t="shared" si="7"/>
        <v>21.7</v>
      </c>
      <c r="J17" s="66">
        <f t="shared" si="7"/>
        <v>68.899999999999991</v>
      </c>
      <c r="K17" s="66">
        <f t="shared" si="7"/>
        <v>9</v>
      </c>
      <c r="L17" s="66">
        <f t="shared" si="7"/>
        <v>30.7</v>
      </c>
      <c r="M17" s="66">
        <f t="shared" si="7"/>
        <v>23.500000000000004</v>
      </c>
      <c r="N17" s="66">
        <f t="shared" si="7"/>
        <v>21.4</v>
      </c>
      <c r="O17" s="66">
        <f t="shared" si="7"/>
        <v>34.900000000000006</v>
      </c>
      <c r="P17" s="66">
        <f t="shared" si="4"/>
        <v>464.19999999999993</v>
      </c>
      <c r="R17" s="35"/>
    </row>
    <row r="18" spans="1:18" ht="16.05" customHeight="1" x14ac:dyDescent="0.2">
      <c r="A18" s="9"/>
      <c r="B18" s="13"/>
      <c r="C18" s="10" t="s">
        <v>22</v>
      </c>
      <c r="D18" s="7">
        <f t="shared" si="6"/>
        <v>4.6962516156828951</v>
      </c>
      <c r="E18" s="7">
        <f t="shared" si="6"/>
        <v>33.110728134424818</v>
      </c>
      <c r="F18" s="7">
        <f t="shared" si="6"/>
        <v>4.2223179663937964</v>
      </c>
      <c r="G18" s="7">
        <f t="shared" si="6"/>
        <v>10.017233950883242</v>
      </c>
      <c r="H18" s="7">
        <f t="shared" si="6"/>
        <v>2.6928048255062476</v>
      </c>
      <c r="I18" s="7">
        <f t="shared" si="6"/>
        <v>4.6747091770788458</v>
      </c>
      <c r="J18" s="7">
        <f t="shared" si="6"/>
        <v>14.842740198190436</v>
      </c>
      <c r="K18" s="7">
        <f t="shared" si="6"/>
        <v>1.9388194743644982</v>
      </c>
      <c r="L18" s="7">
        <f t="shared" si="6"/>
        <v>6.6135286514433442</v>
      </c>
      <c r="M18" s="7">
        <f t="shared" si="6"/>
        <v>5.0624730719517466</v>
      </c>
      <c r="N18" s="7">
        <f t="shared" si="6"/>
        <v>4.6100818612666954</v>
      </c>
      <c r="O18" s="7">
        <f t="shared" si="6"/>
        <v>7.5183110728134448</v>
      </c>
      <c r="P18" s="66">
        <f t="shared" si="4"/>
        <v>100.00000000000001</v>
      </c>
      <c r="R18" s="35"/>
    </row>
    <row r="19" spans="1:18" ht="16.05" customHeight="1" x14ac:dyDescent="0.2">
      <c r="A19" s="9"/>
      <c r="B19" s="9" t="s">
        <v>26</v>
      </c>
      <c r="C19" s="7" t="s">
        <v>21</v>
      </c>
      <c r="D19" s="67">
        <v>82.4</v>
      </c>
      <c r="E19" s="67">
        <v>49.2</v>
      </c>
      <c r="F19" s="67">
        <v>156.4</v>
      </c>
      <c r="G19" s="67">
        <v>20</v>
      </c>
      <c r="H19" s="67">
        <v>23.1</v>
      </c>
      <c r="I19" s="67">
        <v>227.8</v>
      </c>
      <c r="J19" s="67">
        <v>101.2</v>
      </c>
      <c r="K19" s="67">
        <v>32.6</v>
      </c>
      <c r="L19" s="67">
        <v>90.6</v>
      </c>
      <c r="M19" s="67">
        <v>36.200000000000003</v>
      </c>
      <c r="N19" s="67">
        <v>34.9</v>
      </c>
      <c r="O19" s="67">
        <v>160.4</v>
      </c>
      <c r="P19" s="66">
        <f t="shared" ref="P19:P24" si="8">SUM(D19:O19)</f>
        <v>1014.8000000000002</v>
      </c>
      <c r="R19" s="35"/>
    </row>
    <row r="20" spans="1:18" ht="16.05" customHeight="1" x14ac:dyDescent="0.2">
      <c r="A20" s="9"/>
      <c r="B20" s="9"/>
      <c r="C20" s="10" t="s">
        <v>22</v>
      </c>
      <c r="D20" s="7">
        <f t="shared" ref="D20:O20" si="9">IF(D19&lt;=0,"",D19/$P19%)</f>
        <v>8.1198265668111933</v>
      </c>
      <c r="E20" s="7">
        <f t="shared" si="9"/>
        <v>4.8482459597950331</v>
      </c>
      <c r="F20" s="7">
        <f t="shared" si="9"/>
        <v>15.411903823413478</v>
      </c>
      <c r="G20" s="7">
        <f t="shared" si="9"/>
        <v>1.9708316909735906</v>
      </c>
      <c r="H20" s="7">
        <f t="shared" si="9"/>
        <v>2.2763106030744971</v>
      </c>
      <c r="I20" s="7">
        <f t="shared" si="9"/>
        <v>22.447772960189198</v>
      </c>
      <c r="J20" s="7">
        <f t="shared" si="9"/>
        <v>9.972408356326369</v>
      </c>
      <c r="K20" s="7">
        <f t="shared" si="9"/>
        <v>3.2124556562869526</v>
      </c>
      <c r="L20" s="7">
        <f t="shared" si="9"/>
        <v>8.9278675601103643</v>
      </c>
      <c r="M20" s="7">
        <f t="shared" si="9"/>
        <v>3.5672053606621992</v>
      </c>
      <c r="N20" s="7">
        <f t="shared" si="9"/>
        <v>3.4391013007489155</v>
      </c>
      <c r="O20" s="7">
        <f t="shared" si="9"/>
        <v>15.806070161608197</v>
      </c>
      <c r="P20" s="66">
        <f t="shared" si="8"/>
        <v>100</v>
      </c>
      <c r="R20" s="35"/>
    </row>
    <row r="21" spans="1:18" ht="16.05" customHeight="1" x14ac:dyDescent="0.2">
      <c r="A21" s="9"/>
      <c r="B21" s="9"/>
      <c r="C21" s="7" t="s">
        <v>23</v>
      </c>
      <c r="D21" s="67">
        <v>57.2</v>
      </c>
      <c r="E21" s="67">
        <v>100.7</v>
      </c>
      <c r="F21" s="67">
        <v>99.2</v>
      </c>
      <c r="G21" s="67">
        <v>65.400000000000006</v>
      </c>
      <c r="H21" s="67">
        <v>25.1</v>
      </c>
      <c r="I21" s="67">
        <v>20</v>
      </c>
      <c r="J21" s="67">
        <v>31.2</v>
      </c>
      <c r="K21" s="67">
        <v>62.300000000000004</v>
      </c>
      <c r="L21" s="67">
        <v>39.200000000000003</v>
      </c>
      <c r="M21" s="67">
        <v>35.799999999999997</v>
      </c>
      <c r="N21" s="67">
        <v>31.5</v>
      </c>
      <c r="O21" s="67">
        <v>89.7</v>
      </c>
      <c r="P21" s="66">
        <f t="shared" si="8"/>
        <v>657.30000000000007</v>
      </c>
      <c r="R21" s="35"/>
    </row>
    <row r="22" spans="1:18" ht="16.05" customHeight="1" x14ac:dyDescent="0.2">
      <c r="A22" s="9"/>
      <c r="B22" s="9"/>
      <c r="C22" s="10" t="s">
        <v>22</v>
      </c>
      <c r="D22" s="7">
        <f t="shared" ref="D22:O22" si="10">IF(D21&lt;=0,"",D21/$P21%)</f>
        <v>8.7022668492317052</v>
      </c>
      <c r="E22" s="7">
        <f t="shared" si="10"/>
        <v>15.320249505553019</v>
      </c>
      <c r="F22" s="7">
        <f t="shared" si="10"/>
        <v>15.092043207059181</v>
      </c>
      <c r="G22" s="7">
        <f t="shared" si="10"/>
        <v>9.9497946143313563</v>
      </c>
      <c r="H22" s="7">
        <f t="shared" si="10"/>
        <v>3.8186520614635628</v>
      </c>
      <c r="I22" s="7">
        <f t="shared" si="10"/>
        <v>3.042750646584512</v>
      </c>
      <c r="J22" s="7">
        <f t="shared" si="10"/>
        <v>4.7466910086718386</v>
      </c>
      <c r="K22" s="7">
        <f t="shared" si="10"/>
        <v>9.4781682641107565</v>
      </c>
      <c r="L22" s="7">
        <f t="shared" si="10"/>
        <v>5.9637912673056448</v>
      </c>
      <c r="M22" s="7">
        <f t="shared" si="10"/>
        <v>5.4465236573862761</v>
      </c>
      <c r="N22" s="7">
        <f t="shared" si="10"/>
        <v>4.7923322683706067</v>
      </c>
      <c r="O22" s="7">
        <f t="shared" si="10"/>
        <v>13.646736649931539</v>
      </c>
      <c r="P22" s="66">
        <f t="shared" si="8"/>
        <v>99.999999999999986</v>
      </c>
      <c r="R22" s="35"/>
    </row>
    <row r="23" spans="1:18" ht="16.05" customHeight="1" x14ac:dyDescent="0.2">
      <c r="A23" s="9"/>
      <c r="B23" s="9"/>
      <c r="C23" s="7" t="s">
        <v>24</v>
      </c>
      <c r="D23" s="66">
        <f>SUM(D21,D19)</f>
        <v>139.60000000000002</v>
      </c>
      <c r="E23" s="66">
        <f t="shared" ref="E23:O23" si="11">SUM(E21,E19)</f>
        <v>149.9</v>
      </c>
      <c r="F23" s="66">
        <f t="shared" si="11"/>
        <v>255.60000000000002</v>
      </c>
      <c r="G23" s="66">
        <f t="shared" si="11"/>
        <v>85.4</v>
      </c>
      <c r="H23" s="66">
        <f t="shared" si="11"/>
        <v>48.2</v>
      </c>
      <c r="I23" s="66">
        <f t="shared" si="11"/>
        <v>247.8</v>
      </c>
      <c r="J23" s="66">
        <f t="shared" si="11"/>
        <v>132.4</v>
      </c>
      <c r="K23" s="66">
        <f t="shared" si="11"/>
        <v>94.9</v>
      </c>
      <c r="L23" s="66">
        <f t="shared" si="11"/>
        <v>129.80000000000001</v>
      </c>
      <c r="M23" s="66">
        <f t="shared" si="11"/>
        <v>72</v>
      </c>
      <c r="N23" s="66">
        <f t="shared" si="11"/>
        <v>66.400000000000006</v>
      </c>
      <c r="O23" s="66">
        <f t="shared" si="11"/>
        <v>250.10000000000002</v>
      </c>
      <c r="P23" s="66">
        <f t="shared" si="8"/>
        <v>1672.1000000000004</v>
      </c>
      <c r="R23" s="35"/>
    </row>
    <row r="24" spans="1:18" ht="16.05" customHeight="1" x14ac:dyDescent="0.2">
      <c r="A24" s="9"/>
      <c r="B24" s="13"/>
      <c r="C24" s="10" t="s">
        <v>22</v>
      </c>
      <c r="D24" s="7">
        <f t="shared" ref="D24:O24" si="12">IF(D23&lt;=0,"",D23/$P23%)</f>
        <v>8.3487829675258656</v>
      </c>
      <c r="E24" s="7">
        <f t="shared" si="12"/>
        <v>8.9647748340410249</v>
      </c>
      <c r="F24" s="7">
        <f t="shared" si="12"/>
        <v>15.28616709526942</v>
      </c>
      <c r="G24" s="7">
        <f t="shared" si="12"/>
        <v>5.107350038873272</v>
      </c>
      <c r="H24" s="7">
        <f t="shared" si="12"/>
        <v>2.8826027151486149</v>
      </c>
      <c r="I24" s="7">
        <f t="shared" si="12"/>
        <v>14.819687817714248</v>
      </c>
      <c r="J24" s="7">
        <f t="shared" si="12"/>
        <v>7.9181867113210922</v>
      </c>
      <c r="K24" s="7">
        <f t="shared" si="12"/>
        <v>5.6754978769212361</v>
      </c>
      <c r="L24" s="7">
        <f t="shared" si="12"/>
        <v>7.762693618802702</v>
      </c>
      <c r="M24" s="7">
        <f t="shared" si="12"/>
        <v>4.3059625620477231</v>
      </c>
      <c r="N24" s="7">
        <f t="shared" si="12"/>
        <v>3.9710543627773451</v>
      </c>
      <c r="O24" s="7">
        <f t="shared" si="12"/>
        <v>14.957239399557441</v>
      </c>
      <c r="P24" s="66">
        <f t="shared" si="8"/>
        <v>99.999999999999986</v>
      </c>
      <c r="R24" s="35"/>
    </row>
    <row r="25" spans="1:18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3">SUM(D25:O25)</f>
        <v>0</v>
      </c>
      <c r="R25" s="35"/>
    </row>
    <row r="26" spans="1:18" ht="16.05" customHeight="1" x14ac:dyDescent="0.2">
      <c r="A26" s="9"/>
      <c r="B26" s="9"/>
      <c r="C26" s="10" t="s">
        <v>22</v>
      </c>
      <c r="D26" s="7" t="str">
        <f t="shared" ref="D26:O26" si="14">IF(D25&lt;=0,"",D25/$P25%)</f>
        <v/>
      </c>
      <c r="E26" s="7" t="str">
        <f t="shared" si="14"/>
        <v/>
      </c>
      <c r="F26" s="7" t="str">
        <f t="shared" si="14"/>
        <v/>
      </c>
      <c r="G26" s="7" t="str">
        <f t="shared" si="14"/>
        <v/>
      </c>
      <c r="H26" s="7" t="str">
        <f t="shared" si="14"/>
        <v/>
      </c>
      <c r="I26" s="7" t="str">
        <f t="shared" si="14"/>
        <v/>
      </c>
      <c r="J26" s="7" t="str">
        <f t="shared" si="14"/>
        <v/>
      </c>
      <c r="K26" s="7" t="str">
        <f t="shared" si="14"/>
        <v/>
      </c>
      <c r="L26" s="7" t="str">
        <f t="shared" si="14"/>
        <v/>
      </c>
      <c r="M26" s="7" t="str">
        <f t="shared" si="14"/>
        <v/>
      </c>
      <c r="N26" s="7" t="str">
        <f t="shared" si="14"/>
        <v/>
      </c>
      <c r="O26" s="7" t="str">
        <f t="shared" si="14"/>
        <v/>
      </c>
      <c r="P26" s="66">
        <f t="shared" si="13"/>
        <v>0</v>
      </c>
      <c r="R26" s="35"/>
    </row>
    <row r="27" spans="1:18" ht="16.05" customHeight="1" x14ac:dyDescent="0.2">
      <c r="A27" s="9"/>
      <c r="B27" s="9"/>
      <c r="C27" s="7" t="s">
        <v>23</v>
      </c>
      <c r="D27" s="67">
        <v>5.3</v>
      </c>
      <c r="E27" s="67">
        <v>78.899999999999977</v>
      </c>
      <c r="F27" s="67">
        <v>124.5</v>
      </c>
      <c r="G27" s="67">
        <v>41.4</v>
      </c>
      <c r="H27" s="67">
        <v>19.299999999999997</v>
      </c>
      <c r="I27" s="67">
        <v>2.7</v>
      </c>
      <c r="J27" s="67">
        <v>301.89999999999998</v>
      </c>
      <c r="K27" s="67">
        <v>206.6</v>
      </c>
      <c r="L27" s="67">
        <v>65.2</v>
      </c>
      <c r="M27" s="67">
        <v>28.200000000000003</v>
      </c>
      <c r="N27" s="67">
        <v>31.1</v>
      </c>
      <c r="O27" s="67">
        <v>45.6</v>
      </c>
      <c r="P27" s="66">
        <f t="shared" si="13"/>
        <v>950.70000000000016</v>
      </c>
      <c r="R27" s="35"/>
    </row>
    <row r="28" spans="1:18" ht="16.05" customHeight="1" x14ac:dyDescent="0.2">
      <c r="A28" s="9"/>
      <c r="B28" s="9"/>
      <c r="C28" s="10" t="s">
        <v>22</v>
      </c>
      <c r="D28" s="7">
        <f t="shared" ref="D28:O28" si="15">IF(D27&lt;=0,"",D27/$P27%)</f>
        <v>0.55748395918796667</v>
      </c>
      <c r="E28" s="7">
        <f t="shared" si="15"/>
        <v>8.2991479962133123</v>
      </c>
      <c r="F28" s="7">
        <f t="shared" si="15"/>
        <v>13.095613758283369</v>
      </c>
      <c r="G28" s="7">
        <f t="shared" si="15"/>
        <v>4.3546860208267582</v>
      </c>
      <c r="H28" s="7">
        <f t="shared" si="15"/>
        <v>2.030083096665614</v>
      </c>
      <c r="I28" s="7">
        <f t="shared" si="15"/>
        <v>0.28400126222783212</v>
      </c>
      <c r="J28" s="7">
        <f t="shared" si="15"/>
        <v>31.755548543178705</v>
      </c>
      <c r="K28" s="7">
        <f t="shared" si="15"/>
        <v>21.731355843063003</v>
      </c>
      <c r="L28" s="7">
        <f t="shared" si="15"/>
        <v>6.8581045545387598</v>
      </c>
      <c r="M28" s="7">
        <f t="shared" si="15"/>
        <v>2.966235405490691</v>
      </c>
      <c r="N28" s="7">
        <f t="shared" si="15"/>
        <v>3.271273798253918</v>
      </c>
      <c r="O28" s="7">
        <f t="shared" si="15"/>
        <v>4.7964657620700528</v>
      </c>
      <c r="P28" s="66">
        <f t="shared" si="13"/>
        <v>99.999999999999972</v>
      </c>
      <c r="R28" s="35"/>
    </row>
    <row r="29" spans="1:18" ht="16.05" customHeight="1" x14ac:dyDescent="0.2">
      <c r="A29" s="9"/>
      <c r="B29" s="9"/>
      <c r="C29" s="7" t="s">
        <v>24</v>
      </c>
      <c r="D29" s="66">
        <f>SUM(D27,D25)</f>
        <v>5.3</v>
      </c>
      <c r="E29" s="66">
        <f t="shared" ref="E29:O29" si="16">SUM(E27,E25)</f>
        <v>78.899999999999977</v>
      </c>
      <c r="F29" s="66">
        <f t="shared" si="16"/>
        <v>124.5</v>
      </c>
      <c r="G29" s="66">
        <f t="shared" si="16"/>
        <v>41.4</v>
      </c>
      <c r="H29" s="66">
        <f t="shared" si="16"/>
        <v>19.299999999999997</v>
      </c>
      <c r="I29" s="66">
        <f t="shared" si="16"/>
        <v>2.7</v>
      </c>
      <c r="J29" s="66">
        <f t="shared" si="16"/>
        <v>301.89999999999998</v>
      </c>
      <c r="K29" s="66">
        <f t="shared" si="16"/>
        <v>206.6</v>
      </c>
      <c r="L29" s="66">
        <f t="shared" si="16"/>
        <v>65.2</v>
      </c>
      <c r="M29" s="66">
        <f t="shared" si="16"/>
        <v>28.200000000000003</v>
      </c>
      <c r="N29" s="66">
        <f t="shared" si="16"/>
        <v>31.1</v>
      </c>
      <c r="O29" s="66">
        <f t="shared" si="16"/>
        <v>45.6</v>
      </c>
      <c r="P29" s="66">
        <f t="shared" si="13"/>
        <v>950.70000000000016</v>
      </c>
      <c r="R29" s="35"/>
    </row>
    <row r="30" spans="1:18" ht="16.05" customHeight="1" x14ac:dyDescent="0.2">
      <c r="A30" s="9"/>
      <c r="B30" s="13"/>
      <c r="C30" s="10" t="s">
        <v>22</v>
      </c>
      <c r="D30" s="7">
        <f t="shared" ref="D30:O30" si="17">IF(D29&lt;=0,"",D29/$P29%)</f>
        <v>0.55748395918796667</v>
      </c>
      <c r="E30" s="7">
        <f t="shared" si="17"/>
        <v>8.2991479962133123</v>
      </c>
      <c r="F30" s="7">
        <f t="shared" si="17"/>
        <v>13.095613758283369</v>
      </c>
      <c r="G30" s="7">
        <f t="shared" si="17"/>
        <v>4.3546860208267582</v>
      </c>
      <c r="H30" s="7">
        <f t="shared" si="17"/>
        <v>2.030083096665614</v>
      </c>
      <c r="I30" s="7">
        <f t="shared" si="17"/>
        <v>0.28400126222783212</v>
      </c>
      <c r="J30" s="7">
        <f t="shared" si="17"/>
        <v>31.755548543178705</v>
      </c>
      <c r="K30" s="7">
        <f t="shared" si="17"/>
        <v>21.731355843063003</v>
      </c>
      <c r="L30" s="7">
        <f t="shared" si="17"/>
        <v>6.8581045545387598</v>
      </c>
      <c r="M30" s="7">
        <f t="shared" si="17"/>
        <v>2.966235405490691</v>
      </c>
      <c r="N30" s="7">
        <f t="shared" si="17"/>
        <v>3.271273798253918</v>
      </c>
      <c r="O30" s="7">
        <f t="shared" si="17"/>
        <v>4.7964657620700528</v>
      </c>
      <c r="P30" s="66">
        <f t="shared" si="13"/>
        <v>99.999999999999972</v>
      </c>
      <c r="R30" s="35"/>
    </row>
    <row r="31" spans="1:18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  <c r="R31" s="35"/>
    </row>
    <row r="32" spans="1:18" ht="16.05" customHeight="1" x14ac:dyDescent="0.2">
      <c r="A32" s="9"/>
      <c r="B32" s="9"/>
      <c r="C32" s="10" t="s">
        <v>22</v>
      </c>
      <c r="D32" s="7" t="str">
        <f t="shared" ref="D32:O32" si="18">IF(D31&lt;=0,"",D31/$P31%)</f>
        <v/>
      </c>
      <c r="E32" s="7" t="str">
        <f t="shared" si="18"/>
        <v/>
      </c>
      <c r="F32" s="7" t="str">
        <f t="shared" si="18"/>
        <v/>
      </c>
      <c r="G32" s="7" t="str">
        <f t="shared" si="18"/>
        <v/>
      </c>
      <c r="H32" s="7" t="str">
        <f t="shared" si="18"/>
        <v/>
      </c>
      <c r="I32" s="7" t="str">
        <f t="shared" si="18"/>
        <v/>
      </c>
      <c r="J32" s="7" t="str">
        <f t="shared" si="18"/>
        <v/>
      </c>
      <c r="K32" s="7" t="str">
        <f t="shared" si="18"/>
        <v/>
      </c>
      <c r="L32" s="7" t="str">
        <f t="shared" si="18"/>
        <v/>
      </c>
      <c r="M32" s="7" t="str">
        <f t="shared" si="18"/>
        <v/>
      </c>
      <c r="N32" s="7" t="str">
        <f t="shared" si="18"/>
        <v/>
      </c>
      <c r="O32" s="7" t="str">
        <f t="shared" si="18"/>
        <v/>
      </c>
      <c r="P32" s="66">
        <f t="shared" si="13"/>
        <v>0</v>
      </c>
      <c r="R32" s="35"/>
    </row>
    <row r="33" spans="1:18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3"/>
        <v>0</v>
      </c>
      <c r="R33" s="35"/>
    </row>
    <row r="34" spans="1:18" ht="16.05" customHeight="1" x14ac:dyDescent="0.2">
      <c r="A34" s="9"/>
      <c r="B34" s="9"/>
      <c r="C34" s="10" t="s">
        <v>22</v>
      </c>
      <c r="D34" s="7" t="str">
        <f t="shared" ref="D34:O34" si="19">IF(D33&lt;=0,"",D33/$P33%)</f>
        <v/>
      </c>
      <c r="E34" s="7" t="str">
        <f t="shared" si="19"/>
        <v/>
      </c>
      <c r="F34" s="7" t="str">
        <f t="shared" si="19"/>
        <v/>
      </c>
      <c r="G34" s="7" t="str">
        <f t="shared" si="19"/>
        <v/>
      </c>
      <c r="H34" s="7" t="str">
        <f t="shared" si="19"/>
        <v/>
      </c>
      <c r="I34" s="7" t="str">
        <f t="shared" si="19"/>
        <v/>
      </c>
      <c r="J34" s="7" t="str">
        <f t="shared" si="19"/>
        <v/>
      </c>
      <c r="K34" s="7" t="str">
        <f t="shared" si="19"/>
        <v/>
      </c>
      <c r="L34" s="7" t="str">
        <f t="shared" si="19"/>
        <v/>
      </c>
      <c r="M34" s="7" t="str">
        <f t="shared" si="19"/>
        <v/>
      </c>
      <c r="N34" s="7" t="str">
        <f t="shared" si="19"/>
        <v/>
      </c>
      <c r="O34" s="7" t="str">
        <f t="shared" si="19"/>
        <v/>
      </c>
      <c r="P34" s="66">
        <f t="shared" si="13"/>
        <v>0</v>
      </c>
      <c r="R34" s="35"/>
    </row>
    <row r="35" spans="1:18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0">SUM(E33,E31)</f>
        <v>0</v>
      </c>
      <c r="F35" s="66">
        <f t="shared" si="20"/>
        <v>0</v>
      </c>
      <c r="G35" s="66">
        <f t="shared" si="20"/>
        <v>0</v>
      </c>
      <c r="H35" s="66">
        <f t="shared" si="20"/>
        <v>0</v>
      </c>
      <c r="I35" s="66">
        <f t="shared" si="20"/>
        <v>0</v>
      </c>
      <c r="J35" s="66">
        <f t="shared" si="20"/>
        <v>0</v>
      </c>
      <c r="K35" s="66">
        <f t="shared" si="20"/>
        <v>0</v>
      </c>
      <c r="L35" s="66">
        <f t="shared" si="20"/>
        <v>0</v>
      </c>
      <c r="M35" s="66">
        <f t="shared" si="20"/>
        <v>0</v>
      </c>
      <c r="N35" s="66">
        <f t="shared" si="20"/>
        <v>0</v>
      </c>
      <c r="O35" s="66">
        <f t="shared" si="20"/>
        <v>0</v>
      </c>
      <c r="P35" s="66">
        <f>SUM(D35:O35)</f>
        <v>0</v>
      </c>
      <c r="R35" s="35"/>
    </row>
    <row r="36" spans="1:18" ht="16.05" customHeight="1" x14ac:dyDescent="0.2">
      <c r="A36" s="13"/>
      <c r="B36" s="14"/>
      <c r="C36" s="10" t="s">
        <v>22</v>
      </c>
      <c r="D36" s="7" t="str">
        <f t="shared" ref="D36:O36" si="21">IF(D35&lt;=0,"",D35/$P35%)</f>
        <v/>
      </c>
      <c r="E36" s="7" t="str">
        <f t="shared" si="21"/>
        <v/>
      </c>
      <c r="F36" s="7" t="str">
        <f t="shared" si="21"/>
        <v/>
      </c>
      <c r="G36" s="7" t="str">
        <f t="shared" si="21"/>
        <v/>
      </c>
      <c r="H36" s="7" t="str">
        <f t="shared" si="21"/>
        <v/>
      </c>
      <c r="I36" s="7" t="str">
        <f t="shared" si="21"/>
        <v/>
      </c>
      <c r="J36" s="7" t="str">
        <f t="shared" si="21"/>
        <v/>
      </c>
      <c r="K36" s="7" t="str">
        <f t="shared" si="21"/>
        <v/>
      </c>
      <c r="L36" s="7" t="str">
        <f t="shared" si="21"/>
        <v/>
      </c>
      <c r="M36" s="7" t="str">
        <f t="shared" si="21"/>
        <v/>
      </c>
      <c r="N36" s="7" t="str">
        <f t="shared" si="21"/>
        <v/>
      </c>
      <c r="O36" s="7" t="str">
        <f t="shared" si="21"/>
        <v/>
      </c>
      <c r="P36" s="66">
        <f t="shared" si="13"/>
        <v>0</v>
      </c>
      <c r="R36" s="35"/>
    </row>
    <row r="37" spans="1:18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2868.5000000000005</v>
      </c>
      <c r="E37" s="66">
        <f t="shared" ref="E37:N37" si="22">E$43+E$49+E$55+E$61+E$67+E$73+E$79+E$85+E$91+E$97+E$103+E$109+E$115+E$121+E$127+E$133+E$139+E$145+E$151+E$157+E$163+E$169+E$175+E$181+E$187+E$193+E$199+E$205+E$211+E$217+E$223</f>
        <v>2593.7999999999997</v>
      </c>
      <c r="F37" s="66">
        <f t="shared" si="22"/>
        <v>2555.2999999999997</v>
      </c>
      <c r="G37" s="66">
        <f t="shared" si="22"/>
        <v>1860.4</v>
      </c>
      <c r="H37" s="68">
        <f t="shared" si="22"/>
        <v>1465.7999999999997</v>
      </c>
      <c r="I37" s="66">
        <f t="shared" si="22"/>
        <v>1114.7999999999997</v>
      </c>
      <c r="J37" s="66">
        <f t="shared" si="22"/>
        <v>1445.2</v>
      </c>
      <c r="K37" s="66">
        <f t="shared" si="22"/>
        <v>7282.2000000000007</v>
      </c>
      <c r="L37" s="66">
        <f t="shared" si="22"/>
        <v>32645.000000000004</v>
      </c>
      <c r="M37" s="66">
        <f t="shared" si="22"/>
        <v>18116.299999999996</v>
      </c>
      <c r="N37" s="66">
        <f t="shared" si="22"/>
        <v>7279.7000000000007</v>
      </c>
      <c r="O37" s="66">
        <f>O$43+O$49+O$55+O$61+O$67+O$73+O$79+O$85+O$91+O$97+O$103+O$109+O$115+O$121+O$127+O$133+O$139+O$145+O$151+O$157+O$163+O$169+O$175+O$181+O$187+O$193+O$199+O$205+O$211+O$217+O$223</f>
        <v>3669.7999999999993</v>
      </c>
      <c r="P37" s="66">
        <f t="shared" ref="P37:P42" si="23">SUM(D37:O37)</f>
        <v>82896.799999999988</v>
      </c>
      <c r="R37" s="35"/>
    </row>
    <row r="38" spans="1:18" ht="16.05" customHeight="1" x14ac:dyDescent="0.2">
      <c r="A38" s="9"/>
      <c r="C38" s="10" t="s">
        <v>22</v>
      </c>
      <c r="D38" s="7">
        <f>IF(D37&lt;=0,"",D37/$P37%)</f>
        <v>3.4603265747290619</v>
      </c>
      <c r="E38" s="7">
        <f t="shared" ref="E38:O38" si="24">IF(E37&lt;=0,"",E37/$P37%)</f>
        <v>3.1289506953223771</v>
      </c>
      <c r="F38" s="7">
        <f t="shared" si="24"/>
        <v>3.0825074067997802</v>
      </c>
      <c r="G38" s="7">
        <f t="shared" si="24"/>
        <v>2.2442362069464687</v>
      </c>
      <c r="H38" s="7">
        <f t="shared" si="24"/>
        <v>1.7682226575694115</v>
      </c>
      <c r="I38" s="7">
        <f t="shared" si="24"/>
        <v>1.3448046245452177</v>
      </c>
      <c r="J38" s="7">
        <f t="shared" si="24"/>
        <v>1.7433724824118666</v>
      </c>
      <c r="K38" s="7">
        <f t="shared" si="24"/>
        <v>8.7846575501105022</v>
      </c>
      <c r="L38" s="7">
        <f t="shared" si="24"/>
        <v>39.380289709614857</v>
      </c>
      <c r="M38" s="7">
        <f t="shared" si="24"/>
        <v>21.85404020420571</v>
      </c>
      <c r="N38" s="7">
        <f t="shared" si="24"/>
        <v>8.7816417521544885</v>
      </c>
      <c r="O38" s="7">
        <f t="shared" si="24"/>
        <v>4.4269501355902756</v>
      </c>
      <c r="P38" s="66">
        <f t="shared" si="23"/>
        <v>100.00000000000001</v>
      </c>
      <c r="R38" s="35"/>
    </row>
    <row r="39" spans="1:18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14989.5</v>
      </c>
      <c r="E39" s="66">
        <f t="shared" ref="E39:N39" si="25">E$45+E$51+E$57+E$63+E$69+E$75+E$81+E$87+E$93+E$99+E$105+E$111+E$117+E$123+E$129+E$135+E$141+E$147+E$153+E$159+E$165+E$171+E$177+E$183+E$189+E$195+E$201+E$207+E$213+E$219+E$225</f>
        <v>14883.300000000003</v>
      </c>
      <c r="F39" s="66">
        <f t="shared" si="25"/>
        <v>15766.7</v>
      </c>
      <c r="G39" s="66">
        <f t="shared" si="25"/>
        <v>14459.2</v>
      </c>
      <c r="H39" s="66">
        <f t="shared" si="25"/>
        <v>7250.6000000000013</v>
      </c>
      <c r="I39" s="66">
        <f t="shared" si="25"/>
        <v>3842</v>
      </c>
      <c r="J39" s="66">
        <f t="shared" si="25"/>
        <v>9549.6</v>
      </c>
      <c r="K39" s="66">
        <f t="shared" si="25"/>
        <v>24823.5</v>
      </c>
      <c r="L39" s="66">
        <f t="shared" si="25"/>
        <v>33533.299999999996</v>
      </c>
      <c r="M39" s="66">
        <f t="shared" si="25"/>
        <v>30073.200000000001</v>
      </c>
      <c r="N39" s="66">
        <f t="shared" si="25"/>
        <v>20051.900000000005</v>
      </c>
      <c r="O39" s="66">
        <f>O$45+O$51+O$57+O$63+O$69+O$75+O$81+O$87+O$93+O$99+O$105+O$111+O$117+O$123+O$129+O$135+O$141+O$147+O$153+O$159+O$165+O$171+O$177+O$183+O$189+O$195+O$201+O$207+O$213+O$219+O$225</f>
        <v>18180.099999999995</v>
      </c>
      <c r="P39" s="66">
        <f t="shared" si="23"/>
        <v>207402.90000000002</v>
      </c>
      <c r="R39" s="35"/>
    </row>
    <row r="40" spans="1:18" ht="16.05" customHeight="1" x14ac:dyDescent="0.2">
      <c r="A40" s="9"/>
      <c r="C40" s="10" t="s">
        <v>22</v>
      </c>
      <c r="D40" s="7">
        <f t="shared" ref="D40:O40" si="26">IF(D39&lt;=0,"",D39/$P39%)</f>
        <v>7.2272374204989402</v>
      </c>
      <c r="E40" s="7">
        <f t="shared" si="26"/>
        <v>7.176032736282858</v>
      </c>
      <c r="F40" s="7">
        <f t="shared" si="26"/>
        <v>7.6019669927469664</v>
      </c>
      <c r="G40" s="7">
        <f t="shared" si="26"/>
        <v>6.9715515067532792</v>
      </c>
      <c r="H40" s="7">
        <f t="shared" si="26"/>
        <v>3.4959009734193685</v>
      </c>
      <c r="I40" s="7">
        <f t="shared" si="26"/>
        <v>1.8524331144839341</v>
      </c>
      <c r="J40" s="7">
        <f t="shared" si="26"/>
        <v>4.604371491430447</v>
      </c>
      <c r="K40" s="7">
        <f t="shared" si="26"/>
        <v>11.968733320508052</v>
      </c>
      <c r="L40" s="7">
        <f t="shared" si="26"/>
        <v>16.168192440896433</v>
      </c>
      <c r="M40" s="7">
        <f t="shared" si="26"/>
        <v>14.499893685189548</v>
      </c>
      <c r="N40" s="7">
        <f t="shared" si="26"/>
        <v>9.6680904654660083</v>
      </c>
      <c r="O40" s="7">
        <f t="shared" si="26"/>
        <v>8.7655958523241431</v>
      </c>
      <c r="P40" s="66">
        <f t="shared" si="23"/>
        <v>99.999999999999986</v>
      </c>
      <c r="R40" s="35"/>
    </row>
    <row r="41" spans="1:18" ht="16.05" customHeight="1" x14ac:dyDescent="0.2">
      <c r="A41" s="9"/>
      <c r="C41" s="7" t="s">
        <v>117</v>
      </c>
      <c r="D41" s="66">
        <f>SUM(D39,D37)</f>
        <v>17858</v>
      </c>
      <c r="E41" s="66">
        <f t="shared" ref="E41:O41" si="27">SUM(E39,E37)</f>
        <v>17477.100000000002</v>
      </c>
      <c r="F41" s="66">
        <f t="shared" si="27"/>
        <v>18322</v>
      </c>
      <c r="G41" s="66">
        <f t="shared" si="27"/>
        <v>16319.6</v>
      </c>
      <c r="H41" s="66">
        <f t="shared" si="27"/>
        <v>8716.4000000000015</v>
      </c>
      <c r="I41" s="66">
        <f t="shared" si="27"/>
        <v>4956.7999999999993</v>
      </c>
      <c r="J41" s="66">
        <f t="shared" si="27"/>
        <v>10994.800000000001</v>
      </c>
      <c r="K41" s="66">
        <f t="shared" si="27"/>
        <v>32105.7</v>
      </c>
      <c r="L41" s="66">
        <f t="shared" si="27"/>
        <v>66178.3</v>
      </c>
      <c r="M41" s="66">
        <f t="shared" si="27"/>
        <v>48189.5</v>
      </c>
      <c r="N41" s="66">
        <f t="shared" si="27"/>
        <v>27331.600000000006</v>
      </c>
      <c r="O41" s="66">
        <f t="shared" si="27"/>
        <v>21849.899999999994</v>
      </c>
      <c r="P41" s="66">
        <f t="shared" si="23"/>
        <v>290299.70000000007</v>
      </c>
      <c r="R41" s="35"/>
    </row>
    <row r="42" spans="1:18" ht="16.05" customHeight="1" x14ac:dyDescent="0.2">
      <c r="A42" s="9"/>
      <c r="B42" s="12"/>
      <c r="C42" s="10" t="s">
        <v>22</v>
      </c>
      <c r="D42" s="7">
        <f>IF(D41&lt;=0,"",D41/$P41%)</f>
        <v>6.1515737012473641</v>
      </c>
      <c r="E42" s="7">
        <f t="shared" ref="E42:O42" si="28">IF(E41&lt;=0,"",E41/$P41%)</f>
        <v>6.0203644716133011</v>
      </c>
      <c r="F42" s="7">
        <f t="shared" si="28"/>
        <v>6.3114085202292651</v>
      </c>
      <c r="G42" s="7">
        <f t="shared" si="28"/>
        <v>5.6216386031401324</v>
      </c>
      <c r="H42" s="7">
        <f t="shared" si="28"/>
        <v>3.0025521900298204</v>
      </c>
      <c r="I42" s="7">
        <f t="shared" si="28"/>
        <v>1.7074767903652666</v>
      </c>
      <c r="J42" s="7">
        <f t="shared" si="28"/>
        <v>3.7873962666857728</v>
      </c>
      <c r="K42" s="7">
        <f t="shared" si="28"/>
        <v>11.059501611610344</v>
      </c>
      <c r="L42" s="7">
        <f t="shared" si="28"/>
        <v>22.796544398771335</v>
      </c>
      <c r="M42" s="7">
        <f t="shared" si="28"/>
        <v>16.599913813207518</v>
      </c>
      <c r="N42" s="7">
        <f t="shared" si="28"/>
        <v>9.414959781219201</v>
      </c>
      <c r="O42" s="7">
        <f t="shared" si="28"/>
        <v>7.5266698518806558</v>
      </c>
      <c r="P42" s="66">
        <f t="shared" si="23"/>
        <v>99.999999999999972</v>
      </c>
      <c r="R42" s="35"/>
    </row>
    <row r="43" spans="1:18" ht="16.05" customHeight="1" x14ac:dyDescent="0.2">
      <c r="A43" s="9"/>
      <c r="B43" s="9" t="s">
        <v>30</v>
      </c>
      <c r="C43" s="7" t="s">
        <v>21</v>
      </c>
      <c r="D43" s="73">
        <v>2137</v>
      </c>
      <c r="E43" s="73">
        <v>2046.1999999999998</v>
      </c>
      <c r="F43" s="73">
        <v>2166.8999999999996</v>
      </c>
      <c r="G43" s="73">
        <v>1452.3000000000002</v>
      </c>
      <c r="H43" s="73">
        <v>1011.9999999999999</v>
      </c>
      <c r="I43" s="73">
        <v>536.80000000000007</v>
      </c>
      <c r="J43" s="74">
        <v>10.799999999999999</v>
      </c>
      <c r="K43" s="74">
        <v>3519</v>
      </c>
      <c r="L43" s="74">
        <v>28423</v>
      </c>
      <c r="M43" s="74">
        <v>13671.9</v>
      </c>
      <c r="N43" s="73">
        <v>4805.9000000000005</v>
      </c>
      <c r="O43" s="73">
        <v>2696.5999999999995</v>
      </c>
      <c r="P43" s="66">
        <f t="shared" si="4"/>
        <v>62478.400000000001</v>
      </c>
      <c r="R43" s="35"/>
    </row>
    <row r="44" spans="1:18" ht="16.05" customHeight="1" x14ac:dyDescent="0.2">
      <c r="A44" s="9"/>
      <c r="B44" s="9"/>
      <c r="C44" s="10" t="s">
        <v>22</v>
      </c>
      <c r="D44" s="7">
        <f t="shared" ref="D44:O44" si="29">IF(D43&lt;=0,"",D43/$P43%)</f>
        <v>3.4203820840482471</v>
      </c>
      <c r="E44" s="7">
        <f t="shared" si="29"/>
        <v>3.2750518579220977</v>
      </c>
      <c r="F44" s="7">
        <f t="shared" si="29"/>
        <v>3.468238623268201</v>
      </c>
      <c r="G44" s="7">
        <f t="shared" si="29"/>
        <v>2.3244833414428028</v>
      </c>
      <c r="H44" s="7">
        <f t="shared" si="29"/>
        <v>1.6197597889830724</v>
      </c>
      <c r="I44" s="7">
        <f t="shared" si="29"/>
        <v>0.85917693154754293</v>
      </c>
      <c r="J44" s="7">
        <f t="shared" si="29"/>
        <v>1.7285974032625676E-2</v>
      </c>
      <c r="K44" s="7">
        <f t="shared" si="29"/>
        <v>5.6323465389638656</v>
      </c>
      <c r="L44" s="7">
        <f t="shared" si="29"/>
        <v>45.492522215677738</v>
      </c>
      <c r="M44" s="7">
        <f t="shared" si="29"/>
        <v>21.882602627468053</v>
      </c>
      <c r="N44" s="7">
        <f t="shared" si="29"/>
        <v>7.6920983892033092</v>
      </c>
      <c r="O44" s="7">
        <f t="shared" si="29"/>
        <v>4.3160516274424436</v>
      </c>
      <c r="P44" s="66">
        <f t="shared" si="4"/>
        <v>100.00000000000001</v>
      </c>
      <c r="R44" s="35"/>
    </row>
    <row r="45" spans="1:18" ht="16.05" customHeight="1" x14ac:dyDescent="0.2">
      <c r="A45" s="9"/>
      <c r="B45" s="9"/>
      <c r="C45" s="7" t="s">
        <v>23</v>
      </c>
      <c r="D45" s="66">
        <v>13130.5</v>
      </c>
      <c r="E45" s="66">
        <v>13051.400000000001</v>
      </c>
      <c r="F45" s="66">
        <v>14333.2</v>
      </c>
      <c r="G45" s="66">
        <v>12981.9</v>
      </c>
      <c r="H45" s="66">
        <v>6071.7000000000007</v>
      </c>
      <c r="I45" s="66">
        <v>2119.9</v>
      </c>
      <c r="J45" s="66">
        <v>1355.8</v>
      </c>
      <c r="K45" s="66">
        <v>10192.9</v>
      </c>
      <c r="L45" s="66">
        <v>21829.500000000004</v>
      </c>
      <c r="M45" s="66">
        <v>20127.099999999999</v>
      </c>
      <c r="N45" s="66">
        <v>17266.900000000001</v>
      </c>
      <c r="O45" s="66">
        <v>15820</v>
      </c>
      <c r="P45" s="66">
        <f t="shared" si="4"/>
        <v>148280.80000000002</v>
      </c>
      <c r="R45" s="35"/>
    </row>
    <row r="46" spans="1:18" ht="16.05" customHeight="1" x14ac:dyDescent="0.2">
      <c r="A46" s="9"/>
      <c r="B46" s="9"/>
      <c r="C46" s="10" t="s">
        <v>22</v>
      </c>
      <c r="D46" s="7">
        <f t="shared" ref="D46:O46" si="30">IF(D45&lt;=0,"",D45/$P45%)</f>
        <v>8.85515859099762</v>
      </c>
      <c r="E46" s="7">
        <f t="shared" si="30"/>
        <v>8.8018138558734513</v>
      </c>
      <c r="F46" s="7">
        <f t="shared" si="30"/>
        <v>9.6662548354203643</v>
      </c>
      <c r="G46" s="7">
        <f t="shared" si="30"/>
        <v>8.7549433237479146</v>
      </c>
      <c r="H46" s="7">
        <f t="shared" si="30"/>
        <v>4.094731077792944</v>
      </c>
      <c r="I46" s="7">
        <f t="shared" si="30"/>
        <v>1.4296523892506647</v>
      </c>
      <c r="J46" s="7">
        <f t="shared" si="30"/>
        <v>0.91434629432805847</v>
      </c>
      <c r="K46" s="7">
        <f t="shared" si="30"/>
        <v>6.8740524734153023</v>
      </c>
      <c r="L46" s="7">
        <f t="shared" si="30"/>
        <v>14.721730662364919</v>
      </c>
      <c r="M46" s="7">
        <f t="shared" si="30"/>
        <v>13.573638663940304</v>
      </c>
      <c r="N46" s="7">
        <f t="shared" si="30"/>
        <v>11.644730808034485</v>
      </c>
      <c r="O46" s="7">
        <f t="shared" si="30"/>
        <v>10.668947024833962</v>
      </c>
      <c r="P46" s="66">
        <f t="shared" si="4"/>
        <v>99.999999999999972</v>
      </c>
      <c r="R46" s="35"/>
    </row>
    <row r="47" spans="1:18" ht="16.05" customHeight="1" x14ac:dyDescent="0.2">
      <c r="A47" s="9"/>
      <c r="B47" s="9"/>
      <c r="C47" s="7" t="s">
        <v>24</v>
      </c>
      <c r="D47" s="66">
        <f>SUM(D45,D43)</f>
        <v>15267.5</v>
      </c>
      <c r="E47" s="66">
        <f t="shared" ref="E47:O47" si="31">SUM(E45,E43)</f>
        <v>15097.600000000002</v>
      </c>
      <c r="F47" s="66">
        <f t="shared" si="31"/>
        <v>16500.099999999999</v>
      </c>
      <c r="G47" s="66">
        <f t="shared" si="31"/>
        <v>14434.2</v>
      </c>
      <c r="H47" s="66">
        <f t="shared" si="31"/>
        <v>7083.7000000000007</v>
      </c>
      <c r="I47" s="66">
        <f t="shared" si="31"/>
        <v>2656.7000000000003</v>
      </c>
      <c r="J47" s="66">
        <f t="shared" si="31"/>
        <v>1366.6</v>
      </c>
      <c r="K47" s="66">
        <f t="shared" si="31"/>
        <v>13711.9</v>
      </c>
      <c r="L47" s="66">
        <f t="shared" si="31"/>
        <v>50252.5</v>
      </c>
      <c r="M47" s="66">
        <f t="shared" si="31"/>
        <v>33799</v>
      </c>
      <c r="N47" s="66">
        <f t="shared" si="31"/>
        <v>22072.800000000003</v>
      </c>
      <c r="O47" s="66">
        <f t="shared" si="31"/>
        <v>18516.599999999999</v>
      </c>
      <c r="P47" s="66">
        <f t="shared" si="4"/>
        <v>210759.19999999998</v>
      </c>
      <c r="R47" s="35"/>
    </row>
    <row r="48" spans="1:18" ht="16.05" customHeight="1" x14ac:dyDescent="0.2">
      <c r="A48" s="9"/>
      <c r="B48" s="13"/>
      <c r="C48" s="10" t="s">
        <v>22</v>
      </c>
      <c r="D48" s="7">
        <f t="shared" ref="D48:O48" si="32">IF(D47&lt;=0,"",D47/$P47%)</f>
        <v>7.2440491328492431</v>
      </c>
      <c r="E48" s="7">
        <f t="shared" si="32"/>
        <v>7.1634358073099555</v>
      </c>
      <c r="F48" s="7">
        <f t="shared" si="32"/>
        <v>7.828887184995958</v>
      </c>
      <c r="G48" s="7">
        <f t="shared" si="32"/>
        <v>6.8486690023496024</v>
      </c>
      <c r="H48" s="7">
        <f t="shared" si="32"/>
        <v>3.3610395180850952</v>
      </c>
      <c r="I48" s="7">
        <f t="shared" si="32"/>
        <v>1.2605380927617873</v>
      </c>
      <c r="J48" s="7">
        <f t="shared" si="32"/>
        <v>0.64841772031778455</v>
      </c>
      <c r="K48" s="7">
        <f t="shared" si="32"/>
        <v>6.5059556119021149</v>
      </c>
      <c r="L48" s="7">
        <f t="shared" si="32"/>
        <v>23.843561751989952</v>
      </c>
      <c r="M48" s="7">
        <f t="shared" si="32"/>
        <v>16.036785108313186</v>
      </c>
      <c r="N48" s="7">
        <f t="shared" si="32"/>
        <v>10.47299477318191</v>
      </c>
      <c r="O48" s="7">
        <f t="shared" si="32"/>
        <v>8.7856662959434288</v>
      </c>
      <c r="P48" s="66">
        <f t="shared" si="4"/>
        <v>100.00000000000001</v>
      </c>
      <c r="R48" s="35"/>
    </row>
    <row r="49" spans="1:18" ht="16.05" customHeight="1" x14ac:dyDescent="0.2">
      <c r="A49" s="9"/>
      <c r="B49" s="9" t="s">
        <v>31</v>
      </c>
      <c r="C49" s="7" t="s">
        <v>21</v>
      </c>
      <c r="D49" s="67">
        <v>420.3</v>
      </c>
      <c r="E49" s="67">
        <v>243.10000000000002</v>
      </c>
      <c r="F49" s="67">
        <v>87.5</v>
      </c>
      <c r="G49" s="67">
        <v>0</v>
      </c>
      <c r="H49" s="67">
        <v>0</v>
      </c>
      <c r="I49" s="67">
        <v>0</v>
      </c>
      <c r="J49" s="67">
        <v>0</v>
      </c>
      <c r="K49" s="67">
        <v>0.4</v>
      </c>
      <c r="L49" s="67">
        <v>78.900000000000006</v>
      </c>
      <c r="M49" s="67">
        <v>378.7</v>
      </c>
      <c r="N49" s="67">
        <v>405.5</v>
      </c>
      <c r="O49" s="67">
        <v>358.70000000000005</v>
      </c>
      <c r="P49" s="66">
        <f t="shared" si="4"/>
        <v>1973.1000000000001</v>
      </c>
      <c r="R49" s="35"/>
    </row>
    <row r="50" spans="1:18" ht="16.05" customHeight="1" x14ac:dyDescent="0.2">
      <c r="A50" s="9"/>
      <c r="B50" s="9"/>
      <c r="C50" s="10" t="s">
        <v>22</v>
      </c>
      <c r="D50" s="7">
        <f t="shared" ref="D50:O50" si="33">IF(D49&lt;=0,"",D49/$P49%)</f>
        <v>21.301505245552683</v>
      </c>
      <c r="E50" s="7">
        <f t="shared" si="33"/>
        <v>12.320713597891643</v>
      </c>
      <c r="F50" s="7">
        <f t="shared" si="33"/>
        <v>4.4346459885459426</v>
      </c>
      <c r="G50" s="7" t="str">
        <f t="shared" si="33"/>
        <v/>
      </c>
      <c r="H50" s="7" t="str">
        <f t="shared" si="33"/>
        <v/>
      </c>
      <c r="I50" s="7" t="str">
        <f t="shared" si="33"/>
        <v/>
      </c>
      <c r="J50" s="7" t="str">
        <f t="shared" si="33"/>
        <v/>
      </c>
      <c r="K50" s="7">
        <f t="shared" si="33"/>
        <v>2.0272667376210023E-2</v>
      </c>
      <c r="L50" s="7">
        <f t="shared" si="33"/>
        <v>3.9987836399574275</v>
      </c>
      <c r="M50" s="7">
        <f t="shared" si="33"/>
        <v>19.193147838426839</v>
      </c>
      <c r="N50" s="7">
        <f t="shared" si="33"/>
        <v>20.551416552632912</v>
      </c>
      <c r="O50" s="7">
        <f t="shared" si="33"/>
        <v>18.17951446961634</v>
      </c>
      <c r="P50" s="66">
        <f t="shared" si="4"/>
        <v>100</v>
      </c>
      <c r="R50" s="35"/>
    </row>
    <row r="51" spans="1:18" ht="16.05" customHeight="1" x14ac:dyDescent="0.2">
      <c r="A51" s="9"/>
      <c r="B51" s="9"/>
      <c r="C51" s="7" t="s">
        <v>23</v>
      </c>
      <c r="D51" s="67">
        <v>687.3</v>
      </c>
      <c r="E51" s="67">
        <v>636.5</v>
      </c>
      <c r="F51" s="67">
        <v>260.5</v>
      </c>
      <c r="G51" s="67">
        <v>20.399999999999999</v>
      </c>
      <c r="H51" s="67">
        <v>0</v>
      </c>
      <c r="I51" s="67">
        <v>0</v>
      </c>
      <c r="J51" s="67">
        <v>0</v>
      </c>
      <c r="K51" s="67">
        <v>404.9</v>
      </c>
      <c r="L51" s="67">
        <v>924.09999999999991</v>
      </c>
      <c r="M51" s="67">
        <v>1306.5999999999999</v>
      </c>
      <c r="N51" s="67">
        <v>927.60000000000014</v>
      </c>
      <c r="O51" s="67">
        <v>619.6</v>
      </c>
      <c r="P51" s="66">
        <f t="shared" si="4"/>
        <v>5787.5</v>
      </c>
      <c r="R51" s="35"/>
    </row>
    <row r="52" spans="1:18" ht="16.05" customHeight="1" x14ac:dyDescent="0.2">
      <c r="A52" s="9"/>
      <c r="B52" s="9"/>
      <c r="C52" s="10" t="s">
        <v>22</v>
      </c>
      <c r="D52" s="7">
        <f t="shared" ref="D52:O52" si="34">IF(D51&lt;=0,"",D51/$P51%)</f>
        <v>11.875593952483801</v>
      </c>
      <c r="E52" s="7">
        <f t="shared" si="34"/>
        <v>10.997840172786177</v>
      </c>
      <c r="F52" s="7">
        <f t="shared" si="34"/>
        <v>4.5010799136069117</v>
      </c>
      <c r="G52" s="7">
        <f t="shared" si="34"/>
        <v>0.35248380129589629</v>
      </c>
      <c r="H52" s="7" t="str">
        <f t="shared" si="34"/>
        <v/>
      </c>
      <c r="I52" s="7" t="str">
        <f t="shared" si="34"/>
        <v/>
      </c>
      <c r="J52" s="7" t="str">
        <f t="shared" si="34"/>
        <v/>
      </c>
      <c r="K52" s="7">
        <f t="shared" si="34"/>
        <v>6.9961123110151187</v>
      </c>
      <c r="L52" s="7">
        <f t="shared" si="34"/>
        <v>15.96717062634989</v>
      </c>
      <c r="M52" s="7">
        <f t="shared" si="34"/>
        <v>22.576241900647947</v>
      </c>
      <c r="N52" s="7">
        <f t="shared" si="34"/>
        <v>16.027645788336937</v>
      </c>
      <c r="O52" s="7">
        <f t="shared" si="34"/>
        <v>10.705831533477323</v>
      </c>
      <c r="P52" s="66">
        <f t="shared" si="4"/>
        <v>100</v>
      </c>
      <c r="R52" s="35"/>
    </row>
    <row r="53" spans="1:18" ht="16.05" customHeight="1" x14ac:dyDescent="0.2">
      <c r="A53" s="9"/>
      <c r="B53" s="9"/>
      <c r="C53" s="7" t="s">
        <v>24</v>
      </c>
      <c r="D53" s="66">
        <f>SUM(D51,D49)</f>
        <v>1107.5999999999999</v>
      </c>
      <c r="E53" s="66">
        <f t="shared" ref="E53:O53" si="35">SUM(E51,E49)</f>
        <v>879.6</v>
      </c>
      <c r="F53" s="66">
        <f t="shared" si="35"/>
        <v>348</v>
      </c>
      <c r="G53" s="66">
        <f t="shared" si="35"/>
        <v>20.399999999999999</v>
      </c>
      <c r="H53" s="66">
        <f t="shared" si="35"/>
        <v>0</v>
      </c>
      <c r="I53" s="66">
        <f t="shared" si="35"/>
        <v>0</v>
      </c>
      <c r="J53" s="66">
        <f t="shared" si="35"/>
        <v>0</v>
      </c>
      <c r="K53" s="66">
        <f t="shared" si="35"/>
        <v>405.29999999999995</v>
      </c>
      <c r="L53" s="66">
        <f t="shared" si="35"/>
        <v>1002.9999999999999</v>
      </c>
      <c r="M53" s="66">
        <f t="shared" si="35"/>
        <v>1685.3</v>
      </c>
      <c r="N53" s="66">
        <f t="shared" si="35"/>
        <v>1333.1000000000001</v>
      </c>
      <c r="O53" s="66">
        <f t="shared" si="35"/>
        <v>978.30000000000007</v>
      </c>
      <c r="P53" s="66">
        <f t="shared" si="4"/>
        <v>7760.6</v>
      </c>
      <c r="R53" s="35"/>
    </row>
    <row r="54" spans="1:18" ht="16.05" customHeight="1" x14ac:dyDescent="0.2">
      <c r="A54" s="9"/>
      <c r="B54" s="13"/>
      <c r="C54" s="10" t="s">
        <v>22</v>
      </c>
      <c r="D54" s="7">
        <f t="shared" ref="D54:O54" si="36">IF(D53&lt;=0,"",D53/$P53%)</f>
        <v>14.272092363992472</v>
      </c>
      <c r="E54" s="7">
        <f t="shared" si="36"/>
        <v>11.334175192639742</v>
      </c>
      <c r="F54" s="7">
        <f t="shared" si="36"/>
        <v>4.4841893668015356</v>
      </c>
      <c r="G54" s="7">
        <f t="shared" si="36"/>
        <v>0.26286627322629691</v>
      </c>
      <c r="H54" s="7" t="str">
        <f t="shared" si="36"/>
        <v/>
      </c>
      <c r="I54" s="7" t="str">
        <f t="shared" si="36"/>
        <v/>
      </c>
      <c r="J54" s="7" t="str">
        <f t="shared" si="36"/>
        <v/>
      </c>
      <c r="K54" s="7">
        <f t="shared" si="36"/>
        <v>5.2225343401283393</v>
      </c>
      <c r="L54" s="7">
        <f t="shared" si="36"/>
        <v>12.924258433626264</v>
      </c>
      <c r="M54" s="7">
        <f t="shared" si="36"/>
        <v>21.716104424915596</v>
      </c>
      <c r="N54" s="7">
        <f t="shared" si="36"/>
        <v>17.177795531273354</v>
      </c>
      <c r="O54" s="7">
        <f t="shared" si="36"/>
        <v>12.605984073396387</v>
      </c>
      <c r="P54" s="66">
        <f t="shared" si="4"/>
        <v>99.999999999999986</v>
      </c>
      <c r="R54" s="35"/>
    </row>
    <row r="55" spans="1:18" ht="16.05" customHeight="1" x14ac:dyDescent="0.2">
      <c r="A55" s="9"/>
      <c r="B55" s="9" t="s">
        <v>32</v>
      </c>
      <c r="C55" s="7" t="s">
        <v>21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145.19999999999999</v>
      </c>
      <c r="K55" s="67">
        <v>1686</v>
      </c>
      <c r="L55" s="67">
        <v>2062.5</v>
      </c>
      <c r="M55" s="67">
        <v>2019.1999999999998</v>
      </c>
      <c r="N55" s="67">
        <v>5.4</v>
      </c>
      <c r="O55" s="67">
        <v>0</v>
      </c>
      <c r="P55" s="66">
        <f t="shared" si="4"/>
        <v>5918.2999999999993</v>
      </c>
      <c r="R55" s="35"/>
    </row>
    <row r="56" spans="1:18" ht="16.05" customHeight="1" x14ac:dyDescent="0.2">
      <c r="A56" s="9"/>
      <c r="B56" s="9"/>
      <c r="C56" s="10" t="s">
        <v>22</v>
      </c>
      <c r="D56" s="7" t="str">
        <f t="shared" ref="D56:O56" si="37">IF(D55&lt;=0,"",D55/$P55%)</f>
        <v/>
      </c>
      <c r="E56" s="7" t="str">
        <f t="shared" si="37"/>
        <v/>
      </c>
      <c r="F56" s="7" t="str">
        <f t="shared" si="37"/>
        <v/>
      </c>
      <c r="G56" s="7" t="str">
        <f t="shared" si="37"/>
        <v/>
      </c>
      <c r="H56" s="7" t="str">
        <f t="shared" si="37"/>
        <v/>
      </c>
      <c r="I56" s="7" t="str">
        <f t="shared" si="37"/>
        <v/>
      </c>
      <c r="J56" s="7">
        <f t="shared" si="37"/>
        <v>2.453407228427082</v>
      </c>
      <c r="K56" s="7">
        <f t="shared" si="37"/>
        <v>28.487910379669842</v>
      </c>
      <c r="L56" s="7">
        <f t="shared" si="37"/>
        <v>34.849534494702873</v>
      </c>
      <c r="M56" s="7">
        <f t="shared" si="37"/>
        <v>34.11790547961408</v>
      </c>
      <c r="N56" s="7">
        <f t="shared" si="37"/>
        <v>9.1242417586131164E-2</v>
      </c>
      <c r="O56" s="7" t="str">
        <f t="shared" si="37"/>
        <v/>
      </c>
      <c r="P56" s="66">
        <f t="shared" si="4"/>
        <v>100</v>
      </c>
      <c r="R56" s="35"/>
    </row>
    <row r="57" spans="1:18" ht="16.05" customHeight="1" x14ac:dyDescent="0.2">
      <c r="A57" s="9"/>
      <c r="B57" s="9"/>
      <c r="C57" s="7" t="s">
        <v>23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1169.5</v>
      </c>
      <c r="K57" s="67">
        <v>5319.2</v>
      </c>
      <c r="L57" s="67">
        <v>4185.3999999999996</v>
      </c>
      <c r="M57" s="67">
        <v>4693.7</v>
      </c>
      <c r="N57" s="67">
        <v>35.9</v>
      </c>
      <c r="O57" s="67">
        <v>0</v>
      </c>
      <c r="P57" s="66">
        <f t="shared" si="4"/>
        <v>15403.699999999999</v>
      </c>
      <c r="R57" s="35"/>
    </row>
    <row r="58" spans="1:18" ht="16.05" customHeight="1" x14ac:dyDescent="0.2">
      <c r="A58" s="9"/>
      <c r="B58" s="9"/>
      <c r="C58" s="10" t="s">
        <v>22</v>
      </c>
      <c r="D58" s="7" t="str">
        <f t="shared" ref="D58:O58" si="38">IF(D57&lt;=0,"",D57/$P57%)</f>
        <v/>
      </c>
      <c r="E58" s="7" t="str">
        <f t="shared" si="38"/>
        <v/>
      </c>
      <c r="F58" s="7" t="str">
        <f t="shared" si="38"/>
        <v/>
      </c>
      <c r="G58" s="7" t="str">
        <f t="shared" si="38"/>
        <v/>
      </c>
      <c r="H58" s="7" t="str">
        <f t="shared" si="38"/>
        <v/>
      </c>
      <c r="I58" s="7" t="str">
        <f t="shared" si="38"/>
        <v/>
      </c>
      <c r="J58" s="7">
        <f t="shared" si="38"/>
        <v>7.5923317125106315</v>
      </c>
      <c r="K58" s="7">
        <f t="shared" si="38"/>
        <v>34.531963099774735</v>
      </c>
      <c r="L58" s="7">
        <f t="shared" si="38"/>
        <v>27.171393885884562</v>
      </c>
      <c r="M58" s="7">
        <f t="shared" si="38"/>
        <v>30.471250413861608</v>
      </c>
      <c r="N58" s="7">
        <f t="shared" si="38"/>
        <v>0.23306088796847513</v>
      </c>
      <c r="O58" s="7" t="str">
        <f t="shared" si="38"/>
        <v/>
      </c>
      <c r="P58" s="66">
        <f t="shared" si="4"/>
        <v>100.00000000000001</v>
      </c>
      <c r="R58" s="35"/>
    </row>
    <row r="59" spans="1:18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39">SUM(E57,E55)</f>
        <v>0</v>
      </c>
      <c r="F59" s="66">
        <f t="shared" si="39"/>
        <v>0</v>
      </c>
      <c r="G59" s="66">
        <f t="shared" si="39"/>
        <v>0</v>
      </c>
      <c r="H59" s="66">
        <f t="shared" si="39"/>
        <v>0</v>
      </c>
      <c r="I59" s="66">
        <f t="shared" si="39"/>
        <v>0</v>
      </c>
      <c r="J59" s="66">
        <f t="shared" si="39"/>
        <v>1314.7</v>
      </c>
      <c r="K59" s="66">
        <f t="shared" si="39"/>
        <v>7005.2</v>
      </c>
      <c r="L59" s="66">
        <f t="shared" si="39"/>
        <v>6247.9</v>
      </c>
      <c r="M59" s="66">
        <f t="shared" si="39"/>
        <v>6712.9</v>
      </c>
      <c r="N59" s="66">
        <f t="shared" si="39"/>
        <v>41.3</v>
      </c>
      <c r="O59" s="66">
        <f t="shared" si="39"/>
        <v>0</v>
      </c>
      <c r="P59" s="66">
        <f t="shared" si="4"/>
        <v>21321.999999999996</v>
      </c>
      <c r="R59" s="35"/>
    </row>
    <row r="60" spans="1:18" ht="16.05" customHeight="1" x14ac:dyDescent="0.2">
      <c r="A60" s="9"/>
      <c r="B60" s="13"/>
      <c r="C60" s="10" t="s">
        <v>22</v>
      </c>
      <c r="D60" s="7" t="str">
        <f t="shared" ref="D60:O60" si="40">IF(D59&lt;=0,"",D59/$P59%)</f>
        <v/>
      </c>
      <c r="E60" s="7" t="str">
        <f t="shared" si="40"/>
        <v/>
      </c>
      <c r="F60" s="7" t="str">
        <f t="shared" si="40"/>
        <v/>
      </c>
      <c r="G60" s="7" t="str">
        <f t="shared" si="40"/>
        <v/>
      </c>
      <c r="H60" s="7" t="str">
        <f t="shared" si="40"/>
        <v/>
      </c>
      <c r="I60" s="7" t="str">
        <f t="shared" si="40"/>
        <v/>
      </c>
      <c r="J60" s="7">
        <f t="shared" si="40"/>
        <v>6.1659319013225788</v>
      </c>
      <c r="K60" s="7">
        <f t="shared" si="40"/>
        <v>32.85432886220805</v>
      </c>
      <c r="L60" s="7">
        <f t="shared" si="40"/>
        <v>29.302598255323144</v>
      </c>
      <c r="M60" s="7">
        <f t="shared" si="40"/>
        <v>31.483444329800211</v>
      </c>
      <c r="N60" s="7">
        <f t="shared" si="40"/>
        <v>0.19369665134602759</v>
      </c>
      <c r="O60" s="7" t="str">
        <f t="shared" si="40"/>
        <v/>
      </c>
      <c r="P60" s="66">
        <f t="shared" si="4"/>
        <v>100.00000000000001</v>
      </c>
      <c r="R60" s="35"/>
    </row>
    <row r="61" spans="1:18" ht="16.05" customHeight="1" x14ac:dyDescent="0.2">
      <c r="A61" s="9"/>
      <c r="B61" s="9" t="s">
        <v>33</v>
      </c>
      <c r="C61" s="7" t="s">
        <v>21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114.69999999999999</v>
      </c>
      <c r="L61" s="67">
        <v>358.7</v>
      </c>
      <c r="M61" s="67">
        <v>890.8</v>
      </c>
      <c r="N61" s="67">
        <v>277.09999999999997</v>
      </c>
      <c r="O61" s="67">
        <v>95.5</v>
      </c>
      <c r="P61" s="66">
        <f t="shared" si="4"/>
        <v>1736.7999999999997</v>
      </c>
      <c r="R61" s="35"/>
    </row>
    <row r="62" spans="1:18" ht="16.05" customHeight="1" x14ac:dyDescent="0.2">
      <c r="A62" s="9"/>
      <c r="B62" s="9"/>
      <c r="C62" s="10" t="s">
        <v>22</v>
      </c>
      <c r="D62" s="7" t="str">
        <f t="shared" ref="D62:O62" si="41">IF(D61&lt;=0,"",D61/$P61%)</f>
        <v/>
      </c>
      <c r="E62" s="7" t="str">
        <f t="shared" si="41"/>
        <v/>
      </c>
      <c r="F62" s="7" t="str">
        <f t="shared" si="41"/>
        <v/>
      </c>
      <c r="G62" s="7" t="str">
        <f t="shared" si="41"/>
        <v/>
      </c>
      <c r="H62" s="7" t="str">
        <f t="shared" si="41"/>
        <v/>
      </c>
      <c r="I62" s="7" t="str">
        <f t="shared" si="41"/>
        <v/>
      </c>
      <c r="J62" s="7" t="str">
        <f t="shared" si="41"/>
        <v/>
      </c>
      <c r="K62" s="7">
        <f t="shared" si="41"/>
        <v>6.6040994933210504</v>
      </c>
      <c r="L62" s="7">
        <f t="shared" si="41"/>
        <v>20.652924919391985</v>
      </c>
      <c r="M62" s="7">
        <f t="shared" si="41"/>
        <v>51.289728235836023</v>
      </c>
      <c r="N62" s="7">
        <f t="shared" si="41"/>
        <v>15.954629203132196</v>
      </c>
      <c r="O62" s="7">
        <f t="shared" si="41"/>
        <v>5.498618148318748</v>
      </c>
      <c r="P62" s="66">
        <f t="shared" si="4"/>
        <v>100</v>
      </c>
      <c r="R62" s="35"/>
    </row>
    <row r="63" spans="1:18" ht="16.05" customHeight="1" x14ac:dyDescent="0.2">
      <c r="A63" s="9"/>
      <c r="B63" s="9"/>
      <c r="C63" s="7" t="s">
        <v>23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36.4</v>
      </c>
      <c r="L63" s="67">
        <v>252.1</v>
      </c>
      <c r="M63" s="67">
        <v>580.1</v>
      </c>
      <c r="N63" s="67">
        <v>362.9</v>
      </c>
      <c r="O63" s="67">
        <v>14.6</v>
      </c>
      <c r="P63" s="66">
        <f t="shared" si="4"/>
        <v>1246.0999999999999</v>
      </c>
      <c r="R63" s="35"/>
    </row>
    <row r="64" spans="1:18" ht="16.05" customHeight="1" x14ac:dyDescent="0.2">
      <c r="A64" s="9"/>
      <c r="B64" s="9"/>
      <c r="C64" s="10" t="s">
        <v>22</v>
      </c>
      <c r="D64" s="7" t="str">
        <f t="shared" ref="D64:O64" si="42">IF(D63&lt;=0,"",D63/$P63%)</f>
        <v/>
      </c>
      <c r="E64" s="7" t="str">
        <f t="shared" si="42"/>
        <v/>
      </c>
      <c r="F64" s="7" t="str">
        <f t="shared" si="42"/>
        <v/>
      </c>
      <c r="G64" s="7" t="str">
        <f t="shared" si="42"/>
        <v/>
      </c>
      <c r="H64" s="7" t="str">
        <f t="shared" si="42"/>
        <v/>
      </c>
      <c r="I64" s="7" t="str">
        <f t="shared" si="42"/>
        <v/>
      </c>
      <c r="J64" s="7" t="str">
        <f t="shared" si="42"/>
        <v/>
      </c>
      <c r="K64" s="7">
        <f t="shared" si="42"/>
        <v>2.9211138752909078</v>
      </c>
      <c r="L64" s="7">
        <f t="shared" si="42"/>
        <v>20.231121097825216</v>
      </c>
      <c r="M64" s="7">
        <f t="shared" si="42"/>
        <v>46.553246127919117</v>
      </c>
      <c r="N64" s="7">
        <f t="shared" si="42"/>
        <v>29.122863333600836</v>
      </c>
      <c r="O64" s="7">
        <f t="shared" si="42"/>
        <v>1.1716555653639356</v>
      </c>
      <c r="P64" s="66">
        <f t="shared" si="4"/>
        <v>100.00000000000001</v>
      </c>
      <c r="R64" s="35"/>
    </row>
    <row r="65" spans="1:18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43">SUM(E63,E61)</f>
        <v>0</v>
      </c>
      <c r="F65" s="66">
        <f t="shared" si="43"/>
        <v>0</v>
      </c>
      <c r="G65" s="66">
        <f t="shared" si="43"/>
        <v>0</v>
      </c>
      <c r="H65" s="66">
        <f t="shared" si="43"/>
        <v>0</v>
      </c>
      <c r="I65" s="66">
        <f t="shared" si="43"/>
        <v>0</v>
      </c>
      <c r="J65" s="66">
        <f t="shared" si="43"/>
        <v>0</v>
      </c>
      <c r="K65" s="66">
        <f t="shared" si="43"/>
        <v>151.1</v>
      </c>
      <c r="L65" s="66">
        <f t="shared" si="43"/>
        <v>610.79999999999995</v>
      </c>
      <c r="M65" s="66">
        <f t="shared" si="43"/>
        <v>1470.9</v>
      </c>
      <c r="N65" s="66">
        <f t="shared" si="43"/>
        <v>640</v>
      </c>
      <c r="O65" s="66">
        <f t="shared" si="43"/>
        <v>110.1</v>
      </c>
      <c r="P65" s="66">
        <f t="shared" si="4"/>
        <v>2982.9</v>
      </c>
      <c r="R65" s="35"/>
    </row>
    <row r="66" spans="1:18" ht="16.05" customHeight="1" x14ac:dyDescent="0.2">
      <c r="A66" s="9"/>
      <c r="B66" s="13"/>
      <c r="C66" s="10" t="s">
        <v>22</v>
      </c>
      <c r="D66" s="7" t="str">
        <f t="shared" ref="D66:O66" si="44">IF(D65&lt;=0,"",D65/$P65%)</f>
        <v/>
      </c>
      <c r="E66" s="7" t="str">
        <f t="shared" si="44"/>
        <v/>
      </c>
      <c r="F66" s="7" t="str">
        <f t="shared" si="44"/>
        <v/>
      </c>
      <c r="G66" s="7" t="str">
        <f t="shared" si="44"/>
        <v/>
      </c>
      <c r="H66" s="7" t="str">
        <f t="shared" si="44"/>
        <v/>
      </c>
      <c r="I66" s="7" t="str">
        <f t="shared" si="44"/>
        <v/>
      </c>
      <c r="J66" s="7" t="str">
        <f t="shared" si="44"/>
        <v/>
      </c>
      <c r="K66" s="7">
        <f t="shared" si="44"/>
        <v>5.0655402460692613</v>
      </c>
      <c r="L66" s="7">
        <f t="shared" si="44"/>
        <v>20.476717288544702</v>
      </c>
      <c r="M66" s="7">
        <f t="shared" si="44"/>
        <v>49.311073116765563</v>
      </c>
      <c r="N66" s="7">
        <f t="shared" si="44"/>
        <v>21.4556304267659</v>
      </c>
      <c r="O66" s="7">
        <f t="shared" si="44"/>
        <v>3.6910389218545707</v>
      </c>
      <c r="P66" s="66">
        <f t="shared" si="4"/>
        <v>99.999999999999986</v>
      </c>
      <c r="R66" s="35"/>
    </row>
    <row r="67" spans="1:18" ht="16.05" customHeight="1" x14ac:dyDescent="0.2">
      <c r="A67" s="9"/>
      <c r="B67" s="9" t="s">
        <v>34</v>
      </c>
      <c r="C67" s="7" t="s">
        <v>21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5.9</v>
      </c>
      <c r="J67" s="67">
        <v>308.40000000000003</v>
      </c>
      <c r="K67" s="67">
        <v>456.5</v>
      </c>
      <c r="L67" s="67">
        <v>266.5</v>
      </c>
      <c r="M67" s="67">
        <v>189.5</v>
      </c>
      <c r="N67" s="67">
        <v>9.5</v>
      </c>
      <c r="O67" s="67">
        <v>0</v>
      </c>
      <c r="P67" s="66">
        <f t="shared" si="4"/>
        <v>1236.3</v>
      </c>
      <c r="R67" s="35"/>
    </row>
    <row r="68" spans="1:18" ht="16.05" customHeight="1" x14ac:dyDescent="0.2">
      <c r="A68" s="9"/>
      <c r="B68" s="9"/>
      <c r="C68" s="10" t="s">
        <v>22</v>
      </c>
      <c r="D68" s="7" t="str">
        <f t="shared" ref="D68:O68" si="45">IF(D67&lt;=0,"",D67/$P67%)</f>
        <v/>
      </c>
      <c r="E68" s="7" t="str">
        <f t="shared" si="45"/>
        <v/>
      </c>
      <c r="F68" s="7" t="str">
        <f t="shared" si="45"/>
        <v/>
      </c>
      <c r="G68" s="7" t="str">
        <f t="shared" si="45"/>
        <v/>
      </c>
      <c r="H68" s="7" t="str">
        <f t="shared" si="45"/>
        <v/>
      </c>
      <c r="I68" s="7">
        <f t="shared" si="45"/>
        <v>0.47723044568470441</v>
      </c>
      <c r="J68" s="7">
        <f t="shared" si="45"/>
        <v>24.945401601553026</v>
      </c>
      <c r="K68" s="7">
        <f t="shared" si="45"/>
        <v>36.924694653401282</v>
      </c>
      <c r="L68" s="7">
        <f t="shared" si="45"/>
        <v>21.556256572029444</v>
      </c>
      <c r="M68" s="7">
        <f t="shared" si="45"/>
        <v>15.327994823262962</v>
      </c>
      <c r="N68" s="7">
        <f t="shared" si="45"/>
        <v>0.76842190406859179</v>
      </c>
      <c r="O68" s="7" t="str">
        <f t="shared" si="45"/>
        <v/>
      </c>
      <c r="P68" s="66">
        <f t="shared" si="4"/>
        <v>100</v>
      </c>
      <c r="R68" s="35"/>
    </row>
    <row r="69" spans="1:18" ht="16.05" customHeight="1" x14ac:dyDescent="0.2">
      <c r="A69" s="9"/>
      <c r="B69" s="9"/>
      <c r="C69" s="7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130</v>
      </c>
      <c r="J69" s="67">
        <v>4270</v>
      </c>
      <c r="K69" s="67">
        <v>2830.5</v>
      </c>
      <c r="L69" s="67">
        <v>2336.9</v>
      </c>
      <c r="M69" s="67">
        <v>1392.2</v>
      </c>
      <c r="N69" s="67">
        <v>0</v>
      </c>
      <c r="O69" s="67">
        <v>0</v>
      </c>
      <c r="P69" s="66">
        <f t="shared" si="4"/>
        <v>10959.6</v>
      </c>
      <c r="R69" s="35"/>
    </row>
    <row r="70" spans="1:18" ht="16.05" customHeight="1" x14ac:dyDescent="0.2">
      <c r="A70" s="9"/>
      <c r="B70" s="9"/>
      <c r="C70" s="10" t="s">
        <v>22</v>
      </c>
      <c r="D70" s="7" t="str">
        <f t="shared" ref="D70:O70" si="46">IF(D69&lt;=0,"",D69/$P69%)</f>
        <v/>
      </c>
      <c r="E70" s="7" t="str">
        <f t="shared" si="46"/>
        <v/>
      </c>
      <c r="F70" s="7" t="str">
        <f t="shared" si="46"/>
        <v/>
      </c>
      <c r="G70" s="7" t="str">
        <f t="shared" si="46"/>
        <v/>
      </c>
      <c r="H70" s="7" t="str">
        <f t="shared" si="46"/>
        <v/>
      </c>
      <c r="I70" s="7">
        <f t="shared" si="46"/>
        <v>1.1861746779079527</v>
      </c>
      <c r="J70" s="7">
        <f t="shared" si="46"/>
        <v>38.961275958976607</v>
      </c>
      <c r="K70" s="7">
        <f t="shared" si="46"/>
        <v>25.82667250629585</v>
      </c>
      <c r="L70" s="7">
        <f t="shared" si="46"/>
        <v>21.322858498485346</v>
      </c>
      <c r="M70" s="7">
        <f t="shared" si="46"/>
        <v>12.703018358334246</v>
      </c>
      <c r="N70" s="7" t="str">
        <f t="shared" si="46"/>
        <v/>
      </c>
      <c r="O70" s="7" t="str">
        <f t="shared" si="46"/>
        <v/>
      </c>
      <c r="P70" s="66">
        <f t="shared" si="4"/>
        <v>100</v>
      </c>
      <c r="R70" s="35"/>
    </row>
    <row r="71" spans="1:18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7">SUM(E69,E67)</f>
        <v>0</v>
      </c>
      <c r="F71" s="66">
        <f t="shared" si="47"/>
        <v>0</v>
      </c>
      <c r="G71" s="66">
        <f t="shared" si="47"/>
        <v>0</v>
      </c>
      <c r="H71" s="66">
        <f t="shared" si="47"/>
        <v>0</v>
      </c>
      <c r="I71" s="66">
        <f t="shared" si="47"/>
        <v>135.9</v>
      </c>
      <c r="J71" s="66">
        <f t="shared" si="47"/>
        <v>4578.3999999999996</v>
      </c>
      <c r="K71" s="66">
        <f t="shared" si="47"/>
        <v>3287</v>
      </c>
      <c r="L71" s="66">
        <f t="shared" si="47"/>
        <v>2603.4</v>
      </c>
      <c r="M71" s="66">
        <f t="shared" si="47"/>
        <v>1581.7</v>
      </c>
      <c r="N71" s="66">
        <f t="shared" si="47"/>
        <v>9.5</v>
      </c>
      <c r="O71" s="66">
        <f t="shared" si="47"/>
        <v>0</v>
      </c>
      <c r="P71" s="66">
        <f t="shared" si="4"/>
        <v>12195.9</v>
      </c>
      <c r="R71" s="35"/>
    </row>
    <row r="72" spans="1:18" ht="16.05" customHeight="1" x14ac:dyDescent="0.2">
      <c r="A72" s="9"/>
      <c r="B72" s="13"/>
      <c r="C72" s="10" t="s">
        <v>22</v>
      </c>
      <c r="D72" s="7" t="str">
        <f t="shared" ref="D72:O72" si="48">IF(D71&lt;=0,"",D71/$P71%)</f>
        <v/>
      </c>
      <c r="E72" s="7" t="str">
        <f t="shared" si="48"/>
        <v/>
      </c>
      <c r="F72" s="7" t="str">
        <f t="shared" si="48"/>
        <v/>
      </c>
      <c r="G72" s="7" t="str">
        <f t="shared" si="48"/>
        <v/>
      </c>
      <c r="H72" s="7" t="str">
        <f t="shared" si="48"/>
        <v/>
      </c>
      <c r="I72" s="7">
        <f t="shared" si="48"/>
        <v>1.1143089070917276</v>
      </c>
      <c r="J72" s="7">
        <f t="shared" si="48"/>
        <v>37.540484917062287</v>
      </c>
      <c r="K72" s="7">
        <f t="shared" si="48"/>
        <v>26.951680482785196</v>
      </c>
      <c r="L72" s="7">
        <f t="shared" si="48"/>
        <v>21.346518092145722</v>
      </c>
      <c r="M72" s="7">
        <f t="shared" si="48"/>
        <v>12.969112570617995</v>
      </c>
      <c r="N72" s="7">
        <f t="shared" si="48"/>
        <v>7.7895030297067042E-2</v>
      </c>
      <c r="O72" s="7" t="str">
        <f t="shared" si="48"/>
        <v/>
      </c>
      <c r="P72" s="66">
        <f t="shared" si="4"/>
        <v>100</v>
      </c>
      <c r="R72" s="35"/>
    </row>
    <row r="73" spans="1:18" ht="16.05" customHeight="1" x14ac:dyDescent="0.2">
      <c r="A73" s="9"/>
      <c r="B73" s="9" t="s">
        <v>35</v>
      </c>
      <c r="C73" s="7" t="s">
        <v>21</v>
      </c>
      <c r="D73" s="67">
        <v>160.69999999999999</v>
      </c>
      <c r="E73" s="67">
        <v>204.4</v>
      </c>
      <c r="F73" s="67">
        <v>229.1</v>
      </c>
      <c r="G73" s="67">
        <v>269.10000000000002</v>
      </c>
      <c r="H73" s="67">
        <v>225.5</v>
      </c>
      <c r="I73" s="67">
        <v>257.2</v>
      </c>
      <c r="J73" s="67">
        <v>205.9</v>
      </c>
      <c r="K73" s="67">
        <v>182.79999999999998</v>
      </c>
      <c r="L73" s="67">
        <v>119.5</v>
      </c>
      <c r="M73" s="67">
        <v>1.2</v>
      </c>
      <c r="N73" s="67">
        <v>1485.0999999999997</v>
      </c>
      <c r="O73" s="67">
        <v>327.2</v>
      </c>
      <c r="P73" s="66">
        <f t="shared" si="4"/>
        <v>3667.7</v>
      </c>
      <c r="R73" s="35"/>
    </row>
    <row r="74" spans="1:18" ht="16.05" customHeight="1" x14ac:dyDescent="0.2">
      <c r="A74" s="9"/>
      <c r="B74" s="9"/>
      <c r="C74" s="10" t="s">
        <v>22</v>
      </c>
      <c r="D74" s="7">
        <f t="shared" ref="D74:O74" si="49">IF(D73&lt;=0,"",D73/$P73%)</f>
        <v>4.3814924884805189</v>
      </c>
      <c r="E74" s="7">
        <f t="shared" si="49"/>
        <v>5.5729748888949482</v>
      </c>
      <c r="F74" s="7">
        <f t="shared" si="49"/>
        <v>6.2464214630422337</v>
      </c>
      <c r="G74" s="7">
        <f t="shared" si="49"/>
        <v>7.3370232025520083</v>
      </c>
      <c r="H74" s="7">
        <f t="shared" si="49"/>
        <v>6.1482673064863542</v>
      </c>
      <c r="I74" s="7">
        <f t="shared" si="49"/>
        <v>7.01256918504785</v>
      </c>
      <c r="J74" s="7">
        <f t="shared" si="49"/>
        <v>5.6138724541265645</v>
      </c>
      <c r="K74" s="7">
        <f t="shared" si="49"/>
        <v>4.9840499495596688</v>
      </c>
      <c r="L74" s="7">
        <f t="shared" si="49"/>
        <v>3.2581726967854516</v>
      </c>
      <c r="M74" s="7">
        <f t="shared" si="49"/>
        <v>3.2718052185293237E-2</v>
      </c>
      <c r="N74" s="7">
        <f t="shared" si="49"/>
        <v>40.491316083649146</v>
      </c>
      <c r="O74" s="7">
        <f t="shared" si="49"/>
        <v>8.9211222291899546</v>
      </c>
      <c r="P74" s="66">
        <f t="shared" si="4"/>
        <v>100</v>
      </c>
      <c r="R74" s="35"/>
    </row>
    <row r="75" spans="1:18" ht="16.05" customHeight="1" x14ac:dyDescent="0.2">
      <c r="A75" s="9"/>
      <c r="B75" s="9"/>
      <c r="C75" s="7" t="s">
        <v>23</v>
      </c>
      <c r="D75" s="67">
        <v>809.49999999999989</v>
      </c>
      <c r="E75" s="67">
        <v>975.69999999999993</v>
      </c>
      <c r="F75" s="67">
        <v>949.4</v>
      </c>
      <c r="G75" s="67">
        <v>1012.7</v>
      </c>
      <c r="H75" s="67">
        <v>831.30000000000007</v>
      </c>
      <c r="I75" s="67">
        <v>993.69999999999993</v>
      </c>
      <c r="J75" s="67">
        <v>891.9</v>
      </c>
      <c r="K75" s="67">
        <v>893.6</v>
      </c>
      <c r="L75" s="67">
        <v>586.19999999999993</v>
      </c>
      <c r="M75" s="67">
        <v>134.70000000000002</v>
      </c>
      <c r="N75" s="67">
        <v>848.9</v>
      </c>
      <c r="O75" s="67">
        <v>1094.8</v>
      </c>
      <c r="P75" s="66">
        <f t="shared" si="4"/>
        <v>10022.4</v>
      </c>
      <c r="R75" s="35"/>
    </row>
    <row r="76" spans="1:18" ht="16.05" customHeight="1" x14ac:dyDescent="0.2">
      <c r="A76" s="9"/>
      <c r="B76" s="9"/>
      <c r="C76" s="10" t="s">
        <v>22</v>
      </c>
      <c r="D76" s="7">
        <f t="shared" ref="D76:O76" si="50">IF(D75&lt;=0,"",D75/$P75%)</f>
        <v>8.0769077266922089</v>
      </c>
      <c r="E76" s="7">
        <f t="shared" si="50"/>
        <v>9.735193167305237</v>
      </c>
      <c r="F76" s="7">
        <f t="shared" si="50"/>
        <v>9.4727809706257986</v>
      </c>
      <c r="G76" s="7">
        <f t="shared" si="50"/>
        <v>10.104366219667945</v>
      </c>
      <c r="H76" s="7">
        <f t="shared" si="50"/>
        <v>8.2944204980842926</v>
      </c>
      <c r="I76" s="7">
        <f t="shared" si="50"/>
        <v>9.9147908684546611</v>
      </c>
      <c r="J76" s="7">
        <f t="shared" si="50"/>
        <v>8.8990660919540243</v>
      </c>
      <c r="K76" s="7">
        <f t="shared" si="50"/>
        <v>8.9160280970625809</v>
      </c>
      <c r="L76" s="7">
        <f t="shared" si="50"/>
        <v>5.8488984674329503</v>
      </c>
      <c r="M76" s="7">
        <f t="shared" si="50"/>
        <v>1.3439894636015328</v>
      </c>
      <c r="N76" s="7">
        <f t="shared" si="50"/>
        <v>8.4700271392081738</v>
      </c>
      <c r="O76" s="7">
        <f t="shared" si="50"/>
        <v>10.923531289910601</v>
      </c>
      <c r="P76" s="66">
        <f t="shared" si="4"/>
        <v>99.999999999999986</v>
      </c>
      <c r="R76" s="35"/>
    </row>
    <row r="77" spans="1:18" ht="16.05" customHeight="1" x14ac:dyDescent="0.2">
      <c r="A77" s="9"/>
      <c r="B77" s="9"/>
      <c r="C77" s="7" t="s">
        <v>24</v>
      </c>
      <c r="D77" s="66">
        <f>SUM(D75,D73)</f>
        <v>970.19999999999982</v>
      </c>
      <c r="E77" s="66">
        <f t="shared" ref="E77:O77" si="51">SUM(E75,E73)</f>
        <v>1180.0999999999999</v>
      </c>
      <c r="F77" s="66">
        <f t="shared" si="51"/>
        <v>1178.5</v>
      </c>
      <c r="G77" s="66">
        <f t="shared" si="51"/>
        <v>1281.8000000000002</v>
      </c>
      <c r="H77" s="66">
        <f t="shared" si="51"/>
        <v>1056.8000000000002</v>
      </c>
      <c r="I77" s="66">
        <f t="shared" si="51"/>
        <v>1250.8999999999999</v>
      </c>
      <c r="J77" s="66">
        <f t="shared" si="51"/>
        <v>1097.8</v>
      </c>
      <c r="K77" s="66">
        <f t="shared" si="51"/>
        <v>1076.4000000000001</v>
      </c>
      <c r="L77" s="66">
        <f t="shared" si="51"/>
        <v>705.69999999999993</v>
      </c>
      <c r="M77" s="66">
        <f t="shared" si="51"/>
        <v>135.9</v>
      </c>
      <c r="N77" s="66">
        <f t="shared" si="51"/>
        <v>2333.9999999999995</v>
      </c>
      <c r="O77" s="66">
        <f t="shared" si="51"/>
        <v>1422</v>
      </c>
      <c r="P77" s="66">
        <f t="shared" si="4"/>
        <v>13690.1</v>
      </c>
      <c r="R77" s="35"/>
    </row>
    <row r="78" spans="1:18" ht="16.05" customHeight="1" x14ac:dyDescent="0.2">
      <c r="A78" s="9"/>
      <c r="B78" s="13"/>
      <c r="C78" s="10" t="s">
        <v>22</v>
      </c>
      <c r="D78" s="7">
        <f t="shared" ref="D78:O78" si="52">IF(D77&lt;=0,"",D77/$P77%)</f>
        <v>7.0868729958144918</v>
      </c>
      <c r="E78" s="7">
        <f t="shared" si="52"/>
        <v>8.6200977348594954</v>
      </c>
      <c r="F78" s="7">
        <f t="shared" si="52"/>
        <v>8.6084104571916917</v>
      </c>
      <c r="G78" s="7">
        <f t="shared" si="52"/>
        <v>9.3629703216192723</v>
      </c>
      <c r="H78" s="7">
        <f t="shared" si="52"/>
        <v>7.7194468995843719</v>
      </c>
      <c r="I78" s="7">
        <f t="shared" si="52"/>
        <v>9.1372597716598101</v>
      </c>
      <c r="J78" s="7">
        <f t="shared" si="52"/>
        <v>8.0189333898218411</v>
      </c>
      <c r="K78" s="7">
        <f t="shared" si="52"/>
        <v>7.8626160510149674</v>
      </c>
      <c r="L78" s="7">
        <f t="shared" si="52"/>
        <v>5.1548199063556872</v>
      </c>
      <c r="M78" s="7">
        <f t="shared" si="52"/>
        <v>0.99268814690908025</v>
      </c>
      <c r="N78" s="7">
        <f t="shared" si="52"/>
        <v>17.048816297908704</v>
      </c>
      <c r="O78" s="7">
        <f t="shared" si="52"/>
        <v>10.387068027260574</v>
      </c>
      <c r="P78" s="66">
        <f t="shared" si="4"/>
        <v>99.999999999999972</v>
      </c>
      <c r="R78" s="35"/>
    </row>
    <row r="79" spans="1:18" ht="16.05" customHeight="1" x14ac:dyDescent="0.2">
      <c r="A79" s="9"/>
      <c r="B79" s="9" t="s">
        <v>36</v>
      </c>
      <c r="C79" s="7" t="s">
        <v>21</v>
      </c>
      <c r="D79" s="67">
        <v>6.3</v>
      </c>
      <c r="E79" s="67">
        <v>7.8</v>
      </c>
      <c r="F79" s="67">
        <v>1.6</v>
      </c>
      <c r="G79" s="67">
        <v>0</v>
      </c>
      <c r="H79" s="67">
        <v>0</v>
      </c>
      <c r="I79" s="67">
        <v>0</v>
      </c>
      <c r="J79" s="67">
        <v>130.6</v>
      </c>
      <c r="K79" s="67">
        <v>377.5</v>
      </c>
      <c r="L79" s="67">
        <v>422.2</v>
      </c>
      <c r="M79" s="67">
        <v>375.59999999999997</v>
      </c>
      <c r="N79" s="67">
        <v>30.000000000000004</v>
      </c>
      <c r="O79" s="67">
        <v>24.3</v>
      </c>
      <c r="P79" s="66">
        <f t="shared" si="4"/>
        <v>1375.8999999999999</v>
      </c>
      <c r="R79" s="35"/>
    </row>
    <row r="80" spans="1:18" ht="16.05" customHeight="1" x14ac:dyDescent="0.2">
      <c r="A80" s="9"/>
      <c r="B80" s="9"/>
      <c r="C80" s="10" t="s">
        <v>22</v>
      </c>
      <c r="D80" s="7">
        <f t="shared" ref="D80:O80" si="53">IF(D79&lt;=0,"",D79/$P79%)</f>
        <v>0.4578821135256923</v>
      </c>
      <c r="E80" s="7">
        <f t="shared" si="53"/>
        <v>0.56690166436514289</v>
      </c>
      <c r="F80" s="7">
        <f t="shared" si="53"/>
        <v>0.11628752089541393</v>
      </c>
      <c r="G80" s="7" t="str">
        <f t="shared" si="53"/>
        <v/>
      </c>
      <c r="H80" s="7" t="str">
        <f t="shared" si="53"/>
        <v/>
      </c>
      <c r="I80" s="7" t="str">
        <f t="shared" si="53"/>
        <v/>
      </c>
      <c r="J80" s="7">
        <f t="shared" si="53"/>
        <v>9.4919688930881616</v>
      </c>
      <c r="K80" s="7">
        <f t="shared" si="53"/>
        <v>27.436586961261721</v>
      </c>
      <c r="L80" s="7">
        <f t="shared" si="53"/>
        <v>30.685369576277349</v>
      </c>
      <c r="M80" s="7">
        <f t="shared" si="53"/>
        <v>27.298495530198416</v>
      </c>
      <c r="N80" s="7">
        <f t="shared" si="53"/>
        <v>2.1803910167890113</v>
      </c>
      <c r="O80" s="7">
        <f t="shared" si="53"/>
        <v>1.7661167235990991</v>
      </c>
      <c r="P80" s="66">
        <f t="shared" si="4"/>
        <v>100</v>
      </c>
      <c r="R80" s="35"/>
    </row>
    <row r="81" spans="1:18" ht="16.05" customHeight="1" x14ac:dyDescent="0.2">
      <c r="A81" s="9"/>
      <c r="B81" s="9"/>
      <c r="C81" s="7" t="s">
        <v>23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1217.4000000000001</v>
      </c>
      <c r="K81" s="67">
        <v>3981.4</v>
      </c>
      <c r="L81" s="67">
        <v>2803.6000000000004</v>
      </c>
      <c r="M81" s="67">
        <v>946.90000000000009</v>
      </c>
      <c r="N81" s="67">
        <v>0</v>
      </c>
      <c r="O81" s="67">
        <v>0</v>
      </c>
      <c r="P81" s="66">
        <f t="shared" si="4"/>
        <v>8949.3000000000011</v>
      </c>
      <c r="R81" s="35"/>
    </row>
    <row r="82" spans="1:18" ht="16.05" customHeight="1" x14ac:dyDescent="0.2">
      <c r="A82" s="9"/>
      <c r="B82" s="9"/>
      <c r="C82" s="10" t="s">
        <v>22</v>
      </c>
      <c r="D82" s="7" t="str">
        <f t="shared" ref="D82:O82" si="54">IF(D81&lt;=0,"",D81/$P81%)</f>
        <v/>
      </c>
      <c r="E82" s="7" t="str">
        <f t="shared" si="54"/>
        <v/>
      </c>
      <c r="F82" s="7" t="str">
        <f t="shared" si="54"/>
        <v/>
      </c>
      <c r="G82" s="7" t="str">
        <f t="shared" si="54"/>
        <v/>
      </c>
      <c r="H82" s="7" t="str">
        <f t="shared" si="54"/>
        <v/>
      </c>
      <c r="I82" s="7" t="str">
        <f t="shared" si="54"/>
        <v/>
      </c>
      <c r="J82" s="7">
        <f t="shared" si="54"/>
        <v>13.603298582012</v>
      </c>
      <c r="K82" s="7">
        <f t="shared" si="54"/>
        <v>44.488395740448972</v>
      </c>
      <c r="L82" s="7">
        <f t="shared" si="54"/>
        <v>31.32758986736393</v>
      </c>
      <c r="M82" s="7">
        <f t="shared" si="54"/>
        <v>10.580715810175098</v>
      </c>
      <c r="N82" s="7" t="str">
        <f t="shared" si="54"/>
        <v/>
      </c>
      <c r="O82" s="7" t="str">
        <f t="shared" si="54"/>
        <v/>
      </c>
      <c r="P82" s="66">
        <f t="shared" si="4"/>
        <v>100</v>
      </c>
      <c r="R82" s="35"/>
    </row>
    <row r="83" spans="1:18" ht="16.05" customHeight="1" x14ac:dyDescent="0.2">
      <c r="A83" s="9"/>
      <c r="B83" s="9"/>
      <c r="C83" s="7" t="s">
        <v>24</v>
      </c>
      <c r="D83" s="66">
        <f>SUM(D81,D79)</f>
        <v>6.3</v>
      </c>
      <c r="E83" s="66">
        <f t="shared" ref="E83:O83" si="55">SUM(E81,E79)</f>
        <v>7.8</v>
      </c>
      <c r="F83" s="66">
        <f t="shared" si="55"/>
        <v>1.6</v>
      </c>
      <c r="G83" s="66">
        <f t="shared" si="55"/>
        <v>0</v>
      </c>
      <c r="H83" s="66">
        <f t="shared" si="55"/>
        <v>0</v>
      </c>
      <c r="I83" s="66">
        <f t="shared" si="55"/>
        <v>0</v>
      </c>
      <c r="J83" s="66">
        <f t="shared" si="55"/>
        <v>1348</v>
      </c>
      <c r="K83" s="66">
        <f t="shared" si="55"/>
        <v>4358.8999999999996</v>
      </c>
      <c r="L83" s="66">
        <f t="shared" si="55"/>
        <v>3225.8</v>
      </c>
      <c r="M83" s="66">
        <f t="shared" si="55"/>
        <v>1322.5</v>
      </c>
      <c r="N83" s="66">
        <f t="shared" si="55"/>
        <v>30.000000000000004</v>
      </c>
      <c r="O83" s="66">
        <f t="shared" si="55"/>
        <v>24.3</v>
      </c>
      <c r="P83" s="66">
        <f t="shared" si="4"/>
        <v>10325.199999999999</v>
      </c>
      <c r="R83" s="35"/>
    </row>
    <row r="84" spans="1:18" ht="16.05" customHeight="1" x14ac:dyDescent="0.2">
      <c r="A84" s="9"/>
      <c r="B84" s="13"/>
      <c r="C84" s="10" t="s">
        <v>22</v>
      </c>
      <c r="D84" s="7">
        <f t="shared" ref="D84:O84" si="56">IF(D83&lt;=0,"",D83/$P83%)</f>
        <v>6.1015767249060548E-2</v>
      </c>
      <c r="E84" s="7">
        <f t="shared" si="56"/>
        <v>7.5543330879789261E-2</v>
      </c>
      <c r="F84" s="7">
        <f t="shared" si="56"/>
        <v>1.5496067872777285E-2</v>
      </c>
      <c r="G84" s="7" t="str">
        <f t="shared" si="56"/>
        <v/>
      </c>
      <c r="H84" s="7" t="str">
        <f t="shared" si="56"/>
        <v/>
      </c>
      <c r="I84" s="7" t="str">
        <f t="shared" si="56"/>
        <v/>
      </c>
      <c r="J84" s="7">
        <f t="shared" si="56"/>
        <v>13.055437182814861</v>
      </c>
      <c r="K84" s="7">
        <f t="shared" si="56"/>
        <v>42.216131406655556</v>
      </c>
      <c r="L84" s="7">
        <f t="shared" si="56"/>
        <v>31.242009840003103</v>
      </c>
      <c r="M84" s="7">
        <f t="shared" si="56"/>
        <v>12.808468601092473</v>
      </c>
      <c r="N84" s="7">
        <f t="shared" si="56"/>
        <v>0.29055127261457409</v>
      </c>
      <c r="O84" s="7">
        <f t="shared" si="56"/>
        <v>0.23534653081780499</v>
      </c>
      <c r="P84" s="66">
        <f t="shared" si="4"/>
        <v>100</v>
      </c>
      <c r="R84" s="35"/>
    </row>
    <row r="85" spans="1:18" ht="16.05" customHeight="1" x14ac:dyDescent="0.2">
      <c r="A85" s="9"/>
      <c r="B85" s="9" t="s">
        <v>37</v>
      </c>
      <c r="C85" s="7" t="s">
        <v>21</v>
      </c>
      <c r="D85" s="67">
        <v>100.7</v>
      </c>
      <c r="E85" s="67">
        <v>56.8</v>
      </c>
      <c r="F85" s="67">
        <v>15.5</v>
      </c>
      <c r="G85" s="67">
        <v>38.5</v>
      </c>
      <c r="H85" s="67">
        <v>55.3</v>
      </c>
      <c r="I85" s="67">
        <v>17.600000000000001</v>
      </c>
      <c r="J85" s="67">
        <v>0</v>
      </c>
      <c r="K85" s="67">
        <v>0</v>
      </c>
      <c r="L85" s="67">
        <v>65.900000000000006</v>
      </c>
      <c r="M85" s="67">
        <v>150.10000000000002</v>
      </c>
      <c r="N85" s="67">
        <v>165.79999999999998</v>
      </c>
      <c r="O85" s="67">
        <v>80.3</v>
      </c>
      <c r="P85" s="66">
        <f t="shared" si="4"/>
        <v>746.5</v>
      </c>
      <c r="R85" s="35"/>
    </row>
    <row r="86" spans="1:18" ht="16.05" customHeight="1" x14ac:dyDescent="0.2">
      <c r="A86" s="9"/>
      <c r="B86" s="9"/>
      <c r="C86" s="10" t="s">
        <v>22</v>
      </c>
      <c r="D86" s="7">
        <f t="shared" ref="D86:O86" si="57">IF(D85&lt;=0,"",D85/$P85%)</f>
        <v>13.489618218352311</v>
      </c>
      <c r="E86" s="7">
        <f t="shared" si="57"/>
        <v>7.6088412592096448</v>
      </c>
      <c r="F86" s="7">
        <f t="shared" si="57"/>
        <v>2.0763563295378433</v>
      </c>
      <c r="G86" s="7">
        <f t="shared" si="57"/>
        <v>5.1574012056262557</v>
      </c>
      <c r="H86" s="7">
        <f t="shared" si="57"/>
        <v>7.4079035498995305</v>
      </c>
      <c r="I86" s="7">
        <f t="shared" si="57"/>
        <v>2.3576691225720028</v>
      </c>
      <c r="J86" s="7" t="str">
        <f t="shared" si="57"/>
        <v/>
      </c>
      <c r="K86" s="7" t="str">
        <f t="shared" si="57"/>
        <v/>
      </c>
      <c r="L86" s="7">
        <f t="shared" si="57"/>
        <v>8.8278633623576699</v>
      </c>
      <c r="M86" s="7">
        <f t="shared" si="57"/>
        <v>20.10716677829873</v>
      </c>
      <c r="N86" s="7">
        <f t="shared" si="57"/>
        <v>22.210314802411251</v>
      </c>
      <c r="O86" s="7">
        <f t="shared" si="57"/>
        <v>10.756865371734762</v>
      </c>
      <c r="P86" s="66">
        <f t="shared" si="4"/>
        <v>100</v>
      </c>
      <c r="R86" s="35"/>
    </row>
    <row r="87" spans="1:18" ht="16.05" customHeight="1" x14ac:dyDescent="0.2">
      <c r="A87" s="9"/>
      <c r="B87" s="9"/>
      <c r="C87" s="7" t="s">
        <v>23</v>
      </c>
      <c r="D87" s="67">
        <v>114.4</v>
      </c>
      <c r="E87" s="67">
        <v>28.5</v>
      </c>
      <c r="F87" s="67">
        <v>0</v>
      </c>
      <c r="G87" s="67">
        <v>71.100000000000009</v>
      </c>
      <c r="H87" s="67">
        <v>27.2</v>
      </c>
      <c r="I87" s="67">
        <v>0</v>
      </c>
      <c r="J87" s="67">
        <v>0</v>
      </c>
      <c r="K87" s="67">
        <v>12.8</v>
      </c>
      <c r="L87" s="67">
        <v>212.4</v>
      </c>
      <c r="M87" s="67">
        <v>503.5</v>
      </c>
      <c r="N87" s="67">
        <v>327.7</v>
      </c>
      <c r="O87" s="67">
        <v>313.60000000000002</v>
      </c>
      <c r="P87" s="66">
        <f t="shared" si="4"/>
        <v>1611.1999999999998</v>
      </c>
      <c r="R87" s="35"/>
    </row>
    <row r="88" spans="1:18" ht="16.05" customHeight="1" x14ac:dyDescent="0.2">
      <c r="A88" s="9"/>
      <c r="B88" s="9"/>
      <c r="C88" s="10" t="s">
        <v>22</v>
      </c>
      <c r="D88" s="7">
        <v>7.1002979145978165</v>
      </c>
      <c r="E88" s="7">
        <v>1.7688679245283021</v>
      </c>
      <c r="F88" s="7">
        <v>0</v>
      </c>
      <c r="G88" s="7">
        <v>4.4128599801390278</v>
      </c>
      <c r="H88" s="7">
        <v>1.6881827209533269</v>
      </c>
      <c r="I88" s="7">
        <v>0</v>
      </c>
      <c r="J88" s="7">
        <v>0</v>
      </c>
      <c r="K88" s="7">
        <v>0.79443892750744804</v>
      </c>
      <c r="L88" s="7">
        <v>13.182720953326715</v>
      </c>
      <c r="M88" s="7">
        <v>31.250000000000004</v>
      </c>
      <c r="N88" s="7">
        <v>20.338877855014896</v>
      </c>
      <c r="O88" s="7">
        <v>19.463753723932477</v>
      </c>
      <c r="P88" s="66">
        <f t="shared" si="4"/>
        <v>100.00000000000003</v>
      </c>
      <c r="R88" s="35"/>
    </row>
    <row r="89" spans="1:18" ht="16.05" customHeight="1" x14ac:dyDescent="0.2">
      <c r="A89" s="9"/>
      <c r="B89" s="9"/>
      <c r="C89" s="7" t="s">
        <v>24</v>
      </c>
      <c r="D89" s="66">
        <f>SUM(D87,D85)</f>
        <v>215.10000000000002</v>
      </c>
      <c r="E89" s="66">
        <f t="shared" ref="E89:O89" si="58">SUM(E87,E85)</f>
        <v>85.3</v>
      </c>
      <c r="F89" s="66">
        <f t="shared" si="58"/>
        <v>15.5</v>
      </c>
      <c r="G89" s="66">
        <f t="shared" si="58"/>
        <v>109.60000000000001</v>
      </c>
      <c r="H89" s="66">
        <f t="shared" si="58"/>
        <v>82.5</v>
      </c>
      <c r="I89" s="66">
        <f t="shared" si="58"/>
        <v>17.600000000000001</v>
      </c>
      <c r="J89" s="66">
        <f t="shared" si="58"/>
        <v>0</v>
      </c>
      <c r="K89" s="66">
        <f t="shared" si="58"/>
        <v>12.8</v>
      </c>
      <c r="L89" s="66">
        <f t="shared" si="58"/>
        <v>278.3</v>
      </c>
      <c r="M89" s="66">
        <f t="shared" si="58"/>
        <v>653.6</v>
      </c>
      <c r="N89" s="66">
        <f t="shared" si="58"/>
        <v>493.5</v>
      </c>
      <c r="O89" s="66">
        <f t="shared" si="58"/>
        <v>393.90000000000003</v>
      </c>
      <c r="P89" s="66">
        <f t="shared" si="4"/>
        <v>2357.7000000000003</v>
      </c>
      <c r="R89" s="35"/>
    </row>
    <row r="90" spans="1:18" ht="16.05" customHeight="1" x14ac:dyDescent="0.2">
      <c r="A90" s="9"/>
      <c r="B90" s="13"/>
      <c r="C90" s="10" t="s">
        <v>22</v>
      </c>
      <c r="D90" s="7">
        <f t="shared" ref="D90:O90" si="59">IF(D89&lt;=0,"",D89/$P89%)</f>
        <v>9.1232981295330191</v>
      </c>
      <c r="E90" s="7">
        <f t="shared" si="59"/>
        <v>3.617932731051448</v>
      </c>
      <c r="F90" s="7">
        <f t="shared" si="59"/>
        <v>0.65742036730712128</v>
      </c>
      <c r="G90" s="7">
        <f t="shared" si="59"/>
        <v>4.6485982101200323</v>
      </c>
      <c r="H90" s="7">
        <f t="shared" si="59"/>
        <v>3.4991729227637101</v>
      </c>
      <c r="I90" s="7">
        <f t="shared" si="59"/>
        <v>0.74649022352292493</v>
      </c>
      <c r="J90" s="7" t="str">
        <f t="shared" si="59"/>
        <v/>
      </c>
      <c r="K90" s="7">
        <f t="shared" si="59"/>
        <v>0.54290198074394536</v>
      </c>
      <c r="L90" s="7">
        <f t="shared" si="59"/>
        <v>11.803876659456249</v>
      </c>
      <c r="M90" s="7">
        <f t="shared" si="59"/>
        <v>27.72193239173771</v>
      </c>
      <c r="N90" s="7">
        <f t="shared" si="59"/>
        <v>20.931416210713831</v>
      </c>
      <c r="O90" s="7">
        <f t="shared" si="59"/>
        <v>16.706960173050007</v>
      </c>
      <c r="P90" s="66">
        <f t="shared" ref="P90:P153" si="60">SUM(D90:O90)</f>
        <v>100</v>
      </c>
      <c r="R90" s="35"/>
    </row>
    <row r="91" spans="1:18" ht="16.05" customHeight="1" x14ac:dyDescent="0.2">
      <c r="A91" s="9"/>
      <c r="B91" s="9" t="s">
        <v>38</v>
      </c>
      <c r="C91" s="7" t="s">
        <v>21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41.800000000000004</v>
      </c>
      <c r="K91" s="67">
        <v>338.70000000000005</v>
      </c>
      <c r="L91" s="67">
        <v>274.20000000000005</v>
      </c>
      <c r="M91" s="67">
        <v>0</v>
      </c>
      <c r="N91" s="67">
        <v>0</v>
      </c>
      <c r="O91" s="67">
        <v>0</v>
      </c>
      <c r="P91" s="66">
        <f t="shared" si="60"/>
        <v>654.70000000000005</v>
      </c>
      <c r="R91" s="35"/>
    </row>
    <row r="92" spans="1:18" ht="16.05" customHeight="1" x14ac:dyDescent="0.2">
      <c r="A92" s="9"/>
      <c r="B92" s="9"/>
      <c r="C92" s="10" t="s">
        <v>22</v>
      </c>
      <c r="D92" s="7" t="str">
        <f t="shared" ref="D92:O92" si="61">IF(D91&lt;=0,"",D91/$P91%)</f>
        <v/>
      </c>
      <c r="E92" s="7" t="str">
        <f t="shared" si="61"/>
        <v/>
      </c>
      <c r="F92" s="7" t="str">
        <f t="shared" si="61"/>
        <v/>
      </c>
      <c r="G92" s="7" t="str">
        <f t="shared" si="61"/>
        <v/>
      </c>
      <c r="H92" s="7" t="str">
        <f t="shared" si="61"/>
        <v/>
      </c>
      <c r="I92" s="7" t="str">
        <f t="shared" si="61"/>
        <v/>
      </c>
      <c r="J92" s="7">
        <f t="shared" si="61"/>
        <v>6.3846036352527875</v>
      </c>
      <c r="K92" s="7">
        <f t="shared" si="61"/>
        <v>51.733618451199021</v>
      </c>
      <c r="L92" s="7">
        <f t="shared" si="61"/>
        <v>41.881777913548191</v>
      </c>
      <c r="M92" s="7" t="str">
        <f t="shared" si="61"/>
        <v/>
      </c>
      <c r="N92" s="7" t="str">
        <f t="shared" si="61"/>
        <v/>
      </c>
      <c r="O92" s="7" t="str">
        <f t="shared" si="61"/>
        <v/>
      </c>
      <c r="P92" s="66">
        <f t="shared" si="60"/>
        <v>100</v>
      </c>
      <c r="R92" s="35"/>
    </row>
    <row r="93" spans="1:18" ht="16.05" customHeight="1" x14ac:dyDescent="0.2">
      <c r="A93" s="9"/>
      <c r="B93" s="9"/>
      <c r="C93" s="7" t="s">
        <v>23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6.9</v>
      </c>
      <c r="K93" s="67">
        <v>754.5</v>
      </c>
      <c r="L93" s="67">
        <v>25.1</v>
      </c>
      <c r="M93" s="67">
        <v>0</v>
      </c>
      <c r="N93" s="67">
        <v>0</v>
      </c>
      <c r="O93" s="67">
        <v>0</v>
      </c>
      <c r="P93" s="66">
        <f t="shared" si="60"/>
        <v>786.5</v>
      </c>
      <c r="R93" s="35"/>
    </row>
    <row r="94" spans="1:18" ht="16.05" customHeight="1" x14ac:dyDescent="0.2">
      <c r="A94" s="9"/>
      <c r="B94" s="9"/>
      <c r="C94" s="10" t="s">
        <v>22</v>
      </c>
      <c r="D94" s="7" t="str">
        <f t="shared" ref="D94:O94" si="62">IF(D93&lt;=0,"",D93/$P93%)</f>
        <v/>
      </c>
      <c r="E94" s="7" t="str">
        <f t="shared" si="62"/>
        <v/>
      </c>
      <c r="F94" s="7" t="str">
        <f t="shared" si="62"/>
        <v/>
      </c>
      <c r="G94" s="7" t="str">
        <f t="shared" si="62"/>
        <v/>
      </c>
      <c r="H94" s="7" t="str">
        <f t="shared" si="62"/>
        <v/>
      </c>
      <c r="I94" s="7" t="str">
        <f t="shared" si="62"/>
        <v/>
      </c>
      <c r="J94" s="7">
        <f t="shared" si="62"/>
        <v>0.8773045136681501</v>
      </c>
      <c r="K94" s="7">
        <f t="shared" si="62"/>
        <v>95.931341385886839</v>
      </c>
      <c r="L94" s="7">
        <f t="shared" si="62"/>
        <v>3.1913541004450097</v>
      </c>
      <c r="M94" s="7" t="str">
        <f t="shared" si="62"/>
        <v/>
      </c>
      <c r="N94" s="7" t="str">
        <f t="shared" si="62"/>
        <v/>
      </c>
      <c r="O94" s="7" t="str">
        <f t="shared" si="62"/>
        <v/>
      </c>
      <c r="P94" s="66">
        <f t="shared" si="60"/>
        <v>100</v>
      </c>
      <c r="R94" s="35"/>
    </row>
    <row r="95" spans="1:18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3">SUM(E93,E91)</f>
        <v>0</v>
      </c>
      <c r="F95" s="66">
        <f t="shared" si="63"/>
        <v>0</v>
      </c>
      <c r="G95" s="66">
        <f t="shared" si="63"/>
        <v>0</v>
      </c>
      <c r="H95" s="66">
        <f t="shared" si="63"/>
        <v>0</v>
      </c>
      <c r="I95" s="66">
        <f t="shared" si="63"/>
        <v>0</v>
      </c>
      <c r="J95" s="66">
        <f t="shared" si="63"/>
        <v>48.7</v>
      </c>
      <c r="K95" s="66">
        <f t="shared" si="63"/>
        <v>1093.2</v>
      </c>
      <c r="L95" s="66">
        <f t="shared" si="63"/>
        <v>299.30000000000007</v>
      </c>
      <c r="M95" s="66">
        <f t="shared" si="63"/>
        <v>0</v>
      </c>
      <c r="N95" s="66">
        <f t="shared" si="63"/>
        <v>0</v>
      </c>
      <c r="O95" s="66">
        <f t="shared" si="63"/>
        <v>0</v>
      </c>
      <c r="P95" s="66">
        <f t="shared" si="60"/>
        <v>1441.2000000000003</v>
      </c>
      <c r="R95" s="35"/>
    </row>
    <row r="96" spans="1:18" ht="16.05" customHeight="1" x14ac:dyDescent="0.2">
      <c r="A96" s="9"/>
      <c r="B96" s="13"/>
      <c r="C96" s="10" t="s">
        <v>22</v>
      </c>
      <c r="D96" s="7" t="str">
        <f t="shared" ref="D96:O96" si="64">IF(D95&lt;=0,"",D95/$P95%)</f>
        <v/>
      </c>
      <c r="E96" s="7" t="str">
        <f t="shared" si="64"/>
        <v/>
      </c>
      <c r="F96" s="7" t="str">
        <f t="shared" si="64"/>
        <v/>
      </c>
      <c r="G96" s="7" t="str">
        <f t="shared" si="64"/>
        <v/>
      </c>
      <c r="H96" s="7" t="str">
        <f t="shared" si="64"/>
        <v/>
      </c>
      <c r="I96" s="7" t="str">
        <f t="shared" si="64"/>
        <v/>
      </c>
      <c r="J96" s="7">
        <f t="shared" si="64"/>
        <v>3.3791285040244237</v>
      </c>
      <c r="K96" s="7">
        <f t="shared" si="64"/>
        <v>75.853455453788499</v>
      </c>
      <c r="L96" s="7">
        <f t="shared" si="64"/>
        <v>20.767416042187069</v>
      </c>
      <c r="M96" s="7" t="str">
        <f t="shared" si="64"/>
        <v/>
      </c>
      <c r="N96" s="7" t="str">
        <f t="shared" si="64"/>
        <v/>
      </c>
      <c r="O96" s="7" t="str">
        <f t="shared" si="64"/>
        <v/>
      </c>
      <c r="P96" s="66">
        <f t="shared" si="60"/>
        <v>99.999999999999986</v>
      </c>
      <c r="R96" s="35"/>
    </row>
    <row r="97" spans="1:18" ht="16.05" customHeight="1" x14ac:dyDescent="0.2">
      <c r="A97" s="9"/>
      <c r="B97" s="9" t="s">
        <v>39</v>
      </c>
      <c r="C97" s="7" t="s">
        <v>21</v>
      </c>
      <c r="D97" s="7">
        <v>0</v>
      </c>
      <c r="E97" s="7">
        <v>0</v>
      </c>
      <c r="F97" s="7">
        <v>0</v>
      </c>
      <c r="G97" s="7">
        <v>0.1</v>
      </c>
      <c r="H97" s="7">
        <v>14.8</v>
      </c>
      <c r="I97" s="7">
        <v>61</v>
      </c>
      <c r="J97" s="7">
        <v>109.2</v>
      </c>
      <c r="K97" s="7">
        <v>144.89999999999998</v>
      </c>
      <c r="L97" s="7">
        <v>173</v>
      </c>
      <c r="M97" s="7">
        <v>100.8</v>
      </c>
      <c r="N97" s="7">
        <v>7.3</v>
      </c>
      <c r="O97" s="7">
        <v>0</v>
      </c>
      <c r="P97" s="66">
        <f t="shared" si="60"/>
        <v>611.09999999999991</v>
      </c>
      <c r="R97" s="35"/>
    </row>
    <row r="98" spans="1:18" ht="16.05" customHeight="1" x14ac:dyDescent="0.2">
      <c r="A98" s="9"/>
      <c r="B98" s="9"/>
      <c r="C98" s="10" t="s">
        <v>22</v>
      </c>
      <c r="D98" s="7" t="str">
        <f t="shared" ref="D98:O98" si="65">IF(D97&lt;=0,"",D97/$P97%)</f>
        <v/>
      </c>
      <c r="E98" s="7" t="str">
        <f t="shared" si="65"/>
        <v/>
      </c>
      <c r="F98" s="7" t="str">
        <f t="shared" si="65"/>
        <v/>
      </c>
      <c r="G98" s="7">
        <f t="shared" si="65"/>
        <v>1.636393388970709E-2</v>
      </c>
      <c r="H98" s="7">
        <f t="shared" si="65"/>
        <v>2.4218622156766494</v>
      </c>
      <c r="I98" s="7">
        <f t="shared" si="65"/>
        <v>9.981999672721324</v>
      </c>
      <c r="J98" s="7">
        <f t="shared" si="65"/>
        <v>17.869415807560141</v>
      </c>
      <c r="K98" s="7">
        <f t="shared" si="65"/>
        <v>23.711340206185568</v>
      </c>
      <c r="L98" s="7">
        <f t="shared" si="65"/>
        <v>28.309605629193264</v>
      </c>
      <c r="M98" s="7">
        <f t="shared" si="65"/>
        <v>16.494845360824744</v>
      </c>
      <c r="N98" s="7">
        <f t="shared" si="65"/>
        <v>1.1945671739486174</v>
      </c>
      <c r="O98" s="7" t="str">
        <f t="shared" si="65"/>
        <v/>
      </c>
      <c r="P98" s="66">
        <f t="shared" si="60"/>
        <v>100.00000000000001</v>
      </c>
      <c r="R98" s="35"/>
    </row>
    <row r="99" spans="1:18" ht="16.05" customHeight="1" x14ac:dyDescent="0.2">
      <c r="A99" s="9"/>
      <c r="B99" s="9"/>
      <c r="C99" s="7" t="s">
        <v>23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6.8</v>
      </c>
      <c r="L99" s="7">
        <v>51.1</v>
      </c>
      <c r="M99" s="7">
        <v>64.300000000000011</v>
      </c>
      <c r="N99" s="7">
        <v>25.1</v>
      </c>
      <c r="O99" s="7">
        <v>0</v>
      </c>
      <c r="P99" s="66">
        <f t="shared" si="60"/>
        <v>147.30000000000001</v>
      </c>
      <c r="R99" s="35"/>
    </row>
    <row r="100" spans="1:18" ht="16.05" customHeight="1" x14ac:dyDescent="0.2">
      <c r="A100" s="9"/>
      <c r="B100" s="9"/>
      <c r="C100" s="10" t="s">
        <v>22</v>
      </c>
      <c r="D100" s="7" t="str">
        <f t="shared" ref="D100:O100" si="66">IF(D99&lt;=0,"",D99/$P99%)</f>
        <v/>
      </c>
      <c r="E100" s="7" t="str">
        <f t="shared" si="66"/>
        <v/>
      </c>
      <c r="F100" s="7" t="str">
        <f t="shared" si="66"/>
        <v/>
      </c>
      <c r="G100" s="7" t="str">
        <f t="shared" si="66"/>
        <v/>
      </c>
      <c r="H100" s="7" t="str">
        <f t="shared" si="66"/>
        <v/>
      </c>
      <c r="I100" s="7" t="str">
        <f t="shared" si="66"/>
        <v/>
      </c>
      <c r="J100" s="7" t="str">
        <f t="shared" si="66"/>
        <v/>
      </c>
      <c r="K100" s="7">
        <f t="shared" si="66"/>
        <v>4.6164290563475898</v>
      </c>
      <c r="L100" s="7">
        <f t="shared" si="66"/>
        <v>34.691106585200274</v>
      </c>
      <c r="M100" s="7">
        <f t="shared" si="66"/>
        <v>43.652410047522068</v>
      </c>
      <c r="N100" s="7">
        <f t="shared" si="66"/>
        <v>17.040054310930074</v>
      </c>
      <c r="O100" s="7" t="str">
        <f t="shared" si="66"/>
        <v/>
      </c>
      <c r="P100" s="66">
        <f t="shared" si="60"/>
        <v>100.00000000000001</v>
      </c>
      <c r="R100" s="35"/>
    </row>
    <row r="101" spans="1:18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67">SUM(E99,E97)</f>
        <v>0</v>
      </c>
      <c r="F101" s="66">
        <f t="shared" si="67"/>
        <v>0</v>
      </c>
      <c r="G101" s="66">
        <f t="shared" si="67"/>
        <v>0.1</v>
      </c>
      <c r="H101" s="66">
        <f t="shared" si="67"/>
        <v>14.8</v>
      </c>
      <c r="I101" s="66">
        <f t="shared" si="67"/>
        <v>61</v>
      </c>
      <c r="J101" s="66">
        <f t="shared" si="67"/>
        <v>109.2</v>
      </c>
      <c r="K101" s="66">
        <f t="shared" si="67"/>
        <v>151.69999999999999</v>
      </c>
      <c r="L101" s="66">
        <f t="shared" si="67"/>
        <v>224.1</v>
      </c>
      <c r="M101" s="66">
        <f t="shared" si="67"/>
        <v>165.10000000000002</v>
      </c>
      <c r="N101" s="66">
        <f t="shared" si="67"/>
        <v>32.4</v>
      </c>
      <c r="O101" s="66">
        <f t="shared" si="67"/>
        <v>0</v>
      </c>
      <c r="P101" s="66">
        <f t="shared" si="60"/>
        <v>758.4</v>
      </c>
      <c r="R101" s="35"/>
    </row>
    <row r="102" spans="1:18" ht="16.05" customHeight="1" x14ac:dyDescent="0.2">
      <c r="A102" s="9"/>
      <c r="B102" s="13"/>
      <c r="C102" s="10" t="s">
        <v>22</v>
      </c>
      <c r="D102" s="7" t="str">
        <f t="shared" ref="D102:O102" si="68">IF(D101&lt;=0,"",D101/$P101%)</f>
        <v/>
      </c>
      <c r="E102" s="7" t="str">
        <f t="shared" si="68"/>
        <v/>
      </c>
      <c r="F102" s="7" t="str">
        <f t="shared" si="68"/>
        <v/>
      </c>
      <c r="G102" s="7">
        <f t="shared" si="68"/>
        <v>1.3185654008438821E-2</v>
      </c>
      <c r="H102" s="7">
        <f t="shared" si="68"/>
        <v>1.9514767932489454</v>
      </c>
      <c r="I102" s="7">
        <f t="shared" si="68"/>
        <v>8.0432489451476794</v>
      </c>
      <c r="J102" s="7">
        <f t="shared" si="68"/>
        <v>14.398734177215191</v>
      </c>
      <c r="K102" s="7">
        <f t="shared" si="68"/>
        <v>20.002637130801688</v>
      </c>
      <c r="L102" s="7">
        <f t="shared" si="68"/>
        <v>29.549050632911392</v>
      </c>
      <c r="M102" s="7">
        <f t="shared" si="68"/>
        <v>21.769514767932492</v>
      </c>
      <c r="N102" s="7">
        <f t="shared" si="68"/>
        <v>4.2721518987341769</v>
      </c>
      <c r="O102" s="7" t="str">
        <f t="shared" si="68"/>
        <v/>
      </c>
      <c r="P102" s="66">
        <f t="shared" si="60"/>
        <v>100</v>
      </c>
      <c r="R102" s="35"/>
    </row>
    <row r="103" spans="1:18" ht="16.05" customHeight="1" x14ac:dyDescent="0.2">
      <c r="A103" s="9"/>
      <c r="B103" s="9" t="s">
        <v>40</v>
      </c>
      <c r="C103" s="7" t="s">
        <v>21</v>
      </c>
      <c r="D103" s="67">
        <v>0</v>
      </c>
      <c r="E103" s="67">
        <v>0</v>
      </c>
      <c r="F103" s="67">
        <v>0</v>
      </c>
      <c r="G103" s="67">
        <v>0</v>
      </c>
      <c r="H103" s="67">
        <v>37.4</v>
      </c>
      <c r="I103" s="67">
        <v>49.9</v>
      </c>
      <c r="J103" s="67">
        <v>363.2</v>
      </c>
      <c r="K103" s="67">
        <v>351.5</v>
      </c>
      <c r="L103" s="67">
        <v>325.10000000000002</v>
      </c>
      <c r="M103" s="67">
        <v>238.4</v>
      </c>
      <c r="N103" s="67">
        <v>10.199999999999999</v>
      </c>
      <c r="O103" s="67">
        <v>0</v>
      </c>
      <c r="P103" s="66">
        <f t="shared" si="60"/>
        <v>1375.7</v>
      </c>
      <c r="R103" s="35"/>
    </row>
    <row r="104" spans="1:18" ht="16.05" customHeight="1" x14ac:dyDescent="0.2">
      <c r="A104" s="9"/>
      <c r="B104" s="9"/>
      <c r="C104" s="10" t="s">
        <v>22</v>
      </c>
      <c r="D104" s="7" t="str">
        <f t="shared" ref="D104:O104" si="69">IF(D103&lt;=0,"",D103/$P103%)</f>
        <v/>
      </c>
      <c r="E104" s="7" t="str">
        <f t="shared" si="69"/>
        <v/>
      </c>
      <c r="F104" s="7" t="str">
        <f t="shared" si="69"/>
        <v/>
      </c>
      <c r="G104" s="7" t="str">
        <f t="shared" si="69"/>
        <v/>
      </c>
      <c r="H104" s="7">
        <f t="shared" si="69"/>
        <v>2.7186159773206366</v>
      </c>
      <c r="I104" s="7">
        <f t="shared" si="69"/>
        <v>3.6272443119866251</v>
      </c>
      <c r="J104" s="7">
        <f t="shared" si="69"/>
        <v>26.401104892054953</v>
      </c>
      <c r="K104" s="7">
        <f t="shared" si="69"/>
        <v>25.550628770807588</v>
      </c>
      <c r="L104" s="7">
        <f t="shared" si="69"/>
        <v>23.631605727993023</v>
      </c>
      <c r="M104" s="7">
        <f t="shared" si="69"/>
        <v>17.329359598749729</v>
      </c>
      <c r="N104" s="7">
        <f t="shared" si="69"/>
        <v>0.74144072108744641</v>
      </c>
      <c r="O104" s="7" t="str">
        <f t="shared" si="69"/>
        <v/>
      </c>
      <c r="P104" s="66">
        <f t="shared" si="60"/>
        <v>100</v>
      </c>
      <c r="R104" s="35"/>
    </row>
    <row r="105" spans="1:18" ht="16.05" customHeight="1" x14ac:dyDescent="0.2">
      <c r="A105" s="9"/>
      <c r="B105" s="9"/>
      <c r="C105" s="7" t="s">
        <v>23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/>
      <c r="M105" s="67"/>
      <c r="N105" s="67">
        <v>0</v>
      </c>
      <c r="O105" s="67">
        <v>0</v>
      </c>
      <c r="P105" s="66">
        <f t="shared" si="60"/>
        <v>0</v>
      </c>
      <c r="R105" s="35"/>
    </row>
    <row r="106" spans="1:18" ht="16.05" customHeight="1" x14ac:dyDescent="0.2">
      <c r="A106" s="9"/>
      <c r="B106" s="9"/>
      <c r="C106" s="10" t="s">
        <v>22</v>
      </c>
      <c r="D106" s="7" t="str">
        <f t="shared" ref="D106:O106" si="70">IF(D105&lt;=0,"",D105/$P105%)</f>
        <v/>
      </c>
      <c r="E106" s="7" t="str">
        <f t="shared" si="70"/>
        <v/>
      </c>
      <c r="F106" s="7" t="str">
        <f t="shared" si="70"/>
        <v/>
      </c>
      <c r="G106" s="7" t="str">
        <f t="shared" si="70"/>
        <v/>
      </c>
      <c r="H106" s="7" t="str">
        <f t="shared" si="70"/>
        <v/>
      </c>
      <c r="I106" s="7" t="str">
        <f t="shared" si="70"/>
        <v/>
      </c>
      <c r="J106" s="7" t="str">
        <f t="shared" si="70"/>
        <v/>
      </c>
      <c r="K106" s="7" t="str">
        <f t="shared" si="70"/>
        <v/>
      </c>
      <c r="L106" s="7" t="str">
        <f t="shared" si="70"/>
        <v/>
      </c>
      <c r="M106" s="7" t="str">
        <f t="shared" si="70"/>
        <v/>
      </c>
      <c r="N106" s="7" t="str">
        <f t="shared" si="70"/>
        <v/>
      </c>
      <c r="O106" s="7" t="str">
        <f t="shared" si="70"/>
        <v/>
      </c>
      <c r="P106" s="66">
        <f t="shared" si="60"/>
        <v>0</v>
      </c>
      <c r="R106" s="35"/>
    </row>
    <row r="107" spans="1:18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1">SUM(E105,E103)</f>
        <v>0</v>
      </c>
      <c r="F107" s="66">
        <f t="shared" si="71"/>
        <v>0</v>
      </c>
      <c r="G107" s="66">
        <f t="shared" si="71"/>
        <v>0</v>
      </c>
      <c r="H107" s="66">
        <f t="shared" si="71"/>
        <v>37.4</v>
      </c>
      <c r="I107" s="66">
        <f t="shared" si="71"/>
        <v>49.9</v>
      </c>
      <c r="J107" s="66">
        <f t="shared" si="71"/>
        <v>363.2</v>
      </c>
      <c r="K107" s="66">
        <f t="shared" si="71"/>
        <v>351.5</v>
      </c>
      <c r="L107" s="66">
        <f t="shared" si="71"/>
        <v>325.10000000000002</v>
      </c>
      <c r="M107" s="66">
        <f t="shared" si="71"/>
        <v>238.4</v>
      </c>
      <c r="N107" s="66">
        <f t="shared" si="71"/>
        <v>10.199999999999999</v>
      </c>
      <c r="O107" s="66">
        <f t="shared" si="71"/>
        <v>0</v>
      </c>
      <c r="P107" s="66">
        <f t="shared" si="60"/>
        <v>1375.7</v>
      </c>
      <c r="R107" s="35"/>
    </row>
    <row r="108" spans="1:18" ht="16.05" customHeight="1" x14ac:dyDescent="0.2">
      <c r="A108" s="9"/>
      <c r="B108" s="13"/>
      <c r="C108" s="10" t="s">
        <v>22</v>
      </c>
      <c r="D108" s="7" t="str">
        <f t="shared" ref="D108:O108" si="72">IF(D107&lt;=0,"",D107/$P107%)</f>
        <v/>
      </c>
      <c r="E108" s="7" t="str">
        <f t="shared" si="72"/>
        <v/>
      </c>
      <c r="F108" s="7" t="str">
        <f t="shared" si="72"/>
        <v/>
      </c>
      <c r="G108" s="7" t="str">
        <f t="shared" si="72"/>
        <v/>
      </c>
      <c r="H108" s="7">
        <f t="shared" si="72"/>
        <v>2.7186159773206366</v>
      </c>
      <c r="I108" s="7">
        <f t="shared" si="72"/>
        <v>3.6272443119866251</v>
      </c>
      <c r="J108" s="7">
        <f t="shared" si="72"/>
        <v>26.401104892054953</v>
      </c>
      <c r="K108" s="7">
        <f t="shared" si="72"/>
        <v>25.550628770807588</v>
      </c>
      <c r="L108" s="7">
        <f t="shared" si="72"/>
        <v>23.631605727993023</v>
      </c>
      <c r="M108" s="7">
        <f t="shared" si="72"/>
        <v>17.329359598749729</v>
      </c>
      <c r="N108" s="7">
        <f t="shared" si="72"/>
        <v>0.74144072108744641</v>
      </c>
      <c r="O108" s="7" t="str">
        <f t="shared" si="72"/>
        <v/>
      </c>
      <c r="P108" s="66">
        <f t="shared" si="60"/>
        <v>100</v>
      </c>
      <c r="R108" s="35"/>
    </row>
    <row r="109" spans="1:18" ht="16.05" customHeight="1" x14ac:dyDescent="0.2">
      <c r="A109" s="9"/>
      <c r="B109" s="9" t="s">
        <v>41</v>
      </c>
      <c r="C109" s="7" t="s">
        <v>21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3.3</v>
      </c>
      <c r="J109" s="67">
        <v>5.3</v>
      </c>
      <c r="K109" s="67">
        <v>5.0999999999999996</v>
      </c>
      <c r="L109" s="67">
        <v>1.7</v>
      </c>
      <c r="M109" s="67">
        <v>0.1</v>
      </c>
      <c r="N109" s="67">
        <v>0</v>
      </c>
      <c r="O109" s="67">
        <v>0</v>
      </c>
      <c r="P109" s="66">
        <f t="shared" si="60"/>
        <v>15.499999999999998</v>
      </c>
      <c r="R109" s="35"/>
    </row>
    <row r="110" spans="1:18" ht="16.05" customHeight="1" x14ac:dyDescent="0.2">
      <c r="A110" s="9"/>
      <c r="B110" s="9"/>
      <c r="C110" s="10" t="s">
        <v>22</v>
      </c>
      <c r="D110" s="7" t="str">
        <f t="shared" ref="D110:O110" si="73">IF(D109&lt;=0,"",D109/$P109%)</f>
        <v/>
      </c>
      <c r="E110" s="7" t="str">
        <f t="shared" si="73"/>
        <v/>
      </c>
      <c r="F110" s="7" t="str">
        <f t="shared" si="73"/>
        <v/>
      </c>
      <c r="G110" s="7" t="str">
        <f t="shared" si="73"/>
        <v/>
      </c>
      <c r="H110" s="7" t="str">
        <f t="shared" si="73"/>
        <v/>
      </c>
      <c r="I110" s="7">
        <f t="shared" si="73"/>
        <v>21.290322580645164</v>
      </c>
      <c r="J110" s="7">
        <f t="shared" si="73"/>
        <v>34.193548387096783</v>
      </c>
      <c r="K110" s="7">
        <f t="shared" si="73"/>
        <v>32.903225806451616</v>
      </c>
      <c r="L110" s="7">
        <f t="shared" si="73"/>
        <v>10.967741935483872</v>
      </c>
      <c r="M110" s="7">
        <f t="shared" si="73"/>
        <v>0.64516129032258085</v>
      </c>
      <c r="N110" s="7" t="str">
        <f t="shared" si="73"/>
        <v/>
      </c>
      <c r="O110" s="7" t="str">
        <f t="shared" si="73"/>
        <v/>
      </c>
      <c r="P110" s="66">
        <f t="shared" si="60"/>
        <v>100.00000000000001</v>
      </c>
      <c r="R110" s="35"/>
    </row>
    <row r="111" spans="1:18" ht="16.05" customHeight="1" x14ac:dyDescent="0.2">
      <c r="A111" s="9"/>
      <c r="B111" s="9"/>
      <c r="C111" s="7" t="s">
        <v>23</v>
      </c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6">
        <f t="shared" si="60"/>
        <v>0</v>
      </c>
      <c r="R111" s="35"/>
    </row>
    <row r="112" spans="1:18" ht="16.05" customHeight="1" x14ac:dyDescent="0.2">
      <c r="A112" s="9"/>
      <c r="B112" s="9"/>
      <c r="C112" s="10" t="s">
        <v>22</v>
      </c>
      <c r="D112" s="7" t="str">
        <f t="shared" ref="D112:O112" si="74">IF(D111&lt;=0,"",D111/$P111%)</f>
        <v/>
      </c>
      <c r="E112" s="7" t="str">
        <f t="shared" si="74"/>
        <v/>
      </c>
      <c r="F112" s="7" t="str">
        <f t="shared" si="74"/>
        <v/>
      </c>
      <c r="G112" s="7" t="str">
        <f t="shared" si="74"/>
        <v/>
      </c>
      <c r="H112" s="7" t="str">
        <f t="shared" si="74"/>
        <v/>
      </c>
      <c r="I112" s="7" t="str">
        <f t="shared" si="74"/>
        <v/>
      </c>
      <c r="J112" s="7" t="str">
        <f t="shared" si="74"/>
        <v/>
      </c>
      <c r="K112" s="7" t="str">
        <f t="shared" si="74"/>
        <v/>
      </c>
      <c r="L112" s="7" t="str">
        <f t="shared" si="74"/>
        <v/>
      </c>
      <c r="M112" s="7" t="str">
        <f t="shared" si="74"/>
        <v/>
      </c>
      <c r="N112" s="7" t="str">
        <f t="shared" si="74"/>
        <v/>
      </c>
      <c r="O112" s="7" t="str">
        <f t="shared" si="74"/>
        <v/>
      </c>
      <c r="P112" s="66">
        <f t="shared" si="60"/>
        <v>0</v>
      </c>
      <c r="R112" s="35"/>
    </row>
    <row r="113" spans="1:18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5">SUM(E111,E109)</f>
        <v>0</v>
      </c>
      <c r="F113" s="66">
        <f t="shared" si="75"/>
        <v>0</v>
      </c>
      <c r="G113" s="66">
        <f t="shared" si="75"/>
        <v>0</v>
      </c>
      <c r="H113" s="66">
        <f t="shared" si="75"/>
        <v>0</v>
      </c>
      <c r="I113" s="66">
        <f t="shared" si="75"/>
        <v>3.3</v>
      </c>
      <c r="J113" s="66">
        <f t="shared" si="75"/>
        <v>5.3</v>
      </c>
      <c r="K113" s="66">
        <f t="shared" si="75"/>
        <v>5.0999999999999996</v>
      </c>
      <c r="L113" s="66">
        <f t="shared" si="75"/>
        <v>1.7</v>
      </c>
      <c r="M113" s="66">
        <f t="shared" si="75"/>
        <v>0.1</v>
      </c>
      <c r="N113" s="66">
        <f t="shared" si="75"/>
        <v>0</v>
      </c>
      <c r="O113" s="66">
        <f t="shared" si="75"/>
        <v>0</v>
      </c>
      <c r="P113" s="66">
        <f t="shared" si="60"/>
        <v>15.499999999999998</v>
      </c>
      <c r="R113" s="35"/>
    </row>
    <row r="114" spans="1:18" ht="16.05" customHeight="1" x14ac:dyDescent="0.2">
      <c r="A114" s="9"/>
      <c r="B114" s="13"/>
      <c r="C114" s="10" t="s">
        <v>22</v>
      </c>
      <c r="D114" s="7" t="str">
        <f t="shared" ref="D114:O114" si="76">IF(D113&lt;=0,"",D113/$P113%)</f>
        <v/>
      </c>
      <c r="E114" s="7" t="str">
        <f t="shared" si="76"/>
        <v/>
      </c>
      <c r="F114" s="7" t="str">
        <f t="shared" si="76"/>
        <v/>
      </c>
      <c r="G114" s="7" t="str">
        <f t="shared" si="76"/>
        <v/>
      </c>
      <c r="H114" s="7" t="str">
        <f t="shared" si="76"/>
        <v/>
      </c>
      <c r="I114" s="7">
        <f t="shared" si="76"/>
        <v>21.290322580645164</v>
      </c>
      <c r="J114" s="7">
        <f t="shared" si="76"/>
        <v>34.193548387096783</v>
      </c>
      <c r="K114" s="7">
        <f t="shared" si="76"/>
        <v>32.903225806451616</v>
      </c>
      <c r="L114" s="7">
        <f t="shared" si="76"/>
        <v>10.967741935483872</v>
      </c>
      <c r="M114" s="7">
        <f t="shared" si="76"/>
        <v>0.64516129032258085</v>
      </c>
      <c r="N114" s="7" t="str">
        <f t="shared" si="76"/>
        <v/>
      </c>
      <c r="O114" s="7" t="str">
        <f t="shared" si="76"/>
        <v/>
      </c>
      <c r="P114" s="66">
        <f t="shared" si="60"/>
        <v>100.00000000000001</v>
      </c>
      <c r="R114" s="35"/>
    </row>
    <row r="115" spans="1:18" ht="16.05" customHeight="1" x14ac:dyDescent="0.2">
      <c r="A115" s="9"/>
      <c r="B115" s="9" t="s">
        <v>42</v>
      </c>
      <c r="C115" s="7" t="s">
        <v>21</v>
      </c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6">
        <f t="shared" si="60"/>
        <v>0</v>
      </c>
      <c r="R115" s="35"/>
    </row>
    <row r="116" spans="1:18" ht="16.05" customHeight="1" x14ac:dyDescent="0.2">
      <c r="A116" s="9"/>
      <c r="B116" s="9"/>
      <c r="C116" s="10" t="s">
        <v>22</v>
      </c>
      <c r="D116" s="7" t="str">
        <f t="shared" ref="D116:O116" si="77">IF(D115&lt;=0,"",D115/$P115%)</f>
        <v/>
      </c>
      <c r="E116" s="7" t="str">
        <f t="shared" si="77"/>
        <v/>
      </c>
      <c r="F116" s="7" t="str">
        <f t="shared" si="77"/>
        <v/>
      </c>
      <c r="G116" s="7" t="str">
        <f t="shared" si="77"/>
        <v/>
      </c>
      <c r="H116" s="7" t="str">
        <f t="shared" si="77"/>
        <v/>
      </c>
      <c r="I116" s="7" t="str">
        <f t="shared" si="77"/>
        <v/>
      </c>
      <c r="J116" s="7" t="str">
        <f t="shared" si="77"/>
        <v/>
      </c>
      <c r="K116" s="7" t="str">
        <f t="shared" si="77"/>
        <v/>
      </c>
      <c r="L116" s="7" t="str">
        <f t="shared" si="77"/>
        <v/>
      </c>
      <c r="M116" s="7" t="str">
        <f t="shared" si="77"/>
        <v/>
      </c>
      <c r="N116" s="7" t="str">
        <f t="shared" si="77"/>
        <v/>
      </c>
      <c r="O116" s="7" t="str">
        <f t="shared" si="77"/>
        <v/>
      </c>
      <c r="P116" s="66">
        <f t="shared" si="60"/>
        <v>0</v>
      </c>
      <c r="R116" s="35"/>
    </row>
    <row r="117" spans="1:18" ht="16.05" customHeight="1" x14ac:dyDescent="0.2">
      <c r="A117" s="9"/>
      <c r="B117" s="9"/>
      <c r="C117" s="7" t="s">
        <v>23</v>
      </c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6">
        <f t="shared" si="60"/>
        <v>0</v>
      </c>
      <c r="R117" s="35"/>
    </row>
    <row r="118" spans="1:18" ht="16.05" customHeight="1" x14ac:dyDescent="0.2">
      <c r="A118" s="9"/>
      <c r="B118" s="9"/>
      <c r="C118" s="10" t="s">
        <v>22</v>
      </c>
      <c r="D118" s="7" t="str">
        <f t="shared" ref="D118:O118" si="78">IF(D117&lt;=0,"",D117/$P117%)</f>
        <v/>
      </c>
      <c r="E118" s="7" t="str">
        <f t="shared" si="78"/>
        <v/>
      </c>
      <c r="F118" s="7" t="str">
        <f t="shared" si="78"/>
        <v/>
      </c>
      <c r="G118" s="7" t="str">
        <f t="shared" si="78"/>
        <v/>
      </c>
      <c r="H118" s="7" t="str">
        <f t="shared" si="78"/>
        <v/>
      </c>
      <c r="I118" s="7" t="str">
        <f t="shared" si="78"/>
        <v/>
      </c>
      <c r="J118" s="7" t="str">
        <f t="shared" si="78"/>
        <v/>
      </c>
      <c r="K118" s="7" t="str">
        <f t="shared" si="78"/>
        <v/>
      </c>
      <c r="L118" s="7" t="str">
        <f t="shared" si="78"/>
        <v/>
      </c>
      <c r="M118" s="7" t="str">
        <f t="shared" si="78"/>
        <v/>
      </c>
      <c r="N118" s="7" t="str">
        <f t="shared" si="78"/>
        <v/>
      </c>
      <c r="O118" s="7" t="str">
        <f t="shared" si="78"/>
        <v/>
      </c>
      <c r="P118" s="66">
        <f t="shared" si="60"/>
        <v>0</v>
      </c>
      <c r="R118" s="35"/>
    </row>
    <row r="119" spans="1:18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79">SUM(E117,E115)</f>
        <v>0</v>
      </c>
      <c r="F119" s="66">
        <f t="shared" si="79"/>
        <v>0</v>
      </c>
      <c r="G119" s="66">
        <f t="shared" si="79"/>
        <v>0</v>
      </c>
      <c r="H119" s="66">
        <f t="shared" si="79"/>
        <v>0</v>
      </c>
      <c r="I119" s="66">
        <f t="shared" si="79"/>
        <v>0</v>
      </c>
      <c r="J119" s="66">
        <f t="shared" si="79"/>
        <v>0</v>
      </c>
      <c r="K119" s="66">
        <f t="shared" si="79"/>
        <v>0</v>
      </c>
      <c r="L119" s="66">
        <f t="shared" si="79"/>
        <v>0</v>
      </c>
      <c r="M119" s="66">
        <f t="shared" si="79"/>
        <v>0</v>
      </c>
      <c r="N119" s="66">
        <f t="shared" si="79"/>
        <v>0</v>
      </c>
      <c r="O119" s="66">
        <f t="shared" si="79"/>
        <v>0</v>
      </c>
      <c r="P119" s="66">
        <f t="shared" si="60"/>
        <v>0</v>
      </c>
      <c r="R119" s="35"/>
    </row>
    <row r="120" spans="1:18" ht="16.05" customHeight="1" x14ac:dyDescent="0.2">
      <c r="A120" s="9"/>
      <c r="B120" s="13"/>
      <c r="C120" s="10" t="s">
        <v>22</v>
      </c>
      <c r="D120" s="7" t="str">
        <f t="shared" ref="D120:O120" si="80">IF(D119&lt;=0,"",D119/$P119%)</f>
        <v/>
      </c>
      <c r="E120" s="7" t="str">
        <f t="shared" si="80"/>
        <v/>
      </c>
      <c r="F120" s="7" t="str">
        <f t="shared" si="80"/>
        <v/>
      </c>
      <c r="G120" s="7" t="str">
        <f t="shared" si="80"/>
        <v/>
      </c>
      <c r="H120" s="7" t="str">
        <f t="shared" si="80"/>
        <v/>
      </c>
      <c r="I120" s="7" t="str">
        <f t="shared" si="80"/>
        <v/>
      </c>
      <c r="J120" s="7" t="str">
        <f t="shared" si="80"/>
        <v/>
      </c>
      <c r="K120" s="7" t="str">
        <f t="shared" si="80"/>
        <v/>
      </c>
      <c r="L120" s="7" t="str">
        <f t="shared" si="80"/>
        <v/>
      </c>
      <c r="M120" s="7" t="str">
        <f t="shared" si="80"/>
        <v/>
      </c>
      <c r="N120" s="7" t="str">
        <f t="shared" si="80"/>
        <v/>
      </c>
      <c r="O120" s="7" t="str">
        <f t="shared" si="80"/>
        <v/>
      </c>
      <c r="P120" s="66">
        <f t="shared" si="60"/>
        <v>0</v>
      </c>
      <c r="R120" s="35"/>
    </row>
    <row r="121" spans="1:18" ht="16.05" customHeight="1" x14ac:dyDescent="0.2">
      <c r="A121" s="9"/>
      <c r="B121" s="9" t="s">
        <v>43</v>
      </c>
      <c r="C121" s="7" t="s">
        <v>21</v>
      </c>
      <c r="D121" s="67">
        <v>0</v>
      </c>
      <c r="E121" s="67">
        <v>0</v>
      </c>
      <c r="F121" s="67">
        <v>0</v>
      </c>
      <c r="G121" s="67">
        <v>0.3</v>
      </c>
      <c r="H121" s="67">
        <v>31.700000000000003</v>
      </c>
      <c r="I121" s="67">
        <v>6.8999999999999995</v>
      </c>
      <c r="J121" s="67">
        <v>0.5</v>
      </c>
      <c r="K121" s="67">
        <v>0.1</v>
      </c>
      <c r="L121" s="67">
        <v>0</v>
      </c>
      <c r="M121" s="67">
        <v>0</v>
      </c>
      <c r="N121" s="67">
        <v>0</v>
      </c>
      <c r="O121" s="67">
        <v>0</v>
      </c>
      <c r="P121" s="66">
        <f t="shared" si="60"/>
        <v>39.5</v>
      </c>
      <c r="R121" s="35"/>
    </row>
    <row r="122" spans="1:18" ht="16.05" customHeight="1" x14ac:dyDescent="0.2">
      <c r="A122" s="9"/>
      <c r="B122" s="9"/>
      <c r="C122" s="10" t="s">
        <v>22</v>
      </c>
      <c r="D122" s="7" t="str">
        <f t="shared" ref="D122:O122" si="81">IF(D121&lt;=0,"",D121/$P121%)</f>
        <v/>
      </c>
      <c r="E122" s="7" t="str">
        <f t="shared" si="81"/>
        <v/>
      </c>
      <c r="F122" s="7" t="str">
        <f t="shared" si="81"/>
        <v/>
      </c>
      <c r="G122" s="7">
        <f t="shared" si="81"/>
        <v>0.75949367088607589</v>
      </c>
      <c r="H122" s="7">
        <f t="shared" si="81"/>
        <v>80.253164556962034</v>
      </c>
      <c r="I122" s="7">
        <f t="shared" si="81"/>
        <v>17.468354430379744</v>
      </c>
      <c r="J122" s="7">
        <f t="shared" si="81"/>
        <v>1.2658227848101264</v>
      </c>
      <c r="K122" s="7">
        <f t="shared" si="81"/>
        <v>0.25316455696202533</v>
      </c>
      <c r="L122" s="7" t="str">
        <f t="shared" si="81"/>
        <v/>
      </c>
      <c r="M122" s="7" t="str">
        <f t="shared" si="81"/>
        <v/>
      </c>
      <c r="N122" s="7" t="str">
        <f t="shared" si="81"/>
        <v/>
      </c>
      <c r="O122" s="7" t="str">
        <f t="shared" si="81"/>
        <v/>
      </c>
      <c r="P122" s="66">
        <f t="shared" si="60"/>
        <v>100</v>
      </c>
      <c r="R122" s="35"/>
    </row>
    <row r="123" spans="1:18" ht="16.05" customHeight="1" x14ac:dyDescent="0.2">
      <c r="A123" s="9"/>
      <c r="B123" s="9"/>
      <c r="C123" s="7" t="s">
        <v>23</v>
      </c>
      <c r="D123" s="67">
        <v>0</v>
      </c>
      <c r="E123" s="67">
        <v>0</v>
      </c>
      <c r="F123" s="67">
        <v>0</v>
      </c>
      <c r="G123" s="67">
        <v>0</v>
      </c>
      <c r="H123" s="67">
        <v>0.8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6">
        <f t="shared" si="60"/>
        <v>0.8</v>
      </c>
      <c r="R123" s="35"/>
    </row>
    <row r="124" spans="1:18" ht="16.05" customHeight="1" x14ac:dyDescent="0.2">
      <c r="A124" s="9"/>
      <c r="B124" s="9"/>
      <c r="C124" s="10" t="s">
        <v>22</v>
      </c>
      <c r="D124" s="7" t="str">
        <f t="shared" ref="D124:O124" si="82">IF(D123&lt;=0,"",D123/$P123%)</f>
        <v/>
      </c>
      <c r="E124" s="7" t="str">
        <f t="shared" si="82"/>
        <v/>
      </c>
      <c r="F124" s="7" t="str">
        <f t="shared" si="82"/>
        <v/>
      </c>
      <c r="G124" s="7" t="str">
        <f t="shared" si="82"/>
        <v/>
      </c>
      <c r="H124" s="7">
        <f t="shared" si="82"/>
        <v>100</v>
      </c>
      <c r="I124" s="7" t="str">
        <f t="shared" si="82"/>
        <v/>
      </c>
      <c r="J124" s="7" t="str">
        <f t="shared" si="82"/>
        <v/>
      </c>
      <c r="K124" s="7" t="str">
        <f t="shared" si="82"/>
        <v/>
      </c>
      <c r="L124" s="7" t="str">
        <f t="shared" si="82"/>
        <v/>
      </c>
      <c r="M124" s="7" t="str">
        <f t="shared" si="82"/>
        <v/>
      </c>
      <c r="N124" s="7" t="str">
        <f t="shared" si="82"/>
        <v/>
      </c>
      <c r="O124" s="7" t="str">
        <f t="shared" si="82"/>
        <v/>
      </c>
      <c r="P124" s="66">
        <f t="shared" si="60"/>
        <v>100</v>
      </c>
      <c r="R124" s="35"/>
    </row>
    <row r="125" spans="1:18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83">SUM(E123,E121)</f>
        <v>0</v>
      </c>
      <c r="F125" s="66">
        <f t="shared" si="83"/>
        <v>0</v>
      </c>
      <c r="G125" s="66">
        <f t="shared" si="83"/>
        <v>0.3</v>
      </c>
      <c r="H125" s="66">
        <f t="shared" si="83"/>
        <v>32.5</v>
      </c>
      <c r="I125" s="66">
        <f t="shared" si="83"/>
        <v>6.8999999999999995</v>
      </c>
      <c r="J125" s="66">
        <f t="shared" si="83"/>
        <v>0.5</v>
      </c>
      <c r="K125" s="66">
        <f t="shared" si="83"/>
        <v>0.1</v>
      </c>
      <c r="L125" s="66">
        <f t="shared" si="83"/>
        <v>0</v>
      </c>
      <c r="M125" s="66">
        <f t="shared" si="83"/>
        <v>0</v>
      </c>
      <c r="N125" s="66">
        <f t="shared" si="83"/>
        <v>0</v>
      </c>
      <c r="O125" s="66">
        <f t="shared" si="83"/>
        <v>0</v>
      </c>
      <c r="P125" s="66">
        <f t="shared" si="60"/>
        <v>40.299999999999997</v>
      </c>
      <c r="R125" s="35"/>
    </row>
    <row r="126" spans="1:18" ht="16.05" customHeight="1" x14ac:dyDescent="0.2">
      <c r="A126" s="9"/>
      <c r="B126" s="13"/>
      <c r="C126" s="10" t="s">
        <v>22</v>
      </c>
      <c r="D126" s="7" t="str">
        <f t="shared" ref="D126:O126" si="84">IF(D125&lt;=0,"",D125/$P125%)</f>
        <v/>
      </c>
      <c r="E126" s="7" t="str">
        <f t="shared" si="84"/>
        <v/>
      </c>
      <c r="F126" s="7" t="str">
        <f t="shared" si="84"/>
        <v/>
      </c>
      <c r="G126" s="7">
        <f t="shared" si="84"/>
        <v>0.74441687344913154</v>
      </c>
      <c r="H126" s="7">
        <f t="shared" si="84"/>
        <v>80.645161290322591</v>
      </c>
      <c r="I126" s="7">
        <f t="shared" si="84"/>
        <v>17.121588089330025</v>
      </c>
      <c r="J126" s="7">
        <f t="shared" si="84"/>
        <v>1.240694789081886</v>
      </c>
      <c r="K126" s="7">
        <f t="shared" si="84"/>
        <v>0.24813895781637721</v>
      </c>
      <c r="L126" s="7" t="str">
        <f t="shared" si="84"/>
        <v/>
      </c>
      <c r="M126" s="7" t="str">
        <f t="shared" si="84"/>
        <v/>
      </c>
      <c r="N126" s="7" t="str">
        <f t="shared" si="84"/>
        <v/>
      </c>
      <c r="O126" s="7" t="str">
        <f t="shared" si="84"/>
        <v/>
      </c>
      <c r="P126" s="66">
        <f t="shared" si="60"/>
        <v>100.00000000000001</v>
      </c>
      <c r="R126" s="35"/>
    </row>
    <row r="127" spans="1:18" ht="16.05" customHeight="1" x14ac:dyDescent="0.2">
      <c r="A127" s="9"/>
      <c r="B127" s="9" t="s">
        <v>44</v>
      </c>
      <c r="C127" s="7" t="s">
        <v>21</v>
      </c>
      <c r="D127" s="67">
        <v>0</v>
      </c>
      <c r="E127" s="67">
        <v>0</v>
      </c>
      <c r="F127" s="67">
        <v>0.1</v>
      </c>
      <c r="G127" s="67">
        <v>25.7</v>
      </c>
      <c r="H127" s="67">
        <v>23.4</v>
      </c>
      <c r="I127" s="67">
        <v>17.5</v>
      </c>
      <c r="J127" s="67">
        <v>5.3</v>
      </c>
      <c r="K127" s="67">
        <v>5.3</v>
      </c>
      <c r="L127" s="67">
        <v>7.5</v>
      </c>
      <c r="M127" s="67">
        <v>35</v>
      </c>
      <c r="N127" s="67">
        <v>21.4</v>
      </c>
      <c r="O127" s="67">
        <v>0.5</v>
      </c>
      <c r="P127" s="66">
        <f t="shared" si="60"/>
        <v>141.69999999999999</v>
      </c>
      <c r="R127" s="35"/>
    </row>
    <row r="128" spans="1:18" ht="16.05" customHeight="1" x14ac:dyDescent="0.2">
      <c r="A128" s="9"/>
      <c r="B128" s="9"/>
      <c r="C128" s="10" t="s">
        <v>22</v>
      </c>
      <c r="D128" s="7" t="str">
        <f t="shared" ref="D128:O128" si="85">IF(D127&lt;=0,"",D127/$P127%)</f>
        <v/>
      </c>
      <c r="E128" s="7" t="str">
        <f t="shared" si="85"/>
        <v/>
      </c>
      <c r="F128" s="7">
        <f t="shared" si="85"/>
        <v>7.0571630204657745E-2</v>
      </c>
      <c r="G128" s="7">
        <f t="shared" si="85"/>
        <v>18.136908962597037</v>
      </c>
      <c r="H128" s="7">
        <f t="shared" si="85"/>
        <v>16.513761467889911</v>
      </c>
      <c r="I128" s="7">
        <f t="shared" si="85"/>
        <v>12.350035285815103</v>
      </c>
      <c r="J128" s="7">
        <f t="shared" si="85"/>
        <v>3.74029640084686</v>
      </c>
      <c r="K128" s="7">
        <f t="shared" si="85"/>
        <v>3.74029640084686</v>
      </c>
      <c r="L128" s="7">
        <f t="shared" si="85"/>
        <v>5.2928722653493301</v>
      </c>
      <c r="M128" s="7">
        <f t="shared" si="85"/>
        <v>24.700070571630206</v>
      </c>
      <c r="N128" s="7">
        <f t="shared" si="85"/>
        <v>15.102328863796755</v>
      </c>
      <c r="O128" s="7">
        <f t="shared" si="85"/>
        <v>0.35285815102328866</v>
      </c>
      <c r="P128" s="66">
        <f t="shared" si="60"/>
        <v>100</v>
      </c>
      <c r="R128" s="35"/>
    </row>
    <row r="129" spans="1:18" ht="16.05" customHeight="1" x14ac:dyDescent="0.2">
      <c r="A129" s="9"/>
      <c r="B129" s="9"/>
      <c r="C129" s="7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60"/>
        <v>0</v>
      </c>
      <c r="R129" s="35"/>
    </row>
    <row r="130" spans="1:18" ht="16.05" customHeight="1" x14ac:dyDescent="0.2">
      <c r="A130" s="9"/>
      <c r="B130" s="9"/>
      <c r="C130" s="10" t="s">
        <v>22</v>
      </c>
      <c r="D130" s="7" t="str">
        <f t="shared" ref="D130:O130" si="86">IF(D129&lt;=0,"",D129/$P129%)</f>
        <v/>
      </c>
      <c r="E130" s="7" t="str">
        <f t="shared" si="86"/>
        <v/>
      </c>
      <c r="F130" s="7" t="str">
        <f t="shared" si="86"/>
        <v/>
      </c>
      <c r="G130" s="7" t="str">
        <f t="shared" si="86"/>
        <v/>
      </c>
      <c r="H130" s="7" t="str">
        <f t="shared" si="86"/>
        <v/>
      </c>
      <c r="I130" s="7" t="str">
        <f t="shared" si="86"/>
        <v/>
      </c>
      <c r="J130" s="7" t="str">
        <f t="shared" si="86"/>
        <v/>
      </c>
      <c r="K130" s="7" t="str">
        <f t="shared" si="86"/>
        <v/>
      </c>
      <c r="L130" s="7" t="str">
        <f t="shared" si="86"/>
        <v/>
      </c>
      <c r="M130" s="7" t="str">
        <f t="shared" si="86"/>
        <v/>
      </c>
      <c r="N130" s="7" t="str">
        <f t="shared" si="86"/>
        <v/>
      </c>
      <c r="O130" s="7" t="str">
        <f t="shared" si="86"/>
        <v/>
      </c>
      <c r="P130" s="66">
        <f t="shared" si="60"/>
        <v>0</v>
      </c>
      <c r="R130" s="35"/>
    </row>
    <row r="131" spans="1:18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87">SUM(E129,E127)</f>
        <v>0</v>
      </c>
      <c r="F131" s="66">
        <f t="shared" si="87"/>
        <v>0.1</v>
      </c>
      <c r="G131" s="66">
        <f t="shared" si="87"/>
        <v>25.7</v>
      </c>
      <c r="H131" s="66">
        <f t="shared" si="87"/>
        <v>23.4</v>
      </c>
      <c r="I131" s="66">
        <f t="shared" si="87"/>
        <v>17.5</v>
      </c>
      <c r="J131" s="66">
        <f t="shared" si="87"/>
        <v>5.3</v>
      </c>
      <c r="K131" s="66">
        <f t="shared" si="87"/>
        <v>5.3</v>
      </c>
      <c r="L131" s="66">
        <f t="shared" si="87"/>
        <v>7.5</v>
      </c>
      <c r="M131" s="66">
        <f t="shared" si="87"/>
        <v>35</v>
      </c>
      <c r="N131" s="66">
        <f t="shared" si="87"/>
        <v>21.4</v>
      </c>
      <c r="O131" s="66">
        <f t="shared" si="87"/>
        <v>0.5</v>
      </c>
      <c r="P131" s="66">
        <f t="shared" si="60"/>
        <v>141.69999999999999</v>
      </c>
      <c r="R131" s="35"/>
    </row>
    <row r="132" spans="1:18" ht="16.05" customHeight="1" x14ac:dyDescent="0.2">
      <c r="A132" s="9"/>
      <c r="B132" s="13"/>
      <c r="C132" s="10" t="s">
        <v>22</v>
      </c>
      <c r="D132" s="7" t="str">
        <f t="shared" ref="D132:O132" si="88">IF(D131&lt;=0,"",D131/$P131%)</f>
        <v/>
      </c>
      <c r="E132" s="7" t="str">
        <f t="shared" si="88"/>
        <v/>
      </c>
      <c r="F132" s="7">
        <f t="shared" si="88"/>
        <v>7.0571630204657745E-2</v>
      </c>
      <c r="G132" s="7">
        <f t="shared" si="88"/>
        <v>18.136908962597037</v>
      </c>
      <c r="H132" s="7">
        <f t="shared" si="88"/>
        <v>16.513761467889911</v>
      </c>
      <c r="I132" s="7">
        <f t="shared" si="88"/>
        <v>12.350035285815103</v>
      </c>
      <c r="J132" s="7">
        <f t="shared" si="88"/>
        <v>3.74029640084686</v>
      </c>
      <c r="K132" s="7">
        <f t="shared" si="88"/>
        <v>3.74029640084686</v>
      </c>
      <c r="L132" s="7">
        <f t="shared" si="88"/>
        <v>5.2928722653493301</v>
      </c>
      <c r="M132" s="7">
        <f t="shared" si="88"/>
        <v>24.700070571630206</v>
      </c>
      <c r="N132" s="7">
        <f t="shared" si="88"/>
        <v>15.102328863796755</v>
      </c>
      <c r="O132" s="7">
        <f t="shared" si="88"/>
        <v>0.35285815102328866</v>
      </c>
      <c r="P132" s="66">
        <f t="shared" si="60"/>
        <v>100</v>
      </c>
      <c r="R132" s="35"/>
    </row>
    <row r="133" spans="1:18" ht="16.05" customHeight="1" x14ac:dyDescent="0.2">
      <c r="A133" s="9"/>
      <c r="B133" s="9" t="s">
        <v>45</v>
      </c>
      <c r="C133" s="7" t="s">
        <v>21</v>
      </c>
      <c r="D133" s="67">
        <v>1.8</v>
      </c>
      <c r="E133" s="67">
        <v>4.2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1.5</v>
      </c>
      <c r="N133" s="67">
        <v>3.5999999999999996</v>
      </c>
      <c r="O133" s="67">
        <v>3.7</v>
      </c>
      <c r="P133" s="66">
        <f t="shared" si="60"/>
        <v>14.8</v>
      </c>
      <c r="R133" s="35"/>
    </row>
    <row r="134" spans="1:18" ht="16.05" customHeight="1" x14ac:dyDescent="0.2">
      <c r="A134" s="9"/>
      <c r="B134" s="9"/>
      <c r="C134" s="10" t="s">
        <v>22</v>
      </c>
      <c r="D134" s="7">
        <f t="shared" ref="D134:O134" si="89">IF(D133&lt;=0,"",D133/$P133%)</f>
        <v>12.162162162162161</v>
      </c>
      <c r="E134" s="7">
        <f t="shared" si="89"/>
        <v>28.378378378378375</v>
      </c>
      <c r="F134" s="7" t="str">
        <f t="shared" si="89"/>
        <v/>
      </c>
      <c r="G134" s="7" t="str">
        <f t="shared" si="89"/>
        <v/>
      </c>
      <c r="H134" s="7" t="str">
        <f t="shared" si="89"/>
        <v/>
      </c>
      <c r="I134" s="7" t="str">
        <f t="shared" si="89"/>
        <v/>
      </c>
      <c r="J134" s="7" t="str">
        <f t="shared" si="89"/>
        <v/>
      </c>
      <c r="K134" s="7" t="str">
        <f t="shared" si="89"/>
        <v/>
      </c>
      <c r="L134" s="7" t="str">
        <f t="shared" si="89"/>
        <v/>
      </c>
      <c r="M134" s="7">
        <f t="shared" si="89"/>
        <v>10.135135135135133</v>
      </c>
      <c r="N134" s="7">
        <f t="shared" si="89"/>
        <v>24.324324324324319</v>
      </c>
      <c r="O134" s="7">
        <f t="shared" si="89"/>
        <v>24.999999999999996</v>
      </c>
      <c r="P134" s="66">
        <f t="shared" si="60"/>
        <v>99.999999999999986</v>
      </c>
      <c r="R134" s="35"/>
    </row>
    <row r="135" spans="1:18" ht="16.05" customHeight="1" x14ac:dyDescent="0.2">
      <c r="A135" s="9"/>
      <c r="B135" s="9"/>
      <c r="C135" s="7" t="s">
        <v>23</v>
      </c>
      <c r="D135" s="67">
        <v>3.5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0.8</v>
      </c>
      <c r="L135" s="67">
        <v>14.2</v>
      </c>
      <c r="M135" s="67">
        <v>11</v>
      </c>
      <c r="N135" s="67">
        <v>13.4</v>
      </c>
      <c r="O135" s="67">
        <v>13.600000000000001</v>
      </c>
      <c r="P135" s="66">
        <f t="shared" si="60"/>
        <v>56.5</v>
      </c>
      <c r="R135" s="35"/>
    </row>
    <row r="136" spans="1:18" ht="16.05" customHeight="1" x14ac:dyDescent="0.2">
      <c r="A136" s="9"/>
      <c r="B136" s="9"/>
      <c r="C136" s="10" t="s">
        <v>22</v>
      </c>
      <c r="D136" s="7">
        <f t="shared" ref="D136:O136" si="90">IF(D135&lt;=0,"",D135/$P135%)</f>
        <v>6.1946902654867264</v>
      </c>
      <c r="E136" s="7" t="str">
        <f t="shared" si="90"/>
        <v/>
      </c>
      <c r="F136" s="7" t="str">
        <f t="shared" si="90"/>
        <v/>
      </c>
      <c r="G136" s="7" t="str">
        <f t="shared" si="90"/>
        <v/>
      </c>
      <c r="H136" s="7" t="str">
        <f t="shared" si="90"/>
        <v/>
      </c>
      <c r="I136" s="7" t="str">
        <f t="shared" si="90"/>
        <v/>
      </c>
      <c r="J136" s="7" t="str">
        <f t="shared" si="90"/>
        <v/>
      </c>
      <c r="K136" s="7">
        <f t="shared" si="90"/>
        <v>1.4159292035398232</v>
      </c>
      <c r="L136" s="7">
        <f t="shared" si="90"/>
        <v>25.13274336283186</v>
      </c>
      <c r="M136" s="7">
        <f t="shared" si="90"/>
        <v>19.469026548672566</v>
      </c>
      <c r="N136" s="7">
        <f t="shared" si="90"/>
        <v>23.716814159292039</v>
      </c>
      <c r="O136" s="7">
        <f t="shared" si="90"/>
        <v>24.070796460176997</v>
      </c>
      <c r="P136" s="66">
        <f t="shared" si="60"/>
        <v>100.00000000000001</v>
      </c>
      <c r="R136" s="35"/>
    </row>
    <row r="137" spans="1:18" ht="16.05" customHeight="1" x14ac:dyDescent="0.2">
      <c r="A137" s="9"/>
      <c r="B137" s="9"/>
      <c r="C137" s="7" t="s">
        <v>24</v>
      </c>
      <c r="D137" s="66">
        <f>SUM(D135,D133)</f>
        <v>5.3</v>
      </c>
      <c r="E137" s="66">
        <f t="shared" ref="E137:O137" si="91">SUM(E135,E133)</f>
        <v>4.2</v>
      </c>
      <c r="F137" s="66">
        <f t="shared" si="91"/>
        <v>0</v>
      </c>
      <c r="G137" s="66">
        <f t="shared" si="91"/>
        <v>0</v>
      </c>
      <c r="H137" s="66">
        <f t="shared" si="91"/>
        <v>0</v>
      </c>
      <c r="I137" s="66">
        <f t="shared" si="91"/>
        <v>0</v>
      </c>
      <c r="J137" s="66">
        <f t="shared" si="91"/>
        <v>0</v>
      </c>
      <c r="K137" s="66">
        <f t="shared" si="91"/>
        <v>0.8</v>
      </c>
      <c r="L137" s="66">
        <f t="shared" si="91"/>
        <v>14.2</v>
      </c>
      <c r="M137" s="66">
        <f t="shared" si="91"/>
        <v>12.5</v>
      </c>
      <c r="N137" s="66">
        <f t="shared" si="91"/>
        <v>17</v>
      </c>
      <c r="O137" s="66">
        <f t="shared" si="91"/>
        <v>17.3</v>
      </c>
      <c r="P137" s="66">
        <f t="shared" si="60"/>
        <v>71.3</v>
      </c>
      <c r="R137" s="35"/>
    </row>
    <row r="138" spans="1:18" ht="16.05" customHeight="1" x14ac:dyDescent="0.2">
      <c r="A138" s="9"/>
      <c r="B138" s="13"/>
      <c r="C138" s="10" t="s">
        <v>22</v>
      </c>
      <c r="D138" s="7">
        <f t="shared" ref="D138:O138" si="92">IF(D137&lt;=0,"",D137/$P137%)</f>
        <v>7.433380084151473</v>
      </c>
      <c r="E138" s="7">
        <f t="shared" si="92"/>
        <v>5.8906030855539981</v>
      </c>
      <c r="F138" s="7" t="str">
        <f t="shared" si="92"/>
        <v/>
      </c>
      <c r="G138" s="7" t="str">
        <f t="shared" si="92"/>
        <v/>
      </c>
      <c r="H138" s="7" t="str">
        <f t="shared" si="92"/>
        <v/>
      </c>
      <c r="I138" s="7" t="str">
        <f t="shared" si="92"/>
        <v/>
      </c>
      <c r="J138" s="7" t="str">
        <f t="shared" si="92"/>
        <v/>
      </c>
      <c r="K138" s="7">
        <f t="shared" si="92"/>
        <v>1.1220196353436187</v>
      </c>
      <c r="L138" s="7">
        <f t="shared" si="92"/>
        <v>19.91584852734923</v>
      </c>
      <c r="M138" s="7">
        <f t="shared" si="92"/>
        <v>17.53155680224404</v>
      </c>
      <c r="N138" s="7">
        <f t="shared" si="92"/>
        <v>23.842917251051894</v>
      </c>
      <c r="O138" s="7">
        <f t="shared" si="92"/>
        <v>24.263674614305753</v>
      </c>
      <c r="P138" s="66">
        <f t="shared" si="60"/>
        <v>100</v>
      </c>
      <c r="R138" s="35"/>
    </row>
    <row r="139" spans="1:18" ht="16.05" customHeight="1" x14ac:dyDescent="0.2">
      <c r="A139" s="9"/>
      <c r="B139" s="9" t="s">
        <v>46</v>
      </c>
      <c r="C139" s="7" t="s">
        <v>21</v>
      </c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6">
        <f t="shared" si="60"/>
        <v>0</v>
      </c>
      <c r="R139" s="35"/>
    </row>
    <row r="140" spans="1:18" ht="16.05" customHeight="1" x14ac:dyDescent="0.2">
      <c r="A140" s="9"/>
      <c r="B140" s="9"/>
      <c r="C140" s="10" t="s">
        <v>22</v>
      </c>
      <c r="D140" s="7" t="str">
        <f t="shared" ref="D140:O140" si="93">IF(D139&lt;=0,"",D139/$P139%)</f>
        <v/>
      </c>
      <c r="E140" s="7" t="str">
        <f t="shared" si="93"/>
        <v/>
      </c>
      <c r="F140" s="7" t="str">
        <f t="shared" si="93"/>
        <v/>
      </c>
      <c r="G140" s="7" t="str">
        <f t="shared" si="93"/>
        <v/>
      </c>
      <c r="H140" s="7" t="str">
        <f t="shared" si="93"/>
        <v/>
      </c>
      <c r="I140" s="7" t="str">
        <f t="shared" si="93"/>
        <v/>
      </c>
      <c r="J140" s="7" t="str">
        <f t="shared" si="93"/>
        <v/>
      </c>
      <c r="K140" s="7" t="str">
        <f t="shared" si="93"/>
        <v/>
      </c>
      <c r="L140" s="7" t="str">
        <f t="shared" si="93"/>
        <v/>
      </c>
      <c r="M140" s="7" t="str">
        <f t="shared" si="93"/>
        <v/>
      </c>
      <c r="N140" s="7" t="str">
        <f t="shared" si="93"/>
        <v/>
      </c>
      <c r="O140" s="7" t="str">
        <f t="shared" si="93"/>
        <v/>
      </c>
      <c r="P140" s="66">
        <f t="shared" si="60"/>
        <v>0</v>
      </c>
      <c r="R140" s="35"/>
    </row>
    <row r="141" spans="1:18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60"/>
        <v>0</v>
      </c>
      <c r="R141" s="35"/>
    </row>
    <row r="142" spans="1:18" ht="16.05" customHeight="1" x14ac:dyDescent="0.2">
      <c r="A142" s="9"/>
      <c r="B142" s="9"/>
      <c r="C142" s="10" t="s">
        <v>22</v>
      </c>
      <c r="D142" s="7" t="str">
        <f t="shared" ref="D142:O142" si="94">IF(D141&lt;=0,"",D141/$P141%)</f>
        <v/>
      </c>
      <c r="E142" s="7" t="str">
        <f t="shared" si="94"/>
        <v/>
      </c>
      <c r="F142" s="7" t="str">
        <f t="shared" si="94"/>
        <v/>
      </c>
      <c r="G142" s="7" t="str">
        <f t="shared" si="94"/>
        <v/>
      </c>
      <c r="H142" s="7" t="str">
        <f t="shared" si="94"/>
        <v/>
      </c>
      <c r="I142" s="7" t="str">
        <f t="shared" si="94"/>
        <v/>
      </c>
      <c r="J142" s="7" t="str">
        <f t="shared" si="94"/>
        <v/>
      </c>
      <c r="K142" s="7" t="str">
        <f t="shared" si="94"/>
        <v/>
      </c>
      <c r="L142" s="7" t="str">
        <f t="shared" si="94"/>
        <v/>
      </c>
      <c r="M142" s="7" t="str">
        <f t="shared" si="94"/>
        <v/>
      </c>
      <c r="N142" s="7" t="str">
        <f t="shared" si="94"/>
        <v/>
      </c>
      <c r="O142" s="7" t="str">
        <f t="shared" si="94"/>
        <v/>
      </c>
      <c r="P142" s="66">
        <f t="shared" si="60"/>
        <v>0</v>
      </c>
      <c r="R142" s="35"/>
    </row>
    <row r="143" spans="1:18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5">SUM(E141,E139)</f>
        <v>0</v>
      </c>
      <c r="F143" s="66">
        <f t="shared" si="95"/>
        <v>0</v>
      </c>
      <c r="G143" s="66">
        <f t="shared" si="95"/>
        <v>0</v>
      </c>
      <c r="H143" s="66">
        <f t="shared" si="95"/>
        <v>0</v>
      </c>
      <c r="I143" s="66">
        <f t="shared" si="95"/>
        <v>0</v>
      </c>
      <c r="J143" s="66">
        <f t="shared" si="95"/>
        <v>0</v>
      </c>
      <c r="K143" s="66">
        <f t="shared" si="95"/>
        <v>0</v>
      </c>
      <c r="L143" s="66">
        <f t="shared" si="95"/>
        <v>0</v>
      </c>
      <c r="M143" s="66">
        <f t="shared" si="95"/>
        <v>0</v>
      </c>
      <c r="N143" s="66">
        <f t="shared" si="95"/>
        <v>0</v>
      </c>
      <c r="O143" s="66">
        <f t="shared" si="95"/>
        <v>0</v>
      </c>
      <c r="P143" s="66">
        <f t="shared" si="60"/>
        <v>0</v>
      </c>
      <c r="R143" s="35"/>
    </row>
    <row r="144" spans="1:18" ht="16.05" customHeight="1" x14ac:dyDescent="0.2">
      <c r="A144" s="9"/>
      <c r="B144" s="13"/>
      <c r="C144" s="10" t="s">
        <v>22</v>
      </c>
      <c r="D144" s="7" t="str">
        <f t="shared" ref="D144:O144" si="96">IF(D143&lt;=0,"",D143/$P143%)</f>
        <v/>
      </c>
      <c r="E144" s="7" t="str">
        <f t="shared" si="96"/>
        <v/>
      </c>
      <c r="F144" s="7" t="str">
        <f t="shared" si="96"/>
        <v/>
      </c>
      <c r="G144" s="7" t="str">
        <f t="shared" si="96"/>
        <v/>
      </c>
      <c r="H144" s="7" t="str">
        <f t="shared" si="96"/>
        <v/>
      </c>
      <c r="I144" s="7" t="str">
        <f t="shared" si="96"/>
        <v/>
      </c>
      <c r="J144" s="7" t="str">
        <f t="shared" si="96"/>
        <v/>
      </c>
      <c r="K144" s="7" t="str">
        <f t="shared" si="96"/>
        <v/>
      </c>
      <c r="L144" s="7" t="str">
        <f t="shared" si="96"/>
        <v/>
      </c>
      <c r="M144" s="7" t="str">
        <f t="shared" si="96"/>
        <v/>
      </c>
      <c r="N144" s="7" t="str">
        <f t="shared" si="96"/>
        <v/>
      </c>
      <c r="O144" s="7" t="str">
        <f t="shared" si="96"/>
        <v/>
      </c>
      <c r="P144" s="66">
        <f t="shared" si="60"/>
        <v>0</v>
      </c>
      <c r="R144" s="35"/>
    </row>
    <row r="145" spans="1:18" ht="16.05" customHeight="1" x14ac:dyDescent="0.2">
      <c r="A145" s="9"/>
      <c r="B145" s="9" t="s">
        <v>47</v>
      </c>
      <c r="C145" s="7" t="s">
        <v>21</v>
      </c>
      <c r="D145" s="67">
        <v>0</v>
      </c>
      <c r="E145" s="67">
        <v>0</v>
      </c>
      <c r="F145" s="67">
        <v>0</v>
      </c>
      <c r="G145" s="67">
        <v>0.7</v>
      </c>
      <c r="H145" s="67">
        <v>8</v>
      </c>
      <c r="I145" s="67">
        <v>14.6</v>
      </c>
      <c r="J145" s="67">
        <v>34</v>
      </c>
      <c r="K145" s="67">
        <v>25.7</v>
      </c>
      <c r="L145" s="67">
        <v>12.1</v>
      </c>
      <c r="M145" s="67">
        <v>5.2</v>
      </c>
      <c r="N145" s="67">
        <v>0</v>
      </c>
      <c r="O145" s="67">
        <v>0</v>
      </c>
      <c r="P145" s="66">
        <f t="shared" si="60"/>
        <v>100.3</v>
      </c>
      <c r="R145" s="35"/>
    </row>
    <row r="146" spans="1:18" ht="16.05" customHeight="1" x14ac:dyDescent="0.2">
      <c r="A146" s="9"/>
      <c r="B146" s="9"/>
      <c r="C146" s="10" t="s">
        <v>22</v>
      </c>
      <c r="D146" s="7" t="str">
        <f t="shared" ref="D146:O146" si="97">IF(D145&lt;=0,"",D145/$P145%)</f>
        <v/>
      </c>
      <c r="E146" s="7" t="str">
        <f t="shared" si="97"/>
        <v/>
      </c>
      <c r="F146" s="7" t="str">
        <f t="shared" si="97"/>
        <v/>
      </c>
      <c r="G146" s="7">
        <f t="shared" si="97"/>
        <v>0.69790628115653042</v>
      </c>
      <c r="H146" s="7">
        <f t="shared" si="97"/>
        <v>7.9760717846460629</v>
      </c>
      <c r="I146" s="7">
        <f t="shared" si="97"/>
        <v>14.556331006979065</v>
      </c>
      <c r="J146" s="7">
        <f t="shared" si="97"/>
        <v>33.898305084745765</v>
      </c>
      <c r="K146" s="7">
        <f t="shared" si="97"/>
        <v>25.623130608175476</v>
      </c>
      <c r="L146" s="7">
        <f t="shared" si="97"/>
        <v>12.06380857427717</v>
      </c>
      <c r="M146" s="7">
        <f t="shared" si="97"/>
        <v>5.1844466600199413</v>
      </c>
      <c r="N146" s="7" t="str">
        <f t="shared" si="97"/>
        <v/>
      </c>
      <c r="O146" s="7" t="str">
        <f t="shared" si="97"/>
        <v/>
      </c>
      <c r="P146" s="66">
        <f t="shared" si="60"/>
        <v>100.00000000000001</v>
      </c>
      <c r="R146" s="35"/>
    </row>
    <row r="147" spans="1:18" ht="16.05" customHeight="1" x14ac:dyDescent="0.2">
      <c r="A147" s="9"/>
      <c r="B147" s="9"/>
      <c r="C147" s="7" t="s">
        <v>23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6">
        <f t="shared" si="60"/>
        <v>0</v>
      </c>
      <c r="R147" s="35"/>
    </row>
    <row r="148" spans="1:18" ht="16.05" customHeight="1" x14ac:dyDescent="0.2">
      <c r="A148" s="9"/>
      <c r="B148" s="9"/>
      <c r="C148" s="10" t="s">
        <v>22</v>
      </c>
      <c r="D148" s="7" t="str">
        <f t="shared" ref="D148:O148" si="98">IF(D147&lt;=0,"",D147/$P147%)</f>
        <v/>
      </c>
      <c r="E148" s="7" t="str">
        <f t="shared" si="98"/>
        <v/>
      </c>
      <c r="F148" s="7" t="str">
        <f t="shared" si="98"/>
        <v/>
      </c>
      <c r="G148" s="7" t="str">
        <f t="shared" si="98"/>
        <v/>
      </c>
      <c r="H148" s="7" t="str">
        <f t="shared" si="98"/>
        <v/>
      </c>
      <c r="I148" s="7" t="str">
        <f t="shared" si="98"/>
        <v/>
      </c>
      <c r="J148" s="7" t="str">
        <f t="shared" si="98"/>
        <v/>
      </c>
      <c r="K148" s="7" t="str">
        <f t="shared" si="98"/>
        <v/>
      </c>
      <c r="L148" s="7" t="str">
        <f t="shared" si="98"/>
        <v/>
      </c>
      <c r="M148" s="7" t="str">
        <f t="shared" si="98"/>
        <v/>
      </c>
      <c r="N148" s="7" t="str">
        <f t="shared" si="98"/>
        <v/>
      </c>
      <c r="O148" s="7" t="str">
        <f t="shared" si="98"/>
        <v/>
      </c>
      <c r="P148" s="66">
        <f t="shared" si="60"/>
        <v>0</v>
      </c>
      <c r="R148" s="35"/>
    </row>
    <row r="149" spans="1:18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99">SUM(E147,E145)</f>
        <v>0</v>
      </c>
      <c r="F149" s="66">
        <f t="shared" si="99"/>
        <v>0</v>
      </c>
      <c r="G149" s="66">
        <f t="shared" si="99"/>
        <v>0.7</v>
      </c>
      <c r="H149" s="66">
        <f t="shared" si="99"/>
        <v>8</v>
      </c>
      <c r="I149" s="66">
        <f t="shared" si="99"/>
        <v>14.6</v>
      </c>
      <c r="J149" s="66">
        <f t="shared" si="99"/>
        <v>34</v>
      </c>
      <c r="K149" s="66">
        <f t="shared" si="99"/>
        <v>25.7</v>
      </c>
      <c r="L149" s="66">
        <f t="shared" si="99"/>
        <v>12.1</v>
      </c>
      <c r="M149" s="66">
        <f t="shared" si="99"/>
        <v>5.2</v>
      </c>
      <c r="N149" s="66">
        <f t="shared" si="99"/>
        <v>0</v>
      </c>
      <c r="O149" s="66">
        <f t="shared" si="99"/>
        <v>0</v>
      </c>
      <c r="P149" s="66">
        <f t="shared" si="60"/>
        <v>100.3</v>
      </c>
      <c r="R149" s="35"/>
    </row>
    <row r="150" spans="1:18" ht="16.05" customHeight="1" x14ac:dyDescent="0.2">
      <c r="A150" s="9"/>
      <c r="B150" s="13"/>
      <c r="C150" s="10" t="s">
        <v>22</v>
      </c>
      <c r="D150" s="7" t="str">
        <f t="shared" ref="D150:O150" si="100">IF(D149&lt;=0,"",D149/$P149%)</f>
        <v/>
      </c>
      <c r="E150" s="7" t="str">
        <f t="shared" si="100"/>
        <v/>
      </c>
      <c r="F150" s="7" t="str">
        <f t="shared" si="100"/>
        <v/>
      </c>
      <c r="G150" s="7">
        <f t="shared" si="100"/>
        <v>0.69790628115653042</v>
      </c>
      <c r="H150" s="7">
        <f t="shared" si="100"/>
        <v>7.9760717846460629</v>
      </c>
      <c r="I150" s="7">
        <f t="shared" si="100"/>
        <v>14.556331006979065</v>
      </c>
      <c r="J150" s="7">
        <f t="shared" si="100"/>
        <v>33.898305084745765</v>
      </c>
      <c r="K150" s="7">
        <f t="shared" si="100"/>
        <v>25.623130608175476</v>
      </c>
      <c r="L150" s="7">
        <f t="shared" si="100"/>
        <v>12.06380857427717</v>
      </c>
      <c r="M150" s="7">
        <f t="shared" si="100"/>
        <v>5.1844466600199413</v>
      </c>
      <c r="N150" s="7" t="str">
        <f t="shared" si="100"/>
        <v/>
      </c>
      <c r="O150" s="7" t="str">
        <f t="shared" si="100"/>
        <v/>
      </c>
      <c r="P150" s="66">
        <f t="shared" si="60"/>
        <v>100.00000000000001</v>
      </c>
      <c r="R150" s="35"/>
    </row>
    <row r="151" spans="1:18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69.3</v>
      </c>
      <c r="J151" s="67">
        <v>35.799999999999997</v>
      </c>
      <c r="K151" s="67">
        <v>16</v>
      </c>
      <c r="L151" s="67">
        <v>9.6999999999999993</v>
      </c>
      <c r="M151" s="67">
        <v>10</v>
      </c>
      <c r="N151" s="67">
        <v>1.3</v>
      </c>
      <c r="O151" s="67">
        <v>0</v>
      </c>
      <c r="P151" s="66">
        <f t="shared" si="60"/>
        <v>142.1</v>
      </c>
      <c r="R151" s="35"/>
    </row>
    <row r="152" spans="1:18" ht="16.05" customHeight="1" x14ac:dyDescent="0.2">
      <c r="A152" s="9"/>
      <c r="B152" s="9"/>
      <c r="C152" s="10" t="s">
        <v>22</v>
      </c>
      <c r="D152" s="7" t="str">
        <f t="shared" ref="D152:O152" si="101">IF(D151&lt;=0,"",D151/$P151%)</f>
        <v/>
      </c>
      <c r="E152" s="7" t="str">
        <f t="shared" si="101"/>
        <v/>
      </c>
      <c r="F152" s="7" t="str">
        <f t="shared" si="101"/>
        <v/>
      </c>
      <c r="G152" s="7" t="str">
        <f t="shared" si="101"/>
        <v/>
      </c>
      <c r="H152" s="7" t="str">
        <f t="shared" si="101"/>
        <v/>
      </c>
      <c r="I152" s="7">
        <f t="shared" si="101"/>
        <v>48.768472906403936</v>
      </c>
      <c r="J152" s="7">
        <f t="shared" si="101"/>
        <v>25.193525686136521</v>
      </c>
      <c r="K152" s="7">
        <f t="shared" si="101"/>
        <v>11.259676284306826</v>
      </c>
      <c r="L152" s="7">
        <f t="shared" si="101"/>
        <v>6.8261787473610127</v>
      </c>
      <c r="M152" s="7">
        <f t="shared" si="101"/>
        <v>7.0372976776917664</v>
      </c>
      <c r="N152" s="7">
        <f t="shared" si="101"/>
        <v>0.91484869809992964</v>
      </c>
      <c r="O152" s="7" t="str">
        <f t="shared" si="101"/>
        <v/>
      </c>
      <c r="P152" s="66">
        <f t="shared" si="60"/>
        <v>99.999999999999986</v>
      </c>
      <c r="R152" s="35"/>
    </row>
    <row r="153" spans="1:18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215.4</v>
      </c>
      <c r="J153" s="67">
        <v>268.2</v>
      </c>
      <c r="K153" s="67">
        <v>137.80000000000001</v>
      </c>
      <c r="L153" s="67">
        <v>68.099999999999994</v>
      </c>
      <c r="M153" s="67">
        <v>26.3</v>
      </c>
      <c r="N153" s="67">
        <v>0.1</v>
      </c>
      <c r="O153" s="67">
        <v>0</v>
      </c>
      <c r="P153" s="66">
        <f t="shared" si="60"/>
        <v>715.90000000000009</v>
      </c>
      <c r="R153" s="35"/>
    </row>
    <row r="154" spans="1:18" ht="16.05" customHeight="1" x14ac:dyDescent="0.2">
      <c r="A154" s="9"/>
      <c r="B154" s="9"/>
      <c r="C154" s="10" t="s">
        <v>22</v>
      </c>
      <c r="D154" s="7" t="str">
        <f t="shared" ref="D154:O154" si="102">IF(D153&lt;=0,"",D153/$P153%)</f>
        <v/>
      </c>
      <c r="E154" s="7" t="str">
        <f t="shared" si="102"/>
        <v/>
      </c>
      <c r="F154" s="7" t="str">
        <f t="shared" si="102"/>
        <v/>
      </c>
      <c r="G154" s="7" t="str">
        <f t="shared" si="102"/>
        <v/>
      </c>
      <c r="H154" s="7" t="str">
        <f t="shared" si="102"/>
        <v/>
      </c>
      <c r="I154" s="7">
        <f t="shared" si="102"/>
        <v>30.088001117474505</v>
      </c>
      <c r="J154" s="7">
        <f t="shared" si="102"/>
        <v>37.463332867718947</v>
      </c>
      <c r="K154" s="7">
        <f t="shared" si="102"/>
        <v>19.248498393630395</v>
      </c>
      <c r="L154" s="7">
        <f t="shared" si="102"/>
        <v>9.5125017460539159</v>
      </c>
      <c r="M154" s="7">
        <f t="shared" si="102"/>
        <v>3.6736974437770638</v>
      </c>
      <c r="N154" s="7">
        <f t="shared" si="102"/>
        <v>1.3968431345159939E-2</v>
      </c>
      <c r="O154" s="7" t="str">
        <f t="shared" si="102"/>
        <v/>
      </c>
      <c r="P154" s="66">
        <f t="shared" ref="P154:P217" si="103">SUM(D154:O154)</f>
        <v>99.999999999999986</v>
      </c>
      <c r="R154" s="35"/>
    </row>
    <row r="155" spans="1:18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4">SUM(E153,E151)</f>
        <v>0</v>
      </c>
      <c r="F155" s="66">
        <f t="shared" si="104"/>
        <v>0</v>
      </c>
      <c r="G155" s="66">
        <f t="shared" si="104"/>
        <v>0</v>
      </c>
      <c r="H155" s="66">
        <f t="shared" si="104"/>
        <v>0</v>
      </c>
      <c r="I155" s="66">
        <f t="shared" si="104"/>
        <v>284.7</v>
      </c>
      <c r="J155" s="66">
        <f t="shared" si="104"/>
        <v>304</v>
      </c>
      <c r="K155" s="66">
        <f t="shared" si="104"/>
        <v>153.80000000000001</v>
      </c>
      <c r="L155" s="66">
        <f t="shared" si="104"/>
        <v>77.8</v>
      </c>
      <c r="M155" s="66">
        <f t="shared" si="104"/>
        <v>36.299999999999997</v>
      </c>
      <c r="N155" s="66">
        <f t="shared" si="104"/>
        <v>1.4000000000000001</v>
      </c>
      <c r="O155" s="66">
        <f t="shared" si="104"/>
        <v>0</v>
      </c>
      <c r="P155" s="66">
        <f t="shared" si="103"/>
        <v>857.99999999999989</v>
      </c>
      <c r="R155" s="35"/>
    </row>
    <row r="156" spans="1:18" ht="16.05" customHeight="1" x14ac:dyDescent="0.2">
      <c r="A156" s="9"/>
      <c r="B156" s="13"/>
      <c r="C156" s="10" t="s">
        <v>22</v>
      </c>
      <c r="D156" s="7" t="str">
        <f t="shared" ref="D156:O156" si="105">IF(D155&lt;=0,"",D155/$P155%)</f>
        <v/>
      </c>
      <c r="E156" s="7" t="str">
        <f t="shared" si="105"/>
        <v/>
      </c>
      <c r="F156" s="7" t="str">
        <f t="shared" si="105"/>
        <v/>
      </c>
      <c r="G156" s="7" t="str">
        <f t="shared" si="105"/>
        <v/>
      </c>
      <c r="H156" s="7" t="str">
        <f t="shared" si="105"/>
        <v/>
      </c>
      <c r="I156" s="7">
        <f t="shared" si="105"/>
        <v>33.181818181818187</v>
      </c>
      <c r="J156" s="7">
        <f t="shared" si="105"/>
        <v>35.431235431235436</v>
      </c>
      <c r="K156" s="7">
        <f t="shared" si="105"/>
        <v>17.925407925407931</v>
      </c>
      <c r="L156" s="7">
        <f t="shared" si="105"/>
        <v>9.067599067599069</v>
      </c>
      <c r="M156" s="7">
        <f t="shared" si="105"/>
        <v>4.2307692307692308</v>
      </c>
      <c r="N156" s="7">
        <f t="shared" si="105"/>
        <v>0.16317016317016322</v>
      </c>
      <c r="O156" s="7" t="str">
        <f t="shared" si="105"/>
        <v/>
      </c>
      <c r="P156" s="66">
        <f t="shared" si="103"/>
        <v>100.00000000000001</v>
      </c>
      <c r="R156" s="35"/>
    </row>
    <row r="157" spans="1:18" ht="16.05" customHeight="1" x14ac:dyDescent="0.2">
      <c r="A157" s="9"/>
      <c r="B157" s="9" t="s">
        <v>49</v>
      </c>
      <c r="C157" s="7" t="s">
        <v>21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0.1</v>
      </c>
      <c r="J157" s="67">
        <v>0.2</v>
      </c>
      <c r="K157" s="67">
        <v>0.1</v>
      </c>
      <c r="L157" s="67">
        <v>0</v>
      </c>
      <c r="M157" s="67">
        <v>0</v>
      </c>
      <c r="N157" s="67">
        <v>0</v>
      </c>
      <c r="O157" s="67">
        <v>0</v>
      </c>
      <c r="P157" s="66">
        <f t="shared" si="103"/>
        <v>0.4</v>
      </c>
      <c r="R157" s="35"/>
    </row>
    <row r="158" spans="1:18" ht="16.05" customHeight="1" x14ac:dyDescent="0.2">
      <c r="A158" s="9"/>
      <c r="B158" s="9"/>
      <c r="C158" s="10" t="s">
        <v>22</v>
      </c>
      <c r="D158" s="7" t="str">
        <f t="shared" ref="D158:O158" si="106">IF(D157&lt;=0,"",D157/$P157%)</f>
        <v/>
      </c>
      <c r="E158" s="7" t="str">
        <f t="shared" si="106"/>
        <v/>
      </c>
      <c r="F158" s="7" t="str">
        <f t="shared" si="106"/>
        <v/>
      </c>
      <c r="G158" s="7" t="str">
        <f t="shared" si="106"/>
        <v/>
      </c>
      <c r="H158" s="7" t="str">
        <f t="shared" si="106"/>
        <v/>
      </c>
      <c r="I158" s="7">
        <f t="shared" si="106"/>
        <v>25</v>
      </c>
      <c r="J158" s="7">
        <f t="shared" si="106"/>
        <v>50</v>
      </c>
      <c r="K158" s="7">
        <f t="shared" si="106"/>
        <v>25</v>
      </c>
      <c r="L158" s="7" t="str">
        <f t="shared" si="106"/>
        <v/>
      </c>
      <c r="M158" s="7" t="str">
        <f t="shared" si="106"/>
        <v/>
      </c>
      <c r="N158" s="7" t="str">
        <f t="shared" si="106"/>
        <v/>
      </c>
      <c r="O158" s="7" t="str">
        <f t="shared" si="106"/>
        <v/>
      </c>
      <c r="P158" s="66">
        <f t="shared" si="103"/>
        <v>100</v>
      </c>
      <c r="R158" s="35"/>
    </row>
    <row r="159" spans="1:18" ht="16.05" customHeight="1" x14ac:dyDescent="0.2">
      <c r="A159" s="9"/>
      <c r="B159" s="9"/>
      <c r="C159" s="7" t="s">
        <v>23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6">
        <f t="shared" si="103"/>
        <v>0</v>
      </c>
      <c r="R159" s="35"/>
    </row>
    <row r="160" spans="1:18" ht="16.05" customHeight="1" x14ac:dyDescent="0.2">
      <c r="A160" s="9"/>
      <c r="B160" s="9"/>
      <c r="C160" s="10" t="s">
        <v>22</v>
      </c>
      <c r="D160" s="7" t="str">
        <f t="shared" ref="D160:O160" si="107">IF(D159&lt;=0,"",D159/$P159%)</f>
        <v/>
      </c>
      <c r="E160" s="7" t="str">
        <f t="shared" si="107"/>
        <v/>
      </c>
      <c r="F160" s="7" t="str">
        <f t="shared" si="107"/>
        <v/>
      </c>
      <c r="G160" s="7" t="str">
        <f t="shared" si="107"/>
        <v/>
      </c>
      <c r="H160" s="7" t="str">
        <f t="shared" si="107"/>
        <v/>
      </c>
      <c r="I160" s="7" t="str">
        <f t="shared" si="107"/>
        <v/>
      </c>
      <c r="J160" s="7" t="str">
        <f t="shared" si="107"/>
        <v/>
      </c>
      <c r="K160" s="7" t="str">
        <f t="shared" si="107"/>
        <v/>
      </c>
      <c r="L160" s="7" t="str">
        <f t="shared" si="107"/>
        <v/>
      </c>
      <c r="M160" s="7" t="str">
        <f t="shared" si="107"/>
        <v/>
      </c>
      <c r="N160" s="7" t="str">
        <f t="shared" si="107"/>
        <v/>
      </c>
      <c r="O160" s="7" t="str">
        <f t="shared" si="107"/>
        <v/>
      </c>
      <c r="P160" s="66">
        <f t="shared" si="103"/>
        <v>0</v>
      </c>
      <c r="R160" s="35"/>
    </row>
    <row r="161" spans="1:18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08">SUM(E159,E157)</f>
        <v>0</v>
      </c>
      <c r="F161" s="66">
        <f t="shared" si="108"/>
        <v>0</v>
      </c>
      <c r="G161" s="66">
        <f t="shared" si="108"/>
        <v>0</v>
      </c>
      <c r="H161" s="66">
        <f t="shared" si="108"/>
        <v>0</v>
      </c>
      <c r="I161" s="66">
        <f t="shared" si="108"/>
        <v>0.1</v>
      </c>
      <c r="J161" s="66">
        <f t="shared" si="108"/>
        <v>0.2</v>
      </c>
      <c r="K161" s="66">
        <f t="shared" si="108"/>
        <v>0.1</v>
      </c>
      <c r="L161" s="66">
        <f t="shared" si="108"/>
        <v>0</v>
      </c>
      <c r="M161" s="66">
        <f t="shared" si="108"/>
        <v>0</v>
      </c>
      <c r="N161" s="66">
        <f t="shared" si="108"/>
        <v>0</v>
      </c>
      <c r="O161" s="66">
        <f t="shared" si="108"/>
        <v>0</v>
      </c>
      <c r="P161" s="66">
        <f t="shared" si="103"/>
        <v>0.4</v>
      </c>
      <c r="R161" s="35"/>
    </row>
    <row r="162" spans="1:18" ht="16.05" customHeight="1" x14ac:dyDescent="0.2">
      <c r="A162" s="9"/>
      <c r="B162" s="13"/>
      <c r="C162" s="10" t="s">
        <v>22</v>
      </c>
      <c r="D162" s="7" t="str">
        <f t="shared" ref="D162:O162" si="109">IF(D161&lt;=0,"",D161/$P161%)</f>
        <v/>
      </c>
      <c r="E162" s="7" t="str">
        <f t="shared" si="109"/>
        <v/>
      </c>
      <c r="F162" s="7" t="str">
        <f t="shared" si="109"/>
        <v/>
      </c>
      <c r="G162" s="7" t="str">
        <f t="shared" si="109"/>
        <v/>
      </c>
      <c r="H162" s="7" t="str">
        <f t="shared" si="109"/>
        <v/>
      </c>
      <c r="I162" s="7">
        <f t="shared" si="109"/>
        <v>25</v>
      </c>
      <c r="J162" s="7">
        <f t="shared" si="109"/>
        <v>50</v>
      </c>
      <c r="K162" s="7">
        <f t="shared" si="109"/>
        <v>25</v>
      </c>
      <c r="L162" s="7" t="str">
        <f t="shared" si="109"/>
        <v/>
      </c>
      <c r="M162" s="7" t="str">
        <f t="shared" si="109"/>
        <v/>
      </c>
      <c r="N162" s="7" t="str">
        <f t="shared" si="109"/>
        <v/>
      </c>
      <c r="O162" s="7" t="str">
        <f t="shared" si="109"/>
        <v/>
      </c>
      <c r="P162" s="66">
        <f t="shared" si="103"/>
        <v>100</v>
      </c>
      <c r="R162" s="35"/>
    </row>
    <row r="163" spans="1:18" ht="16.05" customHeight="1" x14ac:dyDescent="0.2">
      <c r="A163" s="9"/>
      <c r="B163" s="9" t="s">
        <v>50</v>
      </c>
      <c r="C163" s="7" t="s">
        <v>21</v>
      </c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6">
        <f t="shared" si="103"/>
        <v>0</v>
      </c>
      <c r="R163" s="35"/>
    </row>
    <row r="164" spans="1:18" ht="16.05" customHeight="1" x14ac:dyDescent="0.2">
      <c r="A164" s="9"/>
      <c r="B164" s="9"/>
      <c r="C164" s="10" t="s">
        <v>22</v>
      </c>
      <c r="D164" s="7" t="str">
        <f t="shared" ref="D164:O164" si="110">IF(D163&lt;=0,"",D163/$P163%)</f>
        <v/>
      </c>
      <c r="E164" s="7" t="str">
        <f t="shared" si="110"/>
        <v/>
      </c>
      <c r="F164" s="7" t="str">
        <f t="shared" si="110"/>
        <v/>
      </c>
      <c r="G164" s="7" t="str">
        <f t="shared" si="110"/>
        <v/>
      </c>
      <c r="H164" s="7" t="str">
        <f t="shared" si="110"/>
        <v/>
      </c>
      <c r="I164" s="7" t="str">
        <f t="shared" si="110"/>
        <v/>
      </c>
      <c r="J164" s="7" t="str">
        <f t="shared" si="110"/>
        <v/>
      </c>
      <c r="K164" s="7" t="str">
        <f t="shared" si="110"/>
        <v/>
      </c>
      <c r="L164" s="7" t="str">
        <f t="shared" si="110"/>
        <v/>
      </c>
      <c r="M164" s="7" t="str">
        <f t="shared" si="110"/>
        <v/>
      </c>
      <c r="N164" s="7" t="str">
        <f t="shared" si="110"/>
        <v/>
      </c>
      <c r="O164" s="7" t="str">
        <f t="shared" si="110"/>
        <v/>
      </c>
      <c r="P164" s="66">
        <f t="shared" si="103"/>
        <v>0</v>
      </c>
      <c r="R164" s="35"/>
    </row>
    <row r="165" spans="1:18" ht="16.05" customHeight="1" x14ac:dyDescent="0.2">
      <c r="A165" s="9"/>
      <c r="B165" s="9"/>
      <c r="C165" s="7" t="s">
        <v>23</v>
      </c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6">
        <f t="shared" si="103"/>
        <v>0</v>
      </c>
      <c r="R165" s="35"/>
    </row>
    <row r="166" spans="1:18" ht="16.05" customHeight="1" x14ac:dyDescent="0.2">
      <c r="A166" s="9"/>
      <c r="B166" s="9"/>
      <c r="C166" s="10" t="s">
        <v>22</v>
      </c>
      <c r="D166" s="7" t="str">
        <f t="shared" ref="D166:O166" si="111">IF(D165&lt;=0,"",D165/$P165%)</f>
        <v/>
      </c>
      <c r="E166" s="7" t="str">
        <f t="shared" si="111"/>
        <v/>
      </c>
      <c r="F166" s="7" t="str">
        <f t="shared" si="111"/>
        <v/>
      </c>
      <c r="G166" s="7" t="str">
        <f t="shared" si="111"/>
        <v/>
      </c>
      <c r="H166" s="7" t="str">
        <f t="shared" si="111"/>
        <v/>
      </c>
      <c r="I166" s="7" t="str">
        <f t="shared" si="111"/>
        <v/>
      </c>
      <c r="J166" s="7" t="str">
        <f t="shared" si="111"/>
        <v/>
      </c>
      <c r="K166" s="7" t="str">
        <f t="shared" si="111"/>
        <v/>
      </c>
      <c r="L166" s="7" t="str">
        <f t="shared" si="111"/>
        <v/>
      </c>
      <c r="M166" s="7" t="str">
        <f t="shared" si="111"/>
        <v/>
      </c>
      <c r="N166" s="7" t="str">
        <f t="shared" si="111"/>
        <v/>
      </c>
      <c r="O166" s="7" t="str">
        <f t="shared" si="111"/>
        <v/>
      </c>
      <c r="P166" s="66">
        <f t="shared" si="103"/>
        <v>0</v>
      </c>
      <c r="R166" s="35"/>
    </row>
    <row r="167" spans="1:18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2">SUM(E165,E163)</f>
        <v>0</v>
      </c>
      <c r="F167" s="66">
        <f t="shared" si="112"/>
        <v>0</v>
      </c>
      <c r="G167" s="66">
        <f t="shared" si="112"/>
        <v>0</v>
      </c>
      <c r="H167" s="66">
        <f t="shared" si="112"/>
        <v>0</v>
      </c>
      <c r="I167" s="66">
        <f t="shared" si="112"/>
        <v>0</v>
      </c>
      <c r="J167" s="66">
        <f t="shared" si="112"/>
        <v>0</v>
      </c>
      <c r="K167" s="66">
        <f t="shared" si="112"/>
        <v>0</v>
      </c>
      <c r="L167" s="66">
        <f t="shared" si="112"/>
        <v>0</v>
      </c>
      <c r="M167" s="66">
        <f t="shared" si="112"/>
        <v>0</v>
      </c>
      <c r="N167" s="66">
        <f t="shared" si="112"/>
        <v>0</v>
      </c>
      <c r="O167" s="66">
        <f t="shared" si="112"/>
        <v>0</v>
      </c>
      <c r="P167" s="66">
        <f t="shared" si="103"/>
        <v>0</v>
      </c>
      <c r="R167" s="35"/>
    </row>
    <row r="168" spans="1:18" ht="16.05" customHeight="1" x14ac:dyDescent="0.2">
      <c r="A168" s="9"/>
      <c r="B168" s="13"/>
      <c r="C168" s="10" t="s">
        <v>22</v>
      </c>
      <c r="D168" s="7" t="str">
        <f t="shared" ref="D168:O168" si="113">IF(D167&lt;=0,"",D167/$P167%)</f>
        <v/>
      </c>
      <c r="E168" s="7" t="str">
        <f t="shared" si="113"/>
        <v/>
      </c>
      <c r="F168" s="7" t="str">
        <f t="shared" si="113"/>
        <v/>
      </c>
      <c r="G168" s="7" t="str">
        <f t="shared" si="113"/>
        <v/>
      </c>
      <c r="H168" s="7" t="str">
        <f t="shared" si="113"/>
        <v/>
      </c>
      <c r="I168" s="7" t="str">
        <f t="shared" si="113"/>
        <v/>
      </c>
      <c r="J168" s="7" t="str">
        <f t="shared" si="113"/>
        <v/>
      </c>
      <c r="K168" s="7" t="str">
        <f t="shared" si="113"/>
        <v/>
      </c>
      <c r="L168" s="7" t="str">
        <f t="shared" si="113"/>
        <v/>
      </c>
      <c r="M168" s="7" t="str">
        <f t="shared" si="113"/>
        <v/>
      </c>
      <c r="N168" s="7" t="str">
        <f t="shared" si="113"/>
        <v/>
      </c>
      <c r="O168" s="7" t="str">
        <f t="shared" si="113"/>
        <v/>
      </c>
      <c r="P168" s="66">
        <f t="shared" si="103"/>
        <v>0</v>
      </c>
      <c r="R168" s="35"/>
    </row>
    <row r="169" spans="1:18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3"/>
        <v>0</v>
      </c>
      <c r="R169" s="35"/>
    </row>
    <row r="170" spans="1:18" ht="16.05" customHeight="1" x14ac:dyDescent="0.2">
      <c r="A170" s="9"/>
      <c r="B170" s="9"/>
      <c r="C170" s="10" t="s">
        <v>22</v>
      </c>
      <c r="D170" s="7" t="str">
        <f t="shared" ref="D170:O170" si="114">IF(D169&lt;=0,"",D169/$P169%)</f>
        <v/>
      </c>
      <c r="E170" s="7" t="str">
        <f t="shared" si="114"/>
        <v/>
      </c>
      <c r="F170" s="7" t="str">
        <f t="shared" si="114"/>
        <v/>
      </c>
      <c r="G170" s="7" t="str">
        <f t="shared" si="114"/>
        <v/>
      </c>
      <c r="H170" s="7" t="str">
        <f t="shared" si="114"/>
        <v/>
      </c>
      <c r="I170" s="7" t="str">
        <f t="shared" si="114"/>
        <v/>
      </c>
      <c r="J170" s="7" t="str">
        <f t="shared" si="114"/>
        <v/>
      </c>
      <c r="K170" s="7" t="str">
        <f t="shared" si="114"/>
        <v/>
      </c>
      <c r="L170" s="7" t="str">
        <f t="shared" si="114"/>
        <v/>
      </c>
      <c r="M170" s="7" t="str">
        <f t="shared" si="114"/>
        <v/>
      </c>
      <c r="N170" s="7" t="str">
        <f t="shared" si="114"/>
        <v/>
      </c>
      <c r="O170" s="7" t="str">
        <f t="shared" si="114"/>
        <v/>
      </c>
      <c r="P170" s="66">
        <f t="shared" si="103"/>
        <v>0</v>
      </c>
      <c r="R170" s="35"/>
    </row>
    <row r="171" spans="1:18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3"/>
        <v>0</v>
      </c>
      <c r="R171" s="35"/>
    </row>
    <row r="172" spans="1:18" ht="16.05" customHeight="1" x14ac:dyDescent="0.2">
      <c r="A172" s="9"/>
      <c r="B172" s="9"/>
      <c r="C172" s="10" t="s">
        <v>22</v>
      </c>
      <c r="D172" s="7" t="str">
        <f t="shared" ref="D172:O172" si="115">IF(D171&lt;=0,"",D171/$P171%)</f>
        <v/>
      </c>
      <c r="E172" s="7" t="str">
        <f t="shared" si="115"/>
        <v/>
      </c>
      <c r="F172" s="7" t="str">
        <f t="shared" si="115"/>
        <v/>
      </c>
      <c r="G172" s="7" t="str">
        <f t="shared" si="115"/>
        <v/>
      </c>
      <c r="H172" s="7" t="str">
        <f t="shared" si="115"/>
        <v/>
      </c>
      <c r="I172" s="7" t="str">
        <f t="shared" si="115"/>
        <v/>
      </c>
      <c r="J172" s="7" t="str">
        <f t="shared" si="115"/>
        <v/>
      </c>
      <c r="K172" s="7" t="str">
        <f t="shared" si="115"/>
        <v/>
      </c>
      <c r="L172" s="7" t="str">
        <f t="shared" si="115"/>
        <v/>
      </c>
      <c r="M172" s="7" t="str">
        <f t="shared" si="115"/>
        <v/>
      </c>
      <c r="N172" s="7" t="str">
        <f t="shared" si="115"/>
        <v/>
      </c>
      <c r="O172" s="7" t="str">
        <f t="shared" si="115"/>
        <v/>
      </c>
      <c r="P172" s="66">
        <f t="shared" si="103"/>
        <v>0</v>
      </c>
      <c r="R172" s="35"/>
    </row>
    <row r="173" spans="1:18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6">SUM(E171,E169)</f>
        <v>0</v>
      </c>
      <c r="F173" s="66">
        <f t="shared" si="116"/>
        <v>0</v>
      </c>
      <c r="G173" s="66">
        <f t="shared" si="116"/>
        <v>0</v>
      </c>
      <c r="H173" s="66">
        <f t="shared" si="116"/>
        <v>0</v>
      </c>
      <c r="I173" s="66">
        <f t="shared" si="116"/>
        <v>0</v>
      </c>
      <c r="J173" s="66">
        <f t="shared" si="116"/>
        <v>0</v>
      </c>
      <c r="K173" s="66">
        <f t="shared" si="116"/>
        <v>0</v>
      </c>
      <c r="L173" s="66">
        <f t="shared" si="116"/>
        <v>0</v>
      </c>
      <c r="M173" s="66">
        <f t="shared" si="116"/>
        <v>0</v>
      </c>
      <c r="N173" s="66">
        <f t="shared" si="116"/>
        <v>0</v>
      </c>
      <c r="O173" s="66">
        <f t="shared" si="116"/>
        <v>0</v>
      </c>
      <c r="P173" s="66">
        <f t="shared" si="103"/>
        <v>0</v>
      </c>
      <c r="R173" s="35"/>
    </row>
    <row r="174" spans="1:18" ht="16.05" customHeight="1" x14ac:dyDescent="0.2">
      <c r="A174" s="9"/>
      <c r="B174" s="13"/>
      <c r="C174" s="10" t="s">
        <v>22</v>
      </c>
      <c r="D174" s="7" t="str">
        <f t="shared" ref="D174:O174" si="117">IF(D173&lt;=0,"",D173/$P173%)</f>
        <v/>
      </c>
      <c r="E174" s="7" t="str">
        <f t="shared" si="117"/>
        <v/>
      </c>
      <c r="F174" s="7" t="str">
        <f t="shared" si="117"/>
        <v/>
      </c>
      <c r="G174" s="7" t="str">
        <f t="shared" si="117"/>
        <v/>
      </c>
      <c r="H174" s="7" t="str">
        <f t="shared" si="117"/>
        <v/>
      </c>
      <c r="I174" s="7" t="str">
        <f t="shared" si="117"/>
        <v/>
      </c>
      <c r="J174" s="7" t="str">
        <f t="shared" si="117"/>
        <v/>
      </c>
      <c r="K174" s="7" t="str">
        <f t="shared" si="117"/>
        <v/>
      </c>
      <c r="L174" s="7" t="str">
        <f t="shared" si="117"/>
        <v/>
      </c>
      <c r="M174" s="7" t="str">
        <f t="shared" si="117"/>
        <v/>
      </c>
      <c r="N174" s="7" t="str">
        <f t="shared" si="117"/>
        <v/>
      </c>
      <c r="O174" s="7" t="str">
        <f t="shared" si="117"/>
        <v/>
      </c>
      <c r="P174" s="66">
        <f t="shared" si="103"/>
        <v>0</v>
      </c>
      <c r="R174" s="35"/>
    </row>
    <row r="175" spans="1:18" ht="16.05" customHeight="1" x14ac:dyDescent="0.2">
      <c r="A175" s="9"/>
      <c r="B175" s="9" t="s">
        <v>52</v>
      </c>
      <c r="C175" s="7" t="s">
        <v>21</v>
      </c>
      <c r="D175" s="67">
        <v>0.9</v>
      </c>
      <c r="E175" s="67">
        <v>1.1000000000000001</v>
      </c>
      <c r="F175" s="67">
        <v>1.3</v>
      </c>
      <c r="G175" s="67">
        <v>0.7</v>
      </c>
      <c r="H175" s="67">
        <v>1.1000000000000001</v>
      </c>
      <c r="I175" s="67">
        <v>1</v>
      </c>
      <c r="J175" s="67">
        <v>0.7</v>
      </c>
      <c r="K175" s="67">
        <v>0.6</v>
      </c>
      <c r="L175" s="67">
        <v>0.4</v>
      </c>
      <c r="M175" s="67">
        <v>1</v>
      </c>
      <c r="N175" s="67">
        <v>0.6</v>
      </c>
      <c r="O175" s="67">
        <v>0.6</v>
      </c>
      <c r="P175" s="66">
        <f t="shared" si="103"/>
        <v>10</v>
      </c>
      <c r="R175" s="35"/>
    </row>
    <row r="176" spans="1:18" ht="16.05" customHeight="1" x14ac:dyDescent="0.2">
      <c r="A176" s="9"/>
      <c r="B176" s="9"/>
      <c r="C176" s="10" t="s">
        <v>22</v>
      </c>
      <c r="D176" s="7">
        <f t="shared" ref="D176:O176" si="118">IF(D175&lt;=0,"",D175/$P175%)</f>
        <v>9</v>
      </c>
      <c r="E176" s="7">
        <f t="shared" si="118"/>
        <v>11</v>
      </c>
      <c r="F176" s="7">
        <f t="shared" si="118"/>
        <v>13</v>
      </c>
      <c r="G176" s="7">
        <f t="shared" si="118"/>
        <v>6.9999999999999991</v>
      </c>
      <c r="H176" s="7">
        <f t="shared" si="118"/>
        <v>11</v>
      </c>
      <c r="I176" s="7">
        <f t="shared" si="118"/>
        <v>10</v>
      </c>
      <c r="J176" s="7">
        <f t="shared" si="118"/>
        <v>6.9999999999999991</v>
      </c>
      <c r="K176" s="7">
        <f t="shared" si="118"/>
        <v>5.9999999999999991</v>
      </c>
      <c r="L176" s="7">
        <f t="shared" si="118"/>
        <v>4</v>
      </c>
      <c r="M176" s="7">
        <f t="shared" si="118"/>
        <v>10</v>
      </c>
      <c r="N176" s="7">
        <f t="shared" si="118"/>
        <v>5.9999999999999991</v>
      </c>
      <c r="O176" s="7">
        <f t="shared" si="118"/>
        <v>5.9999999999999991</v>
      </c>
      <c r="P176" s="66">
        <f t="shared" si="103"/>
        <v>100</v>
      </c>
      <c r="R176" s="35"/>
    </row>
    <row r="177" spans="1:18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3"/>
        <v>0</v>
      </c>
      <c r="R177" s="35"/>
    </row>
    <row r="178" spans="1:18" ht="16.05" customHeight="1" x14ac:dyDescent="0.2">
      <c r="A178" s="9"/>
      <c r="B178" s="9"/>
      <c r="C178" s="10" t="s">
        <v>22</v>
      </c>
      <c r="D178" s="7" t="str">
        <f t="shared" ref="D178:O178" si="119">IF(D177&lt;=0,"",D177/$P177%)</f>
        <v/>
      </c>
      <c r="E178" s="7" t="str">
        <f t="shared" si="119"/>
        <v/>
      </c>
      <c r="F178" s="7" t="str">
        <f t="shared" si="119"/>
        <v/>
      </c>
      <c r="G178" s="7" t="str">
        <f t="shared" si="119"/>
        <v/>
      </c>
      <c r="H178" s="7" t="str">
        <f t="shared" si="119"/>
        <v/>
      </c>
      <c r="I178" s="7" t="str">
        <f t="shared" si="119"/>
        <v/>
      </c>
      <c r="J178" s="7" t="str">
        <f t="shared" si="119"/>
        <v/>
      </c>
      <c r="K178" s="7" t="str">
        <f t="shared" si="119"/>
        <v/>
      </c>
      <c r="L178" s="7" t="str">
        <f t="shared" si="119"/>
        <v/>
      </c>
      <c r="M178" s="7" t="str">
        <f t="shared" si="119"/>
        <v/>
      </c>
      <c r="N178" s="7" t="str">
        <f t="shared" si="119"/>
        <v/>
      </c>
      <c r="O178" s="7" t="str">
        <f t="shared" si="119"/>
        <v/>
      </c>
      <c r="P178" s="66">
        <f t="shared" si="103"/>
        <v>0</v>
      </c>
      <c r="R178" s="35"/>
    </row>
    <row r="179" spans="1:18" ht="16.05" customHeight="1" x14ac:dyDescent="0.2">
      <c r="A179" s="15"/>
      <c r="B179" s="9"/>
      <c r="C179" s="7" t="s">
        <v>24</v>
      </c>
      <c r="D179" s="66">
        <f>SUM(D177,D175)</f>
        <v>0.9</v>
      </c>
      <c r="E179" s="66">
        <f t="shared" ref="E179:O179" si="120">SUM(E177,E175)</f>
        <v>1.1000000000000001</v>
      </c>
      <c r="F179" s="66">
        <f t="shared" si="120"/>
        <v>1.3</v>
      </c>
      <c r="G179" s="66">
        <f t="shared" si="120"/>
        <v>0.7</v>
      </c>
      <c r="H179" s="66">
        <f t="shared" si="120"/>
        <v>1.1000000000000001</v>
      </c>
      <c r="I179" s="66">
        <f t="shared" si="120"/>
        <v>1</v>
      </c>
      <c r="J179" s="66">
        <f t="shared" si="120"/>
        <v>0.7</v>
      </c>
      <c r="K179" s="66">
        <f t="shared" si="120"/>
        <v>0.6</v>
      </c>
      <c r="L179" s="66">
        <f t="shared" si="120"/>
        <v>0.4</v>
      </c>
      <c r="M179" s="66">
        <f t="shared" si="120"/>
        <v>1</v>
      </c>
      <c r="N179" s="66">
        <f t="shared" si="120"/>
        <v>0.6</v>
      </c>
      <c r="O179" s="66">
        <f t="shared" si="120"/>
        <v>0.6</v>
      </c>
      <c r="P179" s="66">
        <f t="shared" si="103"/>
        <v>10</v>
      </c>
      <c r="R179" s="35"/>
    </row>
    <row r="180" spans="1:18" ht="16.05" customHeight="1" x14ac:dyDescent="0.2">
      <c r="A180" s="15"/>
      <c r="B180" s="13"/>
      <c r="C180" s="10" t="s">
        <v>22</v>
      </c>
      <c r="D180" s="7">
        <f t="shared" ref="D180:O180" si="121">IF(D179&lt;=0,"",D179/$P179%)</f>
        <v>9</v>
      </c>
      <c r="E180" s="7">
        <f t="shared" si="121"/>
        <v>11</v>
      </c>
      <c r="F180" s="7">
        <f t="shared" si="121"/>
        <v>13</v>
      </c>
      <c r="G180" s="7">
        <f t="shared" si="121"/>
        <v>6.9999999999999991</v>
      </c>
      <c r="H180" s="7">
        <f t="shared" si="121"/>
        <v>11</v>
      </c>
      <c r="I180" s="7">
        <f t="shared" si="121"/>
        <v>10</v>
      </c>
      <c r="J180" s="7">
        <f t="shared" si="121"/>
        <v>6.9999999999999991</v>
      </c>
      <c r="K180" s="7">
        <f t="shared" si="121"/>
        <v>5.9999999999999991</v>
      </c>
      <c r="L180" s="7">
        <f t="shared" si="121"/>
        <v>4</v>
      </c>
      <c r="M180" s="7">
        <f t="shared" si="121"/>
        <v>10</v>
      </c>
      <c r="N180" s="7">
        <f t="shared" si="121"/>
        <v>5.9999999999999991</v>
      </c>
      <c r="O180" s="7">
        <f t="shared" si="121"/>
        <v>5.9999999999999991</v>
      </c>
      <c r="P180" s="66">
        <f t="shared" si="103"/>
        <v>100</v>
      </c>
      <c r="R180" s="35"/>
    </row>
    <row r="181" spans="1:18" ht="16.05" customHeight="1" x14ac:dyDescent="0.2">
      <c r="A181" s="15"/>
      <c r="B181" s="9" t="s">
        <v>53</v>
      </c>
      <c r="C181" s="7" t="s">
        <v>21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103"/>
        <v>0</v>
      </c>
      <c r="R181" s="35"/>
    </row>
    <row r="182" spans="1:18" ht="16.05" customHeight="1" x14ac:dyDescent="0.2">
      <c r="A182" s="15"/>
      <c r="B182" s="9"/>
      <c r="C182" s="10" t="s">
        <v>22</v>
      </c>
      <c r="D182" s="7" t="str">
        <f t="shared" ref="D182:O182" si="122">IF(D181&lt;=0,"",D181/$P181%)</f>
        <v/>
      </c>
      <c r="E182" s="7" t="str">
        <f t="shared" si="122"/>
        <v/>
      </c>
      <c r="F182" s="7" t="str">
        <f t="shared" si="122"/>
        <v/>
      </c>
      <c r="G182" s="7" t="str">
        <f t="shared" si="122"/>
        <v/>
      </c>
      <c r="H182" s="7" t="str">
        <f t="shared" si="122"/>
        <v/>
      </c>
      <c r="I182" s="7" t="str">
        <f t="shared" si="122"/>
        <v/>
      </c>
      <c r="J182" s="7" t="str">
        <f t="shared" si="122"/>
        <v/>
      </c>
      <c r="K182" s="7" t="str">
        <f t="shared" si="122"/>
        <v/>
      </c>
      <c r="L182" s="7" t="str">
        <f t="shared" si="122"/>
        <v/>
      </c>
      <c r="M182" s="7" t="str">
        <f t="shared" si="122"/>
        <v/>
      </c>
      <c r="N182" s="7" t="str">
        <f t="shared" si="122"/>
        <v/>
      </c>
      <c r="O182" s="7" t="str">
        <f t="shared" si="122"/>
        <v/>
      </c>
      <c r="P182" s="66">
        <f t="shared" si="103"/>
        <v>0</v>
      </c>
      <c r="R182" s="35"/>
    </row>
    <row r="183" spans="1:18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3"/>
        <v>0</v>
      </c>
      <c r="R183" s="35"/>
    </row>
    <row r="184" spans="1:18" ht="16.05" customHeight="1" x14ac:dyDescent="0.2">
      <c r="A184" s="15"/>
      <c r="B184" s="9"/>
      <c r="C184" s="10" t="s">
        <v>22</v>
      </c>
      <c r="D184" s="7" t="str">
        <f t="shared" ref="D184:O184" si="123">IF(D183&lt;=0,"",D183/$P183%)</f>
        <v/>
      </c>
      <c r="E184" s="7" t="str">
        <f t="shared" si="123"/>
        <v/>
      </c>
      <c r="F184" s="7" t="str">
        <f t="shared" si="123"/>
        <v/>
      </c>
      <c r="G184" s="7" t="str">
        <f t="shared" si="123"/>
        <v/>
      </c>
      <c r="H184" s="7" t="str">
        <f t="shared" si="123"/>
        <v/>
      </c>
      <c r="I184" s="7" t="str">
        <f t="shared" si="123"/>
        <v/>
      </c>
      <c r="J184" s="7" t="str">
        <f t="shared" si="123"/>
        <v/>
      </c>
      <c r="K184" s="7" t="str">
        <f t="shared" si="123"/>
        <v/>
      </c>
      <c r="L184" s="7" t="str">
        <f t="shared" si="123"/>
        <v/>
      </c>
      <c r="M184" s="7" t="str">
        <f t="shared" si="123"/>
        <v/>
      </c>
      <c r="N184" s="7" t="str">
        <f t="shared" si="123"/>
        <v/>
      </c>
      <c r="O184" s="7" t="str">
        <f t="shared" si="123"/>
        <v/>
      </c>
      <c r="P184" s="66">
        <f t="shared" si="103"/>
        <v>0</v>
      </c>
      <c r="R184" s="35"/>
    </row>
    <row r="185" spans="1:18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4">SUM(E183,E181)</f>
        <v>0</v>
      </c>
      <c r="F185" s="66">
        <f t="shared" si="124"/>
        <v>0</v>
      </c>
      <c r="G185" s="66">
        <f t="shared" si="124"/>
        <v>0</v>
      </c>
      <c r="H185" s="66">
        <f t="shared" si="124"/>
        <v>0</v>
      </c>
      <c r="I185" s="66">
        <f t="shared" si="124"/>
        <v>0</v>
      </c>
      <c r="J185" s="66">
        <f t="shared" si="124"/>
        <v>0</v>
      </c>
      <c r="K185" s="66">
        <f t="shared" si="124"/>
        <v>0</v>
      </c>
      <c r="L185" s="66">
        <f t="shared" si="124"/>
        <v>0</v>
      </c>
      <c r="M185" s="66">
        <f t="shared" si="124"/>
        <v>0</v>
      </c>
      <c r="N185" s="66">
        <f t="shared" si="124"/>
        <v>0</v>
      </c>
      <c r="O185" s="66">
        <f t="shared" si="124"/>
        <v>0</v>
      </c>
      <c r="P185" s="66">
        <f t="shared" si="103"/>
        <v>0</v>
      </c>
      <c r="R185" s="35"/>
    </row>
    <row r="186" spans="1:18" ht="16.05" customHeight="1" x14ac:dyDescent="0.2">
      <c r="A186" s="15"/>
      <c r="B186" s="13"/>
      <c r="C186" s="10" t="s">
        <v>22</v>
      </c>
      <c r="D186" s="7" t="str">
        <f t="shared" ref="D186:O186" si="125">IF(D185&lt;=0,"",D185/$P185%)</f>
        <v/>
      </c>
      <c r="E186" s="7" t="str">
        <f t="shared" si="125"/>
        <v/>
      </c>
      <c r="F186" s="7" t="str">
        <f t="shared" si="125"/>
        <v/>
      </c>
      <c r="G186" s="7" t="str">
        <f t="shared" si="125"/>
        <v/>
      </c>
      <c r="H186" s="7" t="str">
        <f t="shared" si="125"/>
        <v/>
      </c>
      <c r="I186" s="7" t="str">
        <f t="shared" si="125"/>
        <v/>
      </c>
      <c r="J186" s="7" t="str">
        <f t="shared" si="125"/>
        <v/>
      </c>
      <c r="K186" s="7" t="str">
        <f t="shared" si="125"/>
        <v/>
      </c>
      <c r="L186" s="7" t="str">
        <f t="shared" si="125"/>
        <v/>
      </c>
      <c r="M186" s="7" t="str">
        <f t="shared" si="125"/>
        <v/>
      </c>
      <c r="N186" s="7" t="str">
        <f t="shared" si="125"/>
        <v/>
      </c>
      <c r="O186" s="7" t="str">
        <f t="shared" si="125"/>
        <v/>
      </c>
      <c r="P186" s="66">
        <f t="shared" si="103"/>
        <v>0</v>
      </c>
      <c r="R186" s="35"/>
    </row>
    <row r="187" spans="1:18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3"/>
        <v>0</v>
      </c>
      <c r="R187" s="35"/>
    </row>
    <row r="188" spans="1:18" ht="16.05" customHeight="1" x14ac:dyDescent="0.2">
      <c r="A188" s="15"/>
      <c r="B188" s="9"/>
      <c r="C188" s="10" t="s">
        <v>22</v>
      </c>
      <c r="D188" s="7" t="str">
        <f t="shared" ref="D188:O188" si="126">IF(D187&lt;=0,"",D187/$P187%)</f>
        <v/>
      </c>
      <c r="E188" s="7" t="str">
        <f t="shared" si="126"/>
        <v/>
      </c>
      <c r="F188" s="7" t="str">
        <f t="shared" si="126"/>
        <v/>
      </c>
      <c r="G188" s="7" t="str">
        <f t="shared" si="126"/>
        <v/>
      </c>
      <c r="H188" s="7" t="str">
        <f t="shared" si="126"/>
        <v/>
      </c>
      <c r="I188" s="7" t="str">
        <f t="shared" si="126"/>
        <v/>
      </c>
      <c r="J188" s="7" t="str">
        <f t="shared" si="126"/>
        <v/>
      </c>
      <c r="K188" s="7" t="str">
        <f t="shared" si="126"/>
        <v/>
      </c>
      <c r="L188" s="7" t="str">
        <f t="shared" si="126"/>
        <v/>
      </c>
      <c r="M188" s="7" t="str">
        <f t="shared" si="126"/>
        <v/>
      </c>
      <c r="N188" s="7" t="str">
        <f t="shared" si="126"/>
        <v/>
      </c>
      <c r="O188" s="7" t="str">
        <f t="shared" si="126"/>
        <v/>
      </c>
      <c r="P188" s="66">
        <f t="shared" si="103"/>
        <v>0</v>
      </c>
      <c r="R188" s="35"/>
    </row>
    <row r="189" spans="1:18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3"/>
        <v>0</v>
      </c>
      <c r="R189" s="35"/>
    </row>
    <row r="190" spans="1:18" ht="16.05" customHeight="1" x14ac:dyDescent="0.2">
      <c r="A190" s="15"/>
      <c r="B190" s="9"/>
      <c r="C190" s="10" t="s">
        <v>22</v>
      </c>
      <c r="D190" s="7" t="str">
        <f t="shared" ref="D190:O190" si="127">IF(D189&lt;=0,"",D189/$P189%)</f>
        <v/>
      </c>
      <c r="E190" s="7" t="str">
        <f t="shared" si="127"/>
        <v/>
      </c>
      <c r="F190" s="7" t="str">
        <f t="shared" si="127"/>
        <v/>
      </c>
      <c r="G190" s="7" t="str">
        <f t="shared" si="127"/>
        <v/>
      </c>
      <c r="H190" s="7" t="str">
        <f t="shared" si="127"/>
        <v/>
      </c>
      <c r="I190" s="7" t="str">
        <f t="shared" si="127"/>
        <v/>
      </c>
      <c r="J190" s="7" t="str">
        <f t="shared" si="127"/>
        <v/>
      </c>
      <c r="K190" s="7" t="str">
        <f t="shared" si="127"/>
        <v/>
      </c>
      <c r="L190" s="7" t="str">
        <f t="shared" si="127"/>
        <v/>
      </c>
      <c r="M190" s="7" t="str">
        <f t="shared" si="127"/>
        <v/>
      </c>
      <c r="N190" s="7" t="str">
        <f t="shared" si="127"/>
        <v/>
      </c>
      <c r="O190" s="7" t="str">
        <f t="shared" si="127"/>
        <v/>
      </c>
      <c r="P190" s="66">
        <f t="shared" si="103"/>
        <v>0</v>
      </c>
      <c r="R190" s="35"/>
    </row>
    <row r="191" spans="1:18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28">SUM(E189,E187)</f>
        <v>0</v>
      </c>
      <c r="F191" s="66">
        <f t="shared" si="128"/>
        <v>0</v>
      </c>
      <c r="G191" s="66">
        <f t="shared" si="128"/>
        <v>0</v>
      </c>
      <c r="H191" s="66">
        <f t="shared" si="128"/>
        <v>0</v>
      </c>
      <c r="I191" s="66">
        <f t="shared" si="128"/>
        <v>0</v>
      </c>
      <c r="J191" s="66">
        <f t="shared" si="128"/>
        <v>0</v>
      </c>
      <c r="K191" s="66">
        <f t="shared" si="128"/>
        <v>0</v>
      </c>
      <c r="L191" s="66">
        <f t="shared" si="128"/>
        <v>0</v>
      </c>
      <c r="M191" s="66">
        <f t="shared" si="128"/>
        <v>0</v>
      </c>
      <c r="N191" s="66">
        <f t="shared" si="128"/>
        <v>0</v>
      </c>
      <c r="O191" s="66">
        <f t="shared" si="128"/>
        <v>0</v>
      </c>
      <c r="P191" s="66">
        <f t="shared" si="103"/>
        <v>0</v>
      </c>
      <c r="R191" s="35"/>
    </row>
    <row r="192" spans="1:18" ht="16.05" customHeight="1" x14ac:dyDescent="0.2">
      <c r="A192" s="15"/>
      <c r="B192" s="13"/>
      <c r="C192" s="10" t="s">
        <v>22</v>
      </c>
      <c r="D192" s="7" t="str">
        <f t="shared" ref="D192:O192" si="129">IF(D191&lt;=0,"",D191/$P191%)</f>
        <v/>
      </c>
      <c r="E192" s="7" t="str">
        <f t="shared" si="129"/>
        <v/>
      </c>
      <c r="F192" s="7" t="str">
        <f t="shared" si="129"/>
        <v/>
      </c>
      <c r="G192" s="7" t="str">
        <f t="shared" si="129"/>
        <v/>
      </c>
      <c r="H192" s="7" t="str">
        <f t="shared" si="129"/>
        <v/>
      </c>
      <c r="I192" s="7" t="str">
        <f t="shared" si="129"/>
        <v/>
      </c>
      <c r="J192" s="7" t="str">
        <f t="shared" si="129"/>
        <v/>
      </c>
      <c r="K192" s="7" t="str">
        <f t="shared" si="129"/>
        <v/>
      </c>
      <c r="L192" s="7" t="str">
        <f t="shared" si="129"/>
        <v/>
      </c>
      <c r="M192" s="7" t="str">
        <f t="shared" si="129"/>
        <v/>
      </c>
      <c r="N192" s="7" t="str">
        <f t="shared" si="129"/>
        <v/>
      </c>
      <c r="O192" s="7" t="str">
        <f t="shared" si="129"/>
        <v/>
      </c>
      <c r="P192" s="66">
        <f t="shared" si="103"/>
        <v>0</v>
      </c>
      <c r="R192" s="35"/>
    </row>
    <row r="193" spans="1:18" ht="16.05" customHeight="1" x14ac:dyDescent="0.2">
      <c r="A193" s="15"/>
      <c r="B193" s="9" t="s">
        <v>55</v>
      </c>
      <c r="C193" s="7" t="s">
        <v>21</v>
      </c>
      <c r="D193" s="67">
        <v>30.8</v>
      </c>
      <c r="E193" s="67">
        <v>25</v>
      </c>
      <c r="F193" s="67">
        <v>46.9</v>
      </c>
      <c r="G193" s="67">
        <v>65.599999999999994</v>
      </c>
      <c r="H193" s="67">
        <v>50.1</v>
      </c>
      <c r="I193" s="67">
        <v>64.099999999999994</v>
      </c>
      <c r="J193" s="67">
        <v>43.3</v>
      </c>
      <c r="K193" s="67">
        <v>50.8</v>
      </c>
      <c r="L193" s="67">
        <v>39</v>
      </c>
      <c r="M193" s="67">
        <v>41.3</v>
      </c>
      <c r="N193" s="67">
        <v>44.3</v>
      </c>
      <c r="O193" s="67">
        <v>76.099999999999994</v>
      </c>
      <c r="P193" s="66">
        <f t="shared" si="103"/>
        <v>577.30000000000007</v>
      </c>
      <c r="R193" s="35"/>
    </row>
    <row r="194" spans="1:18" ht="16.05" customHeight="1" x14ac:dyDescent="0.2">
      <c r="A194" s="15"/>
      <c r="B194" s="9"/>
      <c r="C194" s="10" t="s">
        <v>22</v>
      </c>
      <c r="D194" s="7">
        <f t="shared" ref="D194:O194" si="130">IF(D193&lt;=0,"",D193/$P193%)</f>
        <v>5.3351810150701535</v>
      </c>
      <c r="E194" s="7">
        <f t="shared" si="130"/>
        <v>4.3305040706738263</v>
      </c>
      <c r="F194" s="7">
        <f t="shared" si="130"/>
        <v>8.124025636584097</v>
      </c>
      <c r="G194" s="7">
        <f t="shared" si="130"/>
        <v>11.363242681448119</v>
      </c>
      <c r="H194" s="7">
        <f t="shared" si="130"/>
        <v>8.6783301576303469</v>
      </c>
      <c r="I194" s="7">
        <f t="shared" si="130"/>
        <v>11.103412437207689</v>
      </c>
      <c r="J194" s="7">
        <f t="shared" si="130"/>
        <v>7.5004330504070662</v>
      </c>
      <c r="K194" s="7">
        <f t="shared" si="130"/>
        <v>8.7995842716092145</v>
      </c>
      <c r="L194" s="7">
        <f t="shared" si="130"/>
        <v>6.7555863502511686</v>
      </c>
      <c r="M194" s="7">
        <f t="shared" si="130"/>
        <v>7.1539927247531603</v>
      </c>
      <c r="N194" s="7">
        <f t="shared" si="130"/>
        <v>7.6736532132340196</v>
      </c>
      <c r="O194" s="7">
        <f t="shared" si="130"/>
        <v>13.182054391131125</v>
      </c>
      <c r="P194" s="66">
        <f t="shared" si="103"/>
        <v>100</v>
      </c>
      <c r="R194" s="35"/>
    </row>
    <row r="195" spans="1:18" ht="16.05" customHeight="1" x14ac:dyDescent="0.2">
      <c r="A195" s="15"/>
      <c r="B195" s="9"/>
      <c r="C195" s="7" t="s">
        <v>23</v>
      </c>
      <c r="D195" s="67">
        <v>173.9</v>
      </c>
      <c r="E195" s="67">
        <v>124.5</v>
      </c>
      <c r="F195" s="67">
        <v>165.1</v>
      </c>
      <c r="G195" s="67">
        <v>301.8</v>
      </c>
      <c r="H195" s="67">
        <v>256</v>
      </c>
      <c r="I195" s="67">
        <v>316.2</v>
      </c>
      <c r="J195" s="67">
        <v>315.8</v>
      </c>
      <c r="K195" s="67">
        <v>216.9</v>
      </c>
      <c r="L195" s="67">
        <v>185.7</v>
      </c>
      <c r="M195" s="67">
        <v>212.9</v>
      </c>
      <c r="N195" s="67">
        <v>177.7</v>
      </c>
      <c r="O195" s="67">
        <v>226.5</v>
      </c>
      <c r="P195" s="66">
        <f t="shared" si="103"/>
        <v>2673</v>
      </c>
      <c r="R195" s="35"/>
    </row>
    <row r="196" spans="1:18" ht="16.05" customHeight="1" x14ac:dyDescent="0.2">
      <c r="A196" s="15"/>
      <c r="B196" s="9"/>
      <c r="C196" s="10" t="s">
        <v>22</v>
      </c>
      <c r="D196" s="7">
        <f t="shared" ref="D196:O196" si="131">IF(D195&lt;=0,"",D195/$P195%)</f>
        <v>6.5057987280209506</v>
      </c>
      <c r="E196" s="7">
        <f t="shared" si="131"/>
        <v>4.6576879910213247</v>
      </c>
      <c r="F196" s="7">
        <f t="shared" si="131"/>
        <v>6.1765806210250656</v>
      </c>
      <c r="G196" s="7">
        <f t="shared" si="131"/>
        <v>11.290684624017958</v>
      </c>
      <c r="H196" s="7">
        <f t="shared" si="131"/>
        <v>9.5772540216984652</v>
      </c>
      <c r="I196" s="7">
        <f t="shared" si="131"/>
        <v>11.829405162738496</v>
      </c>
      <c r="J196" s="7">
        <f t="shared" si="131"/>
        <v>11.814440703329593</v>
      </c>
      <c r="K196" s="7">
        <f t="shared" si="131"/>
        <v>8.1144781144781142</v>
      </c>
      <c r="L196" s="7">
        <f t="shared" si="131"/>
        <v>6.9472502805836136</v>
      </c>
      <c r="M196" s="7">
        <f t="shared" si="131"/>
        <v>7.9648335203890763</v>
      </c>
      <c r="N196" s="7">
        <f t="shared" si="131"/>
        <v>6.6479610924055361</v>
      </c>
      <c r="O196" s="7">
        <f t="shared" si="131"/>
        <v>8.4736251402918068</v>
      </c>
      <c r="P196" s="66">
        <f t="shared" si="103"/>
        <v>100</v>
      </c>
      <c r="R196" s="35"/>
    </row>
    <row r="197" spans="1:18" ht="16.05" customHeight="1" x14ac:dyDescent="0.2">
      <c r="A197" s="15"/>
      <c r="B197" s="9"/>
      <c r="C197" s="7" t="s">
        <v>24</v>
      </c>
      <c r="D197" s="66">
        <f>SUM(D195,D193)</f>
        <v>204.70000000000002</v>
      </c>
      <c r="E197" s="66">
        <f t="shared" ref="E197:O197" si="132">SUM(E195,E193)</f>
        <v>149.5</v>
      </c>
      <c r="F197" s="66">
        <f t="shared" si="132"/>
        <v>212</v>
      </c>
      <c r="G197" s="66">
        <f t="shared" si="132"/>
        <v>367.4</v>
      </c>
      <c r="H197" s="66">
        <f t="shared" si="132"/>
        <v>306.10000000000002</v>
      </c>
      <c r="I197" s="66">
        <f t="shared" si="132"/>
        <v>380.29999999999995</v>
      </c>
      <c r="J197" s="66">
        <f t="shared" si="132"/>
        <v>359.1</v>
      </c>
      <c r="K197" s="66">
        <f t="shared" si="132"/>
        <v>267.7</v>
      </c>
      <c r="L197" s="66">
        <f t="shared" si="132"/>
        <v>224.7</v>
      </c>
      <c r="M197" s="66">
        <f t="shared" si="132"/>
        <v>254.2</v>
      </c>
      <c r="N197" s="66">
        <f t="shared" si="132"/>
        <v>222</v>
      </c>
      <c r="O197" s="66">
        <f t="shared" si="132"/>
        <v>302.60000000000002</v>
      </c>
      <c r="P197" s="66">
        <f t="shared" si="103"/>
        <v>3250.2999999999993</v>
      </c>
      <c r="R197" s="35"/>
    </row>
    <row r="198" spans="1:18" ht="16.05" customHeight="1" x14ac:dyDescent="0.2">
      <c r="A198" s="15"/>
      <c r="B198" s="13"/>
      <c r="C198" s="10" t="s">
        <v>22</v>
      </c>
      <c r="D198" s="7">
        <f t="shared" ref="D198:O198" si="133">IF(D197&lt;=0,"",D197/$P197%)</f>
        <v>6.2978801956742476</v>
      </c>
      <c r="E198" s="7">
        <f t="shared" si="133"/>
        <v>4.5995754238070345</v>
      </c>
      <c r="F198" s="7">
        <f t="shared" si="133"/>
        <v>6.5224748484755271</v>
      </c>
      <c r="G198" s="7">
        <f t="shared" si="133"/>
        <v>11.303571977971266</v>
      </c>
      <c r="H198" s="7">
        <f t="shared" si="133"/>
        <v>9.4175922222564097</v>
      </c>
      <c r="I198" s="7">
        <f t="shared" si="133"/>
        <v>11.700458419222842</v>
      </c>
      <c r="J198" s="7">
        <f t="shared" si="133"/>
        <v>11.048210934375291</v>
      </c>
      <c r="K198" s="7">
        <f t="shared" si="133"/>
        <v>8.2361628157400872</v>
      </c>
      <c r="L198" s="7">
        <f t="shared" si="133"/>
        <v>6.9132080115681642</v>
      </c>
      <c r="M198" s="7">
        <f t="shared" si="133"/>
        <v>7.8208165400116929</v>
      </c>
      <c r="N198" s="7">
        <f t="shared" si="133"/>
        <v>6.8301387564224854</v>
      </c>
      <c r="O198" s="7">
        <f t="shared" si="133"/>
        <v>9.3099098544749737</v>
      </c>
      <c r="P198" s="66">
        <f t="shared" si="103"/>
        <v>100.00000000000003</v>
      </c>
      <c r="R198" s="35"/>
    </row>
    <row r="199" spans="1:18" ht="16.05" customHeight="1" x14ac:dyDescent="0.2">
      <c r="A199" s="15"/>
      <c r="B199" s="9" t="s">
        <v>56</v>
      </c>
      <c r="C199" s="7" t="s">
        <v>21</v>
      </c>
      <c r="D199" s="67">
        <v>9.5</v>
      </c>
      <c r="E199" s="67">
        <v>5.0999999999999996</v>
      </c>
      <c r="F199" s="67">
        <v>6.4</v>
      </c>
      <c r="G199" s="67">
        <v>7.4</v>
      </c>
      <c r="H199" s="67">
        <v>6.3</v>
      </c>
      <c r="I199" s="67">
        <v>9.5</v>
      </c>
      <c r="J199" s="67">
        <v>5</v>
      </c>
      <c r="K199" s="67">
        <v>5.7</v>
      </c>
      <c r="L199" s="67">
        <v>4.0999999999999996</v>
      </c>
      <c r="M199" s="67">
        <v>5.5</v>
      </c>
      <c r="N199" s="67">
        <v>6.7</v>
      </c>
      <c r="O199" s="67">
        <v>6</v>
      </c>
      <c r="P199" s="66">
        <f t="shared" si="103"/>
        <v>77.2</v>
      </c>
      <c r="R199" s="35"/>
    </row>
    <row r="200" spans="1:18" ht="16.05" customHeight="1" x14ac:dyDescent="0.2">
      <c r="A200" s="15"/>
      <c r="B200" s="9"/>
      <c r="C200" s="10" t="s">
        <v>22</v>
      </c>
      <c r="D200" s="7">
        <f t="shared" ref="D200:O200" si="134">IF(D199&lt;=0,"",D199/$P199%)</f>
        <v>12.305699481865284</v>
      </c>
      <c r="E200" s="7">
        <f t="shared" si="134"/>
        <v>6.6062176165803104</v>
      </c>
      <c r="F200" s="7">
        <f t="shared" si="134"/>
        <v>8.2901554404145088</v>
      </c>
      <c r="G200" s="7">
        <f t="shared" si="134"/>
        <v>9.5854922279792749</v>
      </c>
      <c r="H200" s="7">
        <f t="shared" si="134"/>
        <v>8.1606217616580299</v>
      </c>
      <c r="I200" s="7">
        <f t="shared" si="134"/>
        <v>12.305699481865284</v>
      </c>
      <c r="J200" s="7">
        <f t="shared" si="134"/>
        <v>6.4766839378238341</v>
      </c>
      <c r="K200" s="7">
        <f t="shared" si="134"/>
        <v>7.3834196891191715</v>
      </c>
      <c r="L200" s="7">
        <f t="shared" si="134"/>
        <v>5.3108808290155434</v>
      </c>
      <c r="M200" s="7">
        <f t="shared" si="134"/>
        <v>7.1243523316062172</v>
      </c>
      <c r="N200" s="7">
        <f t="shared" si="134"/>
        <v>8.6787564766839385</v>
      </c>
      <c r="O200" s="7">
        <f t="shared" si="134"/>
        <v>7.7720207253886011</v>
      </c>
      <c r="P200" s="66">
        <f t="shared" si="103"/>
        <v>100</v>
      </c>
      <c r="R200" s="35"/>
    </row>
    <row r="201" spans="1:18" ht="16.05" customHeight="1" x14ac:dyDescent="0.2">
      <c r="A201" s="15"/>
      <c r="B201" s="9"/>
      <c r="C201" s="7" t="s">
        <v>23</v>
      </c>
      <c r="D201" s="67">
        <v>66.2</v>
      </c>
      <c r="E201" s="67">
        <v>59.7</v>
      </c>
      <c r="F201" s="67">
        <v>47.5</v>
      </c>
      <c r="G201" s="67">
        <v>71.2</v>
      </c>
      <c r="H201" s="67">
        <v>63.6</v>
      </c>
      <c r="I201" s="67">
        <v>66.8</v>
      </c>
      <c r="J201" s="67">
        <v>54.1</v>
      </c>
      <c r="K201" s="67">
        <v>35</v>
      </c>
      <c r="L201" s="67">
        <v>58.9</v>
      </c>
      <c r="M201" s="67">
        <v>73.5</v>
      </c>
      <c r="N201" s="67">
        <v>65.7</v>
      </c>
      <c r="O201" s="67">
        <v>61</v>
      </c>
      <c r="P201" s="66">
        <f t="shared" si="103"/>
        <v>723.20000000000016</v>
      </c>
      <c r="R201" s="35"/>
    </row>
    <row r="202" spans="1:18" ht="16.05" customHeight="1" x14ac:dyDescent="0.2">
      <c r="A202" s="15"/>
      <c r="B202" s="9"/>
      <c r="C202" s="10" t="s">
        <v>22</v>
      </c>
      <c r="D202" s="7">
        <f t="shared" ref="D202:O202" si="135">IF(D201&lt;=0,"",D201/$P201%)</f>
        <v>9.1537610619469003</v>
      </c>
      <c r="E202" s="7">
        <f t="shared" si="135"/>
        <v>8.2549778761061923</v>
      </c>
      <c r="F202" s="7">
        <f t="shared" si="135"/>
        <v>6.568030973451326</v>
      </c>
      <c r="G202" s="7">
        <f t="shared" si="135"/>
        <v>9.8451327433628304</v>
      </c>
      <c r="H202" s="7">
        <f t="shared" si="135"/>
        <v>8.7942477876106171</v>
      </c>
      <c r="I202" s="7">
        <f t="shared" si="135"/>
        <v>9.2367256637168111</v>
      </c>
      <c r="J202" s="7">
        <f t="shared" si="135"/>
        <v>7.4806415929203522</v>
      </c>
      <c r="K202" s="7">
        <f t="shared" si="135"/>
        <v>4.8396017699115035</v>
      </c>
      <c r="L202" s="7">
        <f t="shared" si="135"/>
        <v>8.1443584070796433</v>
      </c>
      <c r="M202" s="7">
        <f t="shared" si="135"/>
        <v>10.163163716814157</v>
      </c>
      <c r="N202" s="7">
        <f t="shared" si="135"/>
        <v>9.0846238938053077</v>
      </c>
      <c r="O202" s="7">
        <f t="shared" si="135"/>
        <v>8.4347345132743339</v>
      </c>
      <c r="P202" s="66">
        <f t="shared" si="103"/>
        <v>99.999999999999957</v>
      </c>
      <c r="R202" s="35"/>
    </row>
    <row r="203" spans="1:18" ht="16.05" customHeight="1" x14ac:dyDescent="0.2">
      <c r="A203" s="15"/>
      <c r="B203" s="9"/>
      <c r="C203" s="7" t="s">
        <v>24</v>
      </c>
      <c r="D203" s="66">
        <f>SUM(D201,D199)</f>
        <v>75.7</v>
      </c>
      <c r="E203" s="66">
        <f t="shared" ref="E203:O203" si="136">SUM(E201,E199)</f>
        <v>64.8</v>
      </c>
      <c r="F203" s="66">
        <f t="shared" si="136"/>
        <v>53.9</v>
      </c>
      <c r="G203" s="66">
        <f t="shared" si="136"/>
        <v>78.600000000000009</v>
      </c>
      <c r="H203" s="66">
        <f t="shared" si="136"/>
        <v>69.900000000000006</v>
      </c>
      <c r="I203" s="66">
        <f t="shared" si="136"/>
        <v>76.3</v>
      </c>
      <c r="J203" s="66">
        <f t="shared" si="136"/>
        <v>59.1</v>
      </c>
      <c r="K203" s="66">
        <f t="shared" si="136"/>
        <v>40.700000000000003</v>
      </c>
      <c r="L203" s="66">
        <f t="shared" si="136"/>
        <v>63</v>
      </c>
      <c r="M203" s="66">
        <f t="shared" si="136"/>
        <v>79</v>
      </c>
      <c r="N203" s="66">
        <f t="shared" si="136"/>
        <v>72.400000000000006</v>
      </c>
      <c r="O203" s="66">
        <f t="shared" si="136"/>
        <v>67</v>
      </c>
      <c r="P203" s="66">
        <f t="shared" si="103"/>
        <v>800.4</v>
      </c>
      <c r="R203" s="35"/>
    </row>
    <row r="204" spans="1:18" ht="16.05" customHeight="1" x14ac:dyDescent="0.2">
      <c r="A204" s="15"/>
      <c r="B204" s="13"/>
      <c r="C204" s="10" t="s">
        <v>22</v>
      </c>
      <c r="D204" s="7">
        <f t="shared" ref="D204:O204" si="137">IF(D203&lt;=0,"",D203/$P203%)</f>
        <v>9.4577711144427798</v>
      </c>
      <c r="E204" s="7">
        <f t="shared" si="137"/>
        <v>8.0959520239880067</v>
      </c>
      <c r="F204" s="7">
        <f t="shared" si="137"/>
        <v>6.7341329335332336</v>
      </c>
      <c r="G204" s="7">
        <f t="shared" si="137"/>
        <v>9.8200899550224907</v>
      </c>
      <c r="H204" s="7">
        <f t="shared" si="137"/>
        <v>8.7331334332833599</v>
      </c>
      <c r="I204" s="7">
        <f t="shared" si="137"/>
        <v>9.5327336331834083</v>
      </c>
      <c r="J204" s="7">
        <f t="shared" si="137"/>
        <v>7.3838080959520243</v>
      </c>
      <c r="K204" s="7">
        <f t="shared" si="137"/>
        <v>5.0849575212393807</v>
      </c>
      <c r="L204" s="7">
        <f t="shared" si="137"/>
        <v>7.871064467766117</v>
      </c>
      <c r="M204" s="7">
        <f t="shared" si="137"/>
        <v>9.8700649675162424</v>
      </c>
      <c r="N204" s="7">
        <f t="shared" si="137"/>
        <v>9.0454772613693173</v>
      </c>
      <c r="O204" s="7">
        <f t="shared" si="137"/>
        <v>8.370814592703649</v>
      </c>
      <c r="P204" s="66">
        <f t="shared" si="103"/>
        <v>100.00000000000001</v>
      </c>
      <c r="R204" s="35"/>
    </row>
    <row r="205" spans="1:18" ht="16.05" customHeight="1" x14ac:dyDescent="0.2">
      <c r="A205" s="15"/>
      <c r="B205" s="9" t="s">
        <v>57</v>
      </c>
      <c r="C205" s="7" t="s">
        <v>21</v>
      </c>
      <c r="D205" s="67">
        <v>0</v>
      </c>
      <c r="E205" s="67">
        <v>0</v>
      </c>
      <c r="F205" s="67">
        <v>0</v>
      </c>
      <c r="G205" s="67">
        <v>0</v>
      </c>
      <c r="H205" s="67">
        <v>0.1</v>
      </c>
      <c r="I205" s="67">
        <v>0</v>
      </c>
      <c r="J205" s="67">
        <v>0</v>
      </c>
      <c r="K205" s="67">
        <v>0.7</v>
      </c>
      <c r="L205" s="67">
        <v>0.1</v>
      </c>
      <c r="M205" s="67">
        <v>0</v>
      </c>
      <c r="N205" s="67">
        <v>0</v>
      </c>
      <c r="O205" s="67">
        <v>0</v>
      </c>
      <c r="P205" s="66">
        <f t="shared" si="103"/>
        <v>0.89999999999999991</v>
      </c>
      <c r="R205" s="35"/>
    </row>
    <row r="206" spans="1:18" ht="16.05" customHeight="1" x14ac:dyDescent="0.2">
      <c r="A206" s="15"/>
      <c r="B206" s="9"/>
      <c r="C206" s="10" t="s">
        <v>22</v>
      </c>
      <c r="D206" s="7" t="str">
        <f t="shared" ref="D206:O206" si="138">IF(D205&lt;=0,"",D205/$P205%)</f>
        <v/>
      </c>
      <c r="E206" s="7" t="str">
        <f t="shared" si="138"/>
        <v/>
      </c>
      <c r="F206" s="7" t="str">
        <f t="shared" si="138"/>
        <v/>
      </c>
      <c r="G206" s="7" t="str">
        <f t="shared" si="138"/>
        <v/>
      </c>
      <c r="H206" s="7">
        <f t="shared" si="138"/>
        <v>11.111111111111112</v>
      </c>
      <c r="I206" s="7" t="str">
        <f t="shared" si="138"/>
        <v/>
      </c>
      <c r="J206" s="7" t="str">
        <f t="shared" si="138"/>
        <v/>
      </c>
      <c r="K206" s="7">
        <f t="shared" si="138"/>
        <v>77.777777777777786</v>
      </c>
      <c r="L206" s="7">
        <f t="shared" si="138"/>
        <v>11.111111111111112</v>
      </c>
      <c r="M206" s="7" t="str">
        <f t="shared" si="138"/>
        <v/>
      </c>
      <c r="N206" s="7" t="str">
        <f t="shared" si="138"/>
        <v/>
      </c>
      <c r="O206" s="7" t="str">
        <f t="shared" si="138"/>
        <v/>
      </c>
      <c r="P206" s="66">
        <f t="shared" si="103"/>
        <v>100.00000000000001</v>
      </c>
      <c r="R206" s="35"/>
    </row>
    <row r="207" spans="1:18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3"/>
        <v>0</v>
      </c>
      <c r="R207" s="35"/>
    </row>
    <row r="208" spans="1:18" ht="16.05" customHeight="1" x14ac:dyDescent="0.2">
      <c r="A208" s="15"/>
      <c r="B208" s="9"/>
      <c r="C208" s="10" t="s">
        <v>22</v>
      </c>
      <c r="D208" s="7" t="str">
        <f t="shared" ref="D208:O208" si="139">IF(D207&lt;=0,"",D207/$P207%)</f>
        <v/>
      </c>
      <c r="E208" s="7" t="str">
        <f t="shared" si="139"/>
        <v/>
      </c>
      <c r="F208" s="7" t="str">
        <f t="shared" si="139"/>
        <v/>
      </c>
      <c r="G208" s="7" t="str">
        <f t="shared" si="139"/>
        <v/>
      </c>
      <c r="H208" s="7" t="str">
        <f t="shared" si="139"/>
        <v/>
      </c>
      <c r="I208" s="7" t="str">
        <f t="shared" si="139"/>
        <v/>
      </c>
      <c r="J208" s="7" t="str">
        <f t="shared" si="139"/>
        <v/>
      </c>
      <c r="K208" s="7" t="str">
        <f t="shared" si="139"/>
        <v/>
      </c>
      <c r="L208" s="7" t="str">
        <f t="shared" si="139"/>
        <v/>
      </c>
      <c r="M208" s="7" t="str">
        <f t="shared" si="139"/>
        <v/>
      </c>
      <c r="N208" s="7" t="str">
        <f t="shared" si="139"/>
        <v/>
      </c>
      <c r="O208" s="7" t="str">
        <f t="shared" si="139"/>
        <v/>
      </c>
      <c r="P208" s="66">
        <f t="shared" si="103"/>
        <v>0</v>
      </c>
      <c r="R208" s="35"/>
    </row>
    <row r="209" spans="1:18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0">SUM(E207,E205)</f>
        <v>0</v>
      </c>
      <c r="F209" s="66">
        <f t="shared" si="140"/>
        <v>0</v>
      </c>
      <c r="G209" s="66">
        <f t="shared" si="140"/>
        <v>0</v>
      </c>
      <c r="H209" s="66">
        <f t="shared" si="140"/>
        <v>0.1</v>
      </c>
      <c r="I209" s="66">
        <f t="shared" si="140"/>
        <v>0</v>
      </c>
      <c r="J209" s="66">
        <f t="shared" si="140"/>
        <v>0</v>
      </c>
      <c r="K209" s="66">
        <f t="shared" si="140"/>
        <v>0.7</v>
      </c>
      <c r="L209" s="66">
        <f t="shared" si="140"/>
        <v>0.1</v>
      </c>
      <c r="M209" s="66">
        <f t="shared" si="140"/>
        <v>0</v>
      </c>
      <c r="N209" s="66">
        <f t="shared" si="140"/>
        <v>0</v>
      </c>
      <c r="O209" s="66">
        <f t="shared" si="140"/>
        <v>0</v>
      </c>
      <c r="P209" s="66">
        <f t="shared" si="103"/>
        <v>0.89999999999999991</v>
      </c>
      <c r="R209" s="35"/>
    </row>
    <row r="210" spans="1:18" ht="16.05" customHeight="1" x14ac:dyDescent="0.2">
      <c r="A210" s="15"/>
      <c r="B210" s="13"/>
      <c r="C210" s="10" t="s">
        <v>22</v>
      </c>
      <c r="D210" s="7" t="str">
        <f t="shared" ref="D210:O210" si="141">IF(D209&lt;=0,"",D209/$P209%)</f>
        <v/>
      </c>
      <c r="E210" s="7" t="str">
        <f t="shared" si="141"/>
        <v/>
      </c>
      <c r="F210" s="7" t="str">
        <f t="shared" si="141"/>
        <v/>
      </c>
      <c r="G210" s="7" t="str">
        <f t="shared" si="141"/>
        <v/>
      </c>
      <c r="H210" s="7">
        <f t="shared" si="141"/>
        <v>11.111111111111112</v>
      </c>
      <c r="I210" s="7" t="str">
        <f t="shared" si="141"/>
        <v/>
      </c>
      <c r="J210" s="7" t="str">
        <f t="shared" si="141"/>
        <v/>
      </c>
      <c r="K210" s="7">
        <f t="shared" si="141"/>
        <v>77.777777777777786</v>
      </c>
      <c r="L210" s="7">
        <f t="shared" si="141"/>
        <v>11.111111111111112</v>
      </c>
      <c r="M210" s="7" t="str">
        <f t="shared" si="141"/>
        <v/>
      </c>
      <c r="N210" s="7" t="str">
        <f t="shared" si="141"/>
        <v/>
      </c>
      <c r="O210" s="7" t="str">
        <f t="shared" si="141"/>
        <v/>
      </c>
      <c r="P210" s="66">
        <f t="shared" si="103"/>
        <v>100.00000000000001</v>
      </c>
      <c r="R210" s="35"/>
    </row>
    <row r="211" spans="1:18" ht="16.05" customHeight="1" x14ac:dyDescent="0.2">
      <c r="A211" s="15"/>
      <c r="B211" s="9" t="s">
        <v>58</v>
      </c>
      <c r="C211" s="7" t="s">
        <v>21</v>
      </c>
      <c r="D211" s="67"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67">
        <v>0</v>
      </c>
      <c r="L211" s="67">
        <v>0.9</v>
      </c>
      <c r="M211" s="67">
        <v>0.4</v>
      </c>
      <c r="N211" s="67">
        <v>0</v>
      </c>
      <c r="O211" s="67">
        <v>0</v>
      </c>
      <c r="P211" s="66">
        <f t="shared" si="103"/>
        <v>1.3</v>
      </c>
      <c r="R211" s="35"/>
    </row>
    <row r="212" spans="1:18" ht="16.05" customHeight="1" x14ac:dyDescent="0.2">
      <c r="A212" s="15"/>
      <c r="B212" s="9"/>
      <c r="C212" s="10" t="s">
        <v>22</v>
      </c>
      <c r="D212" s="7" t="str">
        <f t="shared" ref="D212:O212" si="142">IF(D211&lt;=0,"",D211/$P211%)</f>
        <v/>
      </c>
      <c r="E212" s="7" t="str">
        <f t="shared" si="142"/>
        <v/>
      </c>
      <c r="F212" s="7" t="str">
        <f t="shared" si="142"/>
        <v/>
      </c>
      <c r="G212" s="7" t="str">
        <f t="shared" si="142"/>
        <v/>
      </c>
      <c r="H212" s="7" t="str">
        <f t="shared" si="142"/>
        <v/>
      </c>
      <c r="I212" s="7" t="str">
        <f t="shared" si="142"/>
        <v/>
      </c>
      <c r="J212" s="7" t="str">
        <f t="shared" si="142"/>
        <v/>
      </c>
      <c r="K212" s="7" t="str">
        <f t="shared" si="142"/>
        <v/>
      </c>
      <c r="L212" s="7">
        <f t="shared" si="142"/>
        <v>69.230769230769226</v>
      </c>
      <c r="M212" s="7">
        <f t="shared" si="142"/>
        <v>30.769230769230766</v>
      </c>
      <c r="N212" s="7" t="str">
        <f t="shared" si="142"/>
        <v/>
      </c>
      <c r="O212" s="7" t="str">
        <f t="shared" si="142"/>
        <v/>
      </c>
      <c r="P212" s="66">
        <f t="shared" si="103"/>
        <v>100</v>
      </c>
      <c r="R212" s="35"/>
    </row>
    <row r="213" spans="1:18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3"/>
        <v>0</v>
      </c>
      <c r="R213" s="35"/>
    </row>
    <row r="214" spans="1:18" ht="16.05" customHeight="1" x14ac:dyDescent="0.2">
      <c r="A214" s="15"/>
      <c r="B214" s="9"/>
      <c r="C214" s="10" t="s">
        <v>22</v>
      </c>
      <c r="D214" s="7" t="str">
        <f t="shared" ref="D214:O214" si="143">IF(D213&lt;=0,"",D213/$P213%)</f>
        <v/>
      </c>
      <c r="E214" s="7" t="str">
        <f t="shared" si="143"/>
        <v/>
      </c>
      <c r="F214" s="7" t="str">
        <f t="shared" si="143"/>
        <v/>
      </c>
      <c r="G214" s="7" t="str">
        <f t="shared" si="143"/>
        <v/>
      </c>
      <c r="H214" s="7" t="str">
        <f t="shared" si="143"/>
        <v/>
      </c>
      <c r="I214" s="7" t="str">
        <f t="shared" si="143"/>
        <v/>
      </c>
      <c r="J214" s="7" t="str">
        <f t="shared" si="143"/>
        <v/>
      </c>
      <c r="K214" s="7" t="str">
        <f t="shared" si="143"/>
        <v/>
      </c>
      <c r="L214" s="7" t="str">
        <f t="shared" si="143"/>
        <v/>
      </c>
      <c r="M214" s="7" t="str">
        <f t="shared" si="143"/>
        <v/>
      </c>
      <c r="N214" s="7" t="str">
        <f t="shared" si="143"/>
        <v/>
      </c>
      <c r="O214" s="7" t="str">
        <f t="shared" si="143"/>
        <v/>
      </c>
      <c r="P214" s="66">
        <f t="shared" si="103"/>
        <v>0</v>
      </c>
      <c r="R214" s="35"/>
    </row>
    <row r="215" spans="1:18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4">SUM(E213,E211)</f>
        <v>0</v>
      </c>
      <c r="F215" s="66">
        <f t="shared" si="144"/>
        <v>0</v>
      </c>
      <c r="G215" s="66">
        <f t="shared" si="144"/>
        <v>0</v>
      </c>
      <c r="H215" s="66">
        <f t="shared" si="144"/>
        <v>0</v>
      </c>
      <c r="I215" s="66">
        <f t="shared" si="144"/>
        <v>0</v>
      </c>
      <c r="J215" s="66">
        <f t="shared" si="144"/>
        <v>0</v>
      </c>
      <c r="K215" s="66">
        <f t="shared" si="144"/>
        <v>0</v>
      </c>
      <c r="L215" s="66">
        <f t="shared" si="144"/>
        <v>0.9</v>
      </c>
      <c r="M215" s="66">
        <f t="shared" si="144"/>
        <v>0.4</v>
      </c>
      <c r="N215" s="66">
        <f t="shared" si="144"/>
        <v>0</v>
      </c>
      <c r="O215" s="66">
        <f t="shared" si="144"/>
        <v>0</v>
      </c>
      <c r="P215" s="66">
        <f t="shared" si="103"/>
        <v>1.3</v>
      </c>
      <c r="R215" s="35"/>
    </row>
    <row r="216" spans="1:18" ht="16.05" customHeight="1" x14ac:dyDescent="0.2">
      <c r="A216" s="15"/>
      <c r="B216" s="13"/>
      <c r="C216" s="10" t="s">
        <v>22</v>
      </c>
      <c r="D216" s="7" t="str">
        <f t="shared" ref="D216:O216" si="145">IF(D215&lt;=0,"",D215/$P215%)</f>
        <v/>
      </c>
      <c r="E216" s="7" t="str">
        <f t="shared" si="145"/>
        <v/>
      </c>
      <c r="F216" s="7" t="str">
        <f t="shared" si="145"/>
        <v/>
      </c>
      <c r="G216" s="7" t="str">
        <f t="shared" si="145"/>
        <v/>
      </c>
      <c r="H216" s="7" t="str">
        <f t="shared" si="145"/>
        <v/>
      </c>
      <c r="I216" s="7" t="str">
        <f t="shared" si="145"/>
        <v/>
      </c>
      <c r="J216" s="7" t="str">
        <f t="shared" si="145"/>
        <v/>
      </c>
      <c r="K216" s="7" t="str">
        <f t="shared" si="145"/>
        <v/>
      </c>
      <c r="L216" s="7">
        <f t="shared" si="145"/>
        <v>69.230769230769226</v>
      </c>
      <c r="M216" s="7">
        <f t="shared" si="145"/>
        <v>30.769230769230766</v>
      </c>
      <c r="N216" s="7" t="str">
        <f t="shared" si="145"/>
        <v/>
      </c>
      <c r="O216" s="7" t="str">
        <f t="shared" si="145"/>
        <v/>
      </c>
      <c r="P216" s="66">
        <f t="shared" si="103"/>
        <v>100</v>
      </c>
      <c r="R216" s="35"/>
    </row>
    <row r="217" spans="1:18" ht="16.05" customHeight="1" x14ac:dyDescent="0.2">
      <c r="A217" s="15"/>
      <c r="B217" s="9" t="s">
        <v>59</v>
      </c>
      <c r="C217" s="7" t="s">
        <v>21</v>
      </c>
      <c r="D217" s="67">
        <v>0</v>
      </c>
      <c r="E217" s="67">
        <v>0</v>
      </c>
      <c r="F217" s="67">
        <v>0</v>
      </c>
      <c r="G217" s="67">
        <v>0</v>
      </c>
      <c r="H217" s="67">
        <v>0</v>
      </c>
      <c r="I217" s="67"/>
      <c r="J217" s="67">
        <v>0</v>
      </c>
      <c r="K217" s="67">
        <v>0</v>
      </c>
      <c r="L217" s="67">
        <v>0</v>
      </c>
      <c r="M217" s="67">
        <v>0</v>
      </c>
      <c r="N217" s="67">
        <v>0</v>
      </c>
      <c r="O217" s="67">
        <v>0</v>
      </c>
      <c r="P217" s="66">
        <f t="shared" si="103"/>
        <v>0</v>
      </c>
      <c r="R217" s="35"/>
    </row>
    <row r="218" spans="1:18" ht="16.05" customHeight="1" x14ac:dyDescent="0.2">
      <c r="A218" s="15"/>
      <c r="B218" s="9"/>
      <c r="C218" s="10" t="s">
        <v>22</v>
      </c>
      <c r="D218" s="7" t="str">
        <f t="shared" ref="D218:O218" si="146">IF(D217&lt;=0,"",D217/$P217%)</f>
        <v/>
      </c>
      <c r="E218" s="7" t="str">
        <f t="shared" si="146"/>
        <v/>
      </c>
      <c r="F218" s="7" t="str">
        <f t="shared" si="146"/>
        <v/>
      </c>
      <c r="G218" s="7" t="str">
        <f t="shared" si="146"/>
        <v/>
      </c>
      <c r="H218" s="7" t="str">
        <f t="shared" si="146"/>
        <v/>
      </c>
      <c r="I218" s="7" t="str">
        <f t="shared" si="146"/>
        <v/>
      </c>
      <c r="J218" s="7" t="str">
        <f t="shared" si="146"/>
        <v/>
      </c>
      <c r="K218" s="7" t="str">
        <f t="shared" si="146"/>
        <v/>
      </c>
      <c r="L218" s="7" t="str">
        <f t="shared" si="146"/>
        <v/>
      </c>
      <c r="M218" s="7" t="str">
        <f t="shared" si="146"/>
        <v/>
      </c>
      <c r="N218" s="7" t="str">
        <f t="shared" si="146"/>
        <v/>
      </c>
      <c r="O218" s="7" t="str">
        <f t="shared" si="146"/>
        <v/>
      </c>
      <c r="P218" s="66">
        <f t="shared" ref="P218:P223" si="147">SUM(D218:O218)</f>
        <v>0</v>
      </c>
      <c r="R218" s="35"/>
    </row>
    <row r="219" spans="1:18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7"/>
        <v>0</v>
      </c>
      <c r="R219" s="35"/>
    </row>
    <row r="220" spans="1:18" ht="16.05" customHeight="1" x14ac:dyDescent="0.2">
      <c r="A220" s="15"/>
      <c r="B220" s="9"/>
      <c r="C220" s="10" t="s">
        <v>22</v>
      </c>
      <c r="D220" s="7" t="str">
        <f t="shared" ref="D220:O220" si="148">IF(D219&lt;=0,"",D219/$P219%)</f>
        <v/>
      </c>
      <c r="E220" s="7" t="str">
        <f t="shared" si="148"/>
        <v/>
      </c>
      <c r="F220" s="7" t="str">
        <f t="shared" si="148"/>
        <v/>
      </c>
      <c r="G220" s="7" t="str">
        <f t="shared" si="148"/>
        <v/>
      </c>
      <c r="H220" s="7" t="str">
        <f t="shared" si="148"/>
        <v/>
      </c>
      <c r="I220" s="7" t="str">
        <f t="shared" si="148"/>
        <v/>
      </c>
      <c r="J220" s="7" t="str">
        <f t="shared" si="148"/>
        <v/>
      </c>
      <c r="K220" s="7" t="str">
        <f t="shared" si="148"/>
        <v/>
      </c>
      <c r="L220" s="7" t="str">
        <f t="shared" si="148"/>
        <v/>
      </c>
      <c r="M220" s="7" t="str">
        <f t="shared" si="148"/>
        <v/>
      </c>
      <c r="N220" s="7" t="str">
        <f t="shared" si="148"/>
        <v/>
      </c>
      <c r="O220" s="7" t="str">
        <f t="shared" si="148"/>
        <v/>
      </c>
      <c r="P220" s="66">
        <f t="shared" si="147"/>
        <v>0</v>
      </c>
      <c r="R220" s="35"/>
    </row>
    <row r="221" spans="1:18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49">SUM(E219,E217)</f>
        <v>0</v>
      </c>
      <c r="F221" s="66">
        <f t="shared" si="149"/>
        <v>0</v>
      </c>
      <c r="G221" s="66">
        <f t="shared" si="149"/>
        <v>0</v>
      </c>
      <c r="H221" s="66">
        <f t="shared" si="149"/>
        <v>0</v>
      </c>
      <c r="I221" s="66">
        <f t="shared" si="149"/>
        <v>0</v>
      </c>
      <c r="J221" s="66">
        <f t="shared" si="149"/>
        <v>0</v>
      </c>
      <c r="K221" s="66">
        <f t="shared" si="149"/>
        <v>0</v>
      </c>
      <c r="L221" s="66">
        <f t="shared" si="149"/>
        <v>0</v>
      </c>
      <c r="M221" s="66">
        <f t="shared" si="149"/>
        <v>0</v>
      </c>
      <c r="N221" s="66">
        <f t="shared" si="149"/>
        <v>0</v>
      </c>
      <c r="O221" s="66">
        <f t="shared" si="149"/>
        <v>0</v>
      </c>
      <c r="P221" s="66">
        <f t="shared" si="147"/>
        <v>0</v>
      </c>
      <c r="R221" s="35"/>
    </row>
    <row r="222" spans="1:18" ht="16.05" customHeight="1" x14ac:dyDescent="0.2">
      <c r="A222" s="15"/>
      <c r="B222" s="13"/>
      <c r="C222" s="10" t="s">
        <v>22</v>
      </c>
      <c r="D222" s="7" t="str">
        <f t="shared" ref="D222:O222" si="150">IF(D221&lt;=0,"",D221/$P221%)</f>
        <v/>
      </c>
      <c r="E222" s="7" t="str">
        <f t="shared" si="150"/>
        <v/>
      </c>
      <c r="F222" s="7" t="str">
        <f t="shared" si="150"/>
        <v/>
      </c>
      <c r="G222" s="7" t="str">
        <f t="shared" si="150"/>
        <v/>
      </c>
      <c r="H222" s="7" t="str">
        <f t="shared" si="150"/>
        <v/>
      </c>
      <c r="I222" s="7" t="str">
        <f t="shared" si="150"/>
        <v/>
      </c>
      <c r="J222" s="7" t="str">
        <f t="shared" si="150"/>
        <v/>
      </c>
      <c r="K222" s="7" t="str">
        <f t="shared" si="150"/>
        <v/>
      </c>
      <c r="L222" s="7" t="str">
        <f t="shared" si="150"/>
        <v/>
      </c>
      <c r="M222" s="7" t="str">
        <f t="shared" si="150"/>
        <v/>
      </c>
      <c r="N222" s="7" t="str">
        <f t="shared" si="150"/>
        <v/>
      </c>
      <c r="O222" s="7" t="str">
        <f t="shared" si="150"/>
        <v/>
      </c>
      <c r="P222" s="66">
        <f t="shared" si="147"/>
        <v>0</v>
      </c>
      <c r="R222" s="35"/>
    </row>
    <row r="223" spans="1:18" ht="16.05" customHeight="1" x14ac:dyDescent="0.2">
      <c r="A223" s="9"/>
      <c r="B223" s="9" t="s">
        <v>60</v>
      </c>
      <c r="C223" s="7" t="s">
        <v>21</v>
      </c>
      <c r="D223" s="67">
        <v>0.5</v>
      </c>
      <c r="E223" s="67">
        <v>0.1</v>
      </c>
      <c r="F223" s="67">
        <v>0</v>
      </c>
      <c r="G223" s="67">
        <v>0</v>
      </c>
      <c r="H223" s="67">
        <v>0.1</v>
      </c>
      <c r="I223" s="67">
        <v>0.1</v>
      </c>
      <c r="J223" s="67">
        <v>0</v>
      </c>
      <c r="K223" s="67">
        <v>0.1</v>
      </c>
      <c r="L223" s="67">
        <v>0</v>
      </c>
      <c r="M223" s="67">
        <v>0.1</v>
      </c>
      <c r="N223" s="67">
        <v>0</v>
      </c>
      <c r="O223" s="67">
        <v>0.3</v>
      </c>
      <c r="P223" s="66">
        <f t="shared" si="147"/>
        <v>1.2999999999999998</v>
      </c>
      <c r="R223" s="35"/>
    </row>
    <row r="224" spans="1:18" ht="16.05" customHeight="1" x14ac:dyDescent="0.2">
      <c r="A224" s="9"/>
      <c r="B224" s="9"/>
      <c r="C224" s="10" t="s">
        <v>22</v>
      </c>
      <c r="D224" s="7">
        <f t="shared" ref="D224:O224" si="151">IF(D223&lt;=0,"",D223/$P223%)</f>
        <v>38.461538461538467</v>
      </c>
      <c r="E224" s="7">
        <f t="shared" si="151"/>
        <v>7.6923076923076943</v>
      </c>
      <c r="F224" s="7" t="str">
        <f t="shared" si="151"/>
        <v/>
      </c>
      <c r="G224" s="7" t="str">
        <f t="shared" si="151"/>
        <v/>
      </c>
      <c r="H224" s="7">
        <f t="shared" si="151"/>
        <v>7.6923076923076943</v>
      </c>
      <c r="I224" s="7">
        <f t="shared" si="151"/>
        <v>7.6923076923076943</v>
      </c>
      <c r="J224" s="7" t="str">
        <f t="shared" si="151"/>
        <v/>
      </c>
      <c r="K224" s="7">
        <f t="shared" si="151"/>
        <v>7.6923076923076943</v>
      </c>
      <c r="L224" s="7" t="str">
        <f t="shared" si="151"/>
        <v/>
      </c>
      <c r="M224" s="7">
        <f t="shared" si="151"/>
        <v>7.6923076923076943</v>
      </c>
      <c r="N224" s="7" t="str">
        <f t="shared" si="151"/>
        <v/>
      </c>
      <c r="O224" s="7">
        <f t="shared" si="151"/>
        <v>23.07692307692308</v>
      </c>
      <c r="P224" s="66">
        <f>SUM(D224:O224)</f>
        <v>100.00000000000001</v>
      </c>
      <c r="R224" s="35"/>
    </row>
    <row r="225" spans="1:18" ht="16.05" customHeight="1" x14ac:dyDescent="0.2">
      <c r="A225" s="9"/>
      <c r="B225" s="9"/>
      <c r="C225" s="7" t="s">
        <v>23</v>
      </c>
      <c r="D225" s="67">
        <v>4.2</v>
      </c>
      <c r="E225" s="67">
        <v>7</v>
      </c>
      <c r="F225" s="67">
        <v>11</v>
      </c>
      <c r="G225" s="67">
        <v>0.1</v>
      </c>
      <c r="H225" s="67">
        <v>0</v>
      </c>
      <c r="I225" s="67">
        <v>0</v>
      </c>
      <c r="J225" s="67">
        <v>0</v>
      </c>
      <c r="K225" s="67">
        <v>0</v>
      </c>
      <c r="L225" s="67">
        <v>0</v>
      </c>
      <c r="M225" s="67">
        <v>0.4</v>
      </c>
      <c r="N225" s="67">
        <v>0</v>
      </c>
      <c r="O225" s="67">
        <v>16.399999999999999</v>
      </c>
      <c r="P225" s="66">
        <f>SUM(D225:O225)</f>
        <v>39.099999999999994</v>
      </c>
      <c r="R225" s="35"/>
    </row>
    <row r="226" spans="1:18" ht="16.05" customHeight="1" x14ac:dyDescent="0.2">
      <c r="A226" s="9"/>
      <c r="B226" s="9"/>
      <c r="C226" s="10" t="s">
        <v>22</v>
      </c>
      <c r="D226" s="7">
        <f t="shared" ref="D226:O226" si="152">IF(D225&lt;=0,"",D225/$P225%)</f>
        <v>10.741687979539643</v>
      </c>
      <c r="E226" s="7">
        <f t="shared" si="152"/>
        <v>17.90281329923274</v>
      </c>
      <c r="F226" s="7">
        <f t="shared" si="152"/>
        <v>28.132992327365731</v>
      </c>
      <c r="G226" s="7">
        <f t="shared" si="152"/>
        <v>0.25575447570332482</v>
      </c>
      <c r="H226" s="7" t="str">
        <f t="shared" si="152"/>
        <v/>
      </c>
      <c r="I226" s="7" t="str">
        <f t="shared" si="152"/>
        <v/>
      </c>
      <c r="J226" s="7" t="str">
        <f t="shared" si="152"/>
        <v/>
      </c>
      <c r="K226" s="7" t="str">
        <f t="shared" si="152"/>
        <v/>
      </c>
      <c r="L226" s="7" t="str">
        <f t="shared" si="152"/>
        <v/>
      </c>
      <c r="M226" s="7">
        <f t="shared" si="152"/>
        <v>1.0230179028132993</v>
      </c>
      <c r="N226" s="7" t="str">
        <f t="shared" si="152"/>
        <v/>
      </c>
      <c r="O226" s="7">
        <f t="shared" si="152"/>
        <v>41.943734015345271</v>
      </c>
      <c r="P226" s="66">
        <f>SUM(D226:O226)</f>
        <v>100</v>
      </c>
      <c r="R226" s="35"/>
    </row>
    <row r="227" spans="1:18" ht="16.05" customHeight="1" x14ac:dyDescent="0.2">
      <c r="A227" s="15"/>
      <c r="B227" s="9"/>
      <c r="C227" s="7" t="s">
        <v>24</v>
      </c>
      <c r="D227" s="66">
        <f>SUM(D225,D223)</f>
        <v>4.7</v>
      </c>
      <c r="E227" s="66">
        <f t="shared" ref="E227:O227" si="153">SUM(E225,E223)</f>
        <v>7.1</v>
      </c>
      <c r="F227" s="66">
        <f t="shared" si="153"/>
        <v>11</v>
      </c>
      <c r="G227" s="66">
        <f t="shared" si="153"/>
        <v>0.1</v>
      </c>
      <c r="H227" s="66">
        <f t="shared" si="153"/>
        <v>0.1</v>
      </c>
      <c r="I227" s="66">
        <f t="shared" si="153"/>
        <v>0.1</v>
      </c>
      <c r="J227" s="66">
        <f t="shared" si="153"/>
        <v>0</v>
      </c>
      <c r="K227" s="66">
        <f t="shared" si="153"/>
        <v>0.1</v>
      </c>
      <c r="L227" s="66">
        <f t="shared" si="153"/>
        <v>0</v>
      </c>
      <c r="M227" s="66">
        <f t="shared" si="153"/>
        <v>0.5</v>
      </c>
      <c r="N227" s="66">
        <f t="shared" si="153"/>
        <v>0</v>
      </c>
      <c r="O227" s="66">
        <f t="shared" si="153"/>
        <v>16.7</v>
      </c>
      <c r="P227" s="66">
        <f>SUM(D227:O227)</f>
        <v>40.400000000000006</v>
      </c>
      <c r="R227" s="35"/>
    </row>
    <row r="228" spans="1:18" ht="16.05" customHeight="1" x14ac:dyDescent="0.2">
      <c r="A228" s="14"/>
      <c r="B228" s="13"/>
      <c r="C228" s="10" t="s">
        <v>22</v>
      </c>
      <c r="D228" s="7">
        <f t="shared" ref="D228:O228" si="154">IF(D227&lt;=0,"",D227/$P227%)</f>
        <v>11.633663366336632</v>
      </c>
      <c r="E228" s="7">
        <f t="shared" si="154"/>
        <v>17.574257425742569</v>
      </c>
      <c r="F228" s="7">
        <f t="shared" si="154"/>
        <v>27.227722772277222</v>
      </c>
      <c r="G228" s="7">
        <f t="shared" si="154"/>
        <v>0.24752475247524749</v>
      </c>
      <c r="H228" s="7">
        <f t="shared" si="154"/>
        <v>0.24752475247524749</v>
      </c>
      <c r="I228" s="7">
        <f t="shared" si="154"/>
        <v>0.24752475247524749</v>
      </c>
      <c r="J228" s="7" t="str">
        <f t="shared" si="154"/>
        <v/>
      </c>
      <c r="K228" s="7">
        <f t="shared" si="154"/>
        <v>0.24752475247524749</v>
      </c>
      <c r="L228" s="7" t="str">
        <f t="shared" si="154"/>
        <v/>
      </c>
      <c r="M228" s="7">
        <f t="shared" si="154"/>
        <v>1.2376237623762374</v>
      </c>
      <c r="N228" s="7" t="str">
        <f t="shared" si="154"/>
        <v/>
      </c>
      <c r="O228" s="7">
        <f t="shared" si="154"/>
        <v>41.336633663366328</v>
      </c>
      <c r="P228" s="66">
        <f>SUM(D228:O228)</f>
        <v>100</v>
      </c>
      <c r="R228" s="35"/>
    </row>
    <row r="229" spans="1:18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5">SUM(E235,E241,E247,E253,E259,E265,E271,E277,E283,E289)</f>
        <v>0</v>
      </c>
      <c r="F229" s="7">
        <f t="shared" si="155"/>
        <v>0</v>
      </c>
      <c r="G229" s="7">
        <f t="shared" si="155"/>
        <v>0</v>
      </c>
      <c r="H229" s="7">
        <f t="shared" si="155"/>
        <v>0</v>
      </c>
      <c r="I229" s="7">
        <f t="shared" si="155"/>
        <v>0</v>
      </c>
      <c r="J229" s="7">
        <f t="shared" si="155"/>
        <v>0</v>
      </c>
      <c r="K229" s="7">
        <f t="shared" si="155"/>
        <v>0</v>
      </c>
      <c r="L229" s="7">
        <f t="shared" si="155"/>
        <v>0</v>
      </c>
      <c r="M229" s="7">
        <f t="shared" si="155"/>
        <v>0</v>
      </c>
      <c r="N229" s="7">
        <f t="shared" si="155"/>
        <v>0</v>
      </c>
      <c r="O229" s="7">
        <f t="shared" si="155"/>
        <v>0</v>
      </c>
      <c r="P229" s="66">
        <f t="shared" ref="P229:P292" si="156">SUM(D229:O229)</f>
        <v>0</v>
      </c>
      <c r="R229" s="35"/>
    </row>
    <row r="230" spans="1:18" ht="16.05" customHeight="1" x14ac:dyDescent="0.2">
      <c r="A230" s="9"/>
      <c r="C230" s="10" t="s">
        <v>22</v>
      </c>
      <c r="D230" s="7" t="str">
        <f t="shared" ref="D230:O230" si="157">IF(D229&lt;=0,"",D229/$P229%)</f>
        <v/>
      </c>
      <c r="E230" s="7" t="str">
        <f t="shared" si="157"/>
        <v/>
      </c>
      <c r="F230" s="7" t="str">
        <f t="shared" si="157"/>
        <v/>
      </c>
      <c r="G230" s="7" t="str">
        <f t="shared" si="157"/>
        <v/>
      </c>
      <c r="H230" s="7" t="str">
        <f t="shared" si="157"/>
        <v/>
      </c>
      <c r="I230" s="7" t="str">
        <f t="shared" si="157"/>
        <v/>
      </c>
      <c r="J230" s="7" t="str">
        <f t="shared" si="157"/>
        <v/>
      </c>
      <c r="K230" s="7" t="str">
        <f t="shared" si="157"/>
        <v/>
      </c>
      <c r="L230" s="7" t="str">
        <f t="shared" si="157"/>
        <v/>
      </c>
      <c r="M230" s="7" t="str">
        <f t="shared" si="157"/>
        <v/>
      </c>
      <c r="N230" s="7" t="str">
        <f t="shared" si="157"/>
        <v/>
      </c>
      <c r="O230" s="7" t="str">
        <f t="shared" si="157"/>
        <v/>
      </c>
      <c r="P230" s="66">
        <f t="shared" si="156"/>
        <v>0</v>
      </c>
      <c r="R230" s="35"/>
    </row>
    <row r="231" spans="1:18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58">SUM(E237,E243,E249,E255,E261,E267,E273,E279,E285,E291)</f>
        <v>0</v>
      </c>
      <c r="F231" s="7">
        <f t="shared" si="158"/>
        <v>0</v>
      </c>
      <c r="G231" s="7">
        <f t="shared" si="158"/>
        <v>0</v>
      </c>
      <c r="H231" s="7">
        <f t="shared" si="158"/>
        <v>0</v>
      </c>
      <c r="I231" s="7">
        <f t="shared" si="158"/>
        <v>0</v>
      </c>
      <c r="J231" s="7">
        <f t="shared" si="158"/>
        <v>0</v>
      </c>
      <c r="K231" s="7">
        <f t="shared" si="158"/>
        <v>0</v>
      </c>
      <c r="L231" s="7">
        <f t="shared" si="158"/>
        <v>0</v>
      </c>
      <c r="M231" s="7">
        <f t="shared" si="158"/>
        <v>0</v>
      </c>
      <c r="N231" s="7">
        <f t="shared" si="158"/>
        <v>0</v>
      </c>
      <c r="O231" s="7">
        <f t="shared" si="158"/>
        <v>0</v>
      </c>
      <c r="P231" s="66">
        <f t="shared" si="156"/>
        <v>0</v>
      </c>
      <c r="R231" s="35"/>
    </row>
    <row r="232" spans="1:18" ht="16.05" customHeight="1" x14ac:dyDescent="0.2">
      <c r="A232" s="9"/>
      <c r="C232" s="10" t="s">
        <v>22</v>
      </c>
      <c r="D232" s="7" t="str">
        <f t="shared" ref="D232:O232" si="159">IF(D231&lt;=0,"",D231/$P231%)</f>
        <v/>
      </c>
      <c r="E232" s="7" t="str">
        <f t="shared" si="159"/>
        <v/>
      </c>
      <c r="F232" s="7" t="str">
        <f t="shared" si="159"/>
        <v/>
      </c>
      <c r="G232" s="7" t="str">
        <f t="shared" si="159"/>
        <v/>
      </c>
      <c r="H232" s="7" t="str">
        <f t="shared" si="159"/>
        <v/>
      </c>
      <c r="I232" s="7" t="str">
        <f t="shared" si="159"/>
        <v/>
      </c>
      <c r="J232" s="7" t="str">
        <f t="shared" si="159"/>
        <v/>
      </c>
      <c r="K232" s="7" t="str">
        <f t="shared" si="159"/>
        <v/>
      </c>
      <c r="L232" s="7" t="str">
        <f t="shared" si="159"/>
        <v/>
      </c>
      <c r="M232" s="7" t="str">
        <f t="shared" si="159"/>
        <v/>
      </c>
      <c r="N232" s="7" t="str">
        <f t="shared" si="159"/>
        <v/>
      </c>
      <c r="O232" s="7" t="str">
        <f t="shared" si="159"/>
        <v/>
      </c>
      <c r="P232" s="66">
        <f t="shared" si="156"/>
        <v>0</v>
      </c>
      <c r="R232" s="35"/>
    </row>
    <row r="233" spans="1:18" ht="16.05" customHeight="1" x14ac:dyDescent="0.2">
      <c r="A233" s="9"/>
      <c r="C233" s="7" t="s">
        <v>24</v>
      </c>
      <c r="D233" s="7">
        <f t="shared" ref="D233:O233" si="160">SUM(D239,D245,D251,D257,D263,D269,D275,D281,D287,D293)</f>
        <v>0</v>
      </c>
      <c r="E233" s="7">
        <f t="shared" si="160"/>
        <v>0</v>
      </c>
      <c r="F233" s="7">
        <f t="shared" si="160"/>
        <v>0</v>
      </c>
      <c r="G233" s="7">
        <f t="shared" si="160"/>
        <v>0</v>
      </c>
      <c r="H233" s="7">
        <f t="shared" si="160"/>
        <v>0</v>
      </c>
      <c r="I233" s="7">
        <f t="shared" si="160"/>
        <v>0</v>
      </c>
      <c r="J233" s="7">
        <f t="shared" si="160"/>
        <v>0</v>
      </c>
      <c r="K233" s="7">
        <f t="shared" si="160"/>
        <v>0</v>
      </c>
      <c r="L233" s="7">
        <f t="shared" si="160"/>
        <v>0</v>
      </c>
      <c r="M233" s="7">
        <f t="shared" si="160"/>
        <v>0</v>
      </c>
      <c r="N233" s="7">
        <f t="shared" si="160"/>
        <v>0</v>
      </c>
      <c r="O233" s="7">
        <f t="shared" si="160"/>
        <v>0</v>
      </c>
      <c r="P233" s="66">
        <f t="shared" si="156"/>
        <v>0</v>
      </c>
      <c r="R233" s="35"/>
    </row>
    <row r="234" spans="1:18" ht="16.05" customHeight="1" x14ac:dyDescent="0.2">
      <c r="A234" s="9"/>
      <c r="B234" s="12"/>
      <c r="C234" s="10" t="s">
        <v>22</v>
      </c>
      <c r="D234" s="7" t="str">
        <f t="shared" ref="D234:O234" si="161">IF(D233&lt;=0,"",D233/$P233%)</f>
        <v/>
      </c>
      <c r="E234" s="7" t="str">
        <f t="shared" si="161"/>
        <v/>
      </c>
      <c r="F234" s="7" t="str">
        <f t="shared" si="161"/>
        <v/>
      </c>
      <c r="G234" s="7" t="str">
        <f t="shared" si="161"/>
        <v/>
      </c>
      <c r="H234" s="7" t="str">
        <f t="shared" si="161"/>
        <v/>
      </c>
      <c r="I234" s="7" t="str">
        <f t="shared" si="161"/>
        <v/>
      </c>
      <c r="J234" s="7" t="str">
        <f t="shared" si="161"/>
        <v/>
      </c>
      <c r="K234" s="7" t="str">
        <f t="shared" si="161"/>
        <v/>
      </c>
      <c r="L234" s="7" t="str">
        <f t="shared" si="161"/>
        <v/>
      </c>
      <c r="M234" s="7" t="str">
        <f t="shared" si="161"/>
        <v/>
      </c>
      <c r="N234" s="7" t="str">
        <f t="shared" si="161"/>
        <v/>
      </c>
      <c r="O234" s="7" t="str">
        <f t="shared" si="161"/>
        <v/>
      </c>
      <c r="P234" s="66">
        <f t="shared" si="156"/>
        <v>0</v>
      </c>
      <c r="R234" s="35"/>
    </row>
    <row r="235" spans="1:18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si="156"/>
        <v>0</v>
      </c>
      <c r="R235" s="35"/>
    </row>
    <row r="236" spans="1:18" ht="16.05" customHeight="1" x14ac:dyDescent="0.2">
      <c r="A236" s="9"/>
      <c r="B236" s="9"/>
      <c r="C236" s="10" t="s">
        <v>22</v>
      </c>
      <c r="D236" s="7" t="str">
        <f t="shared" ref="D236:O236" si="162">IF(D235&lt;=0,"",D235/$P235%)</f>
        <v/>
      </c>
      <c r="E236" s="7" t="str">
        <f t="shared" si="162"/>
        <v/>
      </c>
      <c r="F236" s="7" t="str">
        <f t="shared" si="162"/>
        <v/>
      </c>
      <c r="G236" s="7" t="str">
        <f t="shared" si="162"/>
        <v/>
      </c>
      <c r="H236" s="7" t="str">
        <f t="shared" si="162"/>
        <v/>
      </c>
      <c r="I236" s="7" t="str">
        <f t="shared" si="162"/>
        <v/>
      </c>
      <c r="J236" s="7" t="str">
        <f t="shared" si="162"/>
        <v/>
      </c>
      <c r="K236" s="7" t="str">
        <f t="shared" si="162"/>
        <v/>
      </c>
      <c r="L236" s="7" t="str">
        <f t="shared" si="162"/>
        <v/>
      </c>
      <c r="M236" s="7" t="str">
        <f t="shared" si="162"/>
        <v/>
      </c>
      <c r="N236" s="7" t="str">
        <f t="shared" si="162"/>
        <v/>
      </c>
      <c r="O236" s="7" t="str">
        <f t="shared" si="162"/>
        <v/>
      </c>
      <c r="P236" s="66">
        <f t="shared" si="156"/>
        <v>0</v>
      </c>
      <c r="R236" s="35"/>
    </row>
    <row r="237" spans="1:18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56"/>
        <v>0</v>
      </c>
      <c r="R237" s="35"/>
    </row>
    <row r="238" spans="1:18" ht="16.05" customHeight="1" x14ac:dyDescent="0.2">
      <c r="A238" s="9"/>
      <c r="B238" s="9"/>
      <c r="C238" s="10" t="s">
        <v>22</v>
      </c>
      <c r="D238" s="7" t="str">
        <f t="shared" ref="D238:O238" si="163">IF(D237&lt;=0,"",D237/$P237%)</f>
        <v/>
      </c>
      <c r="E238" s="7" t="str">
        <f t="shared" si="163"/>
        <v/>
      </c>
      <c r="F238" s="7" t="str">
        <f t="shared" si="163"/>
        <v/>
      </c>
      <c r="G238" s="7" t="str">
        <f t="shared" si="163"/>
        <v/>
      </c>
      <c r="H238" s="7" t="str">
        <f t="shared" si="163"/>
        <v/>
      </c>
      <c r="I238" s="7" t="str">
        <f t="shared" si="163"/>
        <v/>
      </c>
      <c r="J238" s="7" t="str">
        <f t="shared" si="163"/>
        <v/>
      </c>
      <c r="K238" s="7" t="str">
        <f t="shared" si="163"/>
        <v/>
      </c>
      <c r="L238" s="7" t="str">
        <f t="shared" si="163"/>
        <v/>
      </c>
      <c r="M238" s="7" t="str">
        <f t="shared" si="163"/>
        <v/>
      </c>
      <c r="N238" s="7" t="str">
        <f t="shared" si="163"/>
        <v/>
      </c>
      <c r="O238" s="7" t="str">
        <f t="shared" si="163"/>
        <v/>
      </c>
      <c r="P238" s="66">
        <f t="shared" si="156"/>
        <v>0</v>
      </c>
      <c r="R238" s="35"/>
    </row>
    <row r="239" spans="1:18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4">SUM(E237,E235)</f>
        <v>0</v>
      </c>
      <c r="F239" s="66">
        <f t="shared" si="164"/>
        <v>0</v>
      </c>
      <c r="G239" s="66">
        <f t="shared" si="164"/>
        <v>0</v>
      </c>
      <c r="H239" s="66">
        <f t="shared" si="164"/>
        <v>0</v>
      </c>
      <c r="I239" s="66">
        <f t="shared" si="164"/>
        <v>0</v>
      </c>
      <c r="J239" s="66">
        <f t="shared" si="164"/>
        <v>0</v>
      </c>
      <c r="K239" s="66">
        <f t="shared" si="164"/>
        <v>0</v>
      </c>
      <c r="L239" s="66">
        <f t="shared" si="164"/>
        <v>0</v>
      </c>
      <c r="M239" s="66">
        <f t="shared" si="164"/>
        <v>0</v>
      </c>
      <c r="N239" s="66">
        <f t="shared" si="164"/>
        <v>0</v>
      </c>
      <c r="O239" s="66">
        <f t="shared" si="164"/>
        <v>0</v>
      </c>
      <c r="P239" s="66">
        <f t="shared" si="156"/>
        <v>0</v>
      </c>
      <c r="R239" s="35"/>
    </row>
    <row r="240" spans="1:18" ht="16.05" customHeight="1" x14ac:dyDescent="0.2">
      <c r="A240" s="9"/>
      <c r="B240" s="13"/>
      <c r="C240" s="10" t="s">
        <v>22</v>
      </c>
      <c r="D240" s="7" t="str">
        <f t="shared" ref="D240:O240" si="165">IF(D239&lt;=0,"",D239/$P239%)</f>
        <v/>
      </c>
      <c r="E240" s="7" t="str">
        <f t="shared" si="165"/>
        <v/>
      </c>
      <c r="F240" s="7" t="str">
        <f t="shared" si="165"/>
        <v/>
      </c>
      <c r="G240" s="7" t="str">
        <f t="shared" si="165"/>
        <v/>
      </c>
      <c r="H240" s="7" t="str">
        <f t="shared" si="165"/>
        <v/>
      </c>
      <c r="I240" s="7" t="str">
        <f t="shared" si="165"/>
        <v/>
      </c>
      <c r="J240" s="7" t="str">
        <f t="shared" si="165"/>
        <v/>
      </c>
      <c r="K240" s="7" t="str">
        <f t="shared" si="165"/>
        <v/>
      </c>
      <c r="L240" s="7" t="str">
        <f t="shared" si="165"/>
        <v/>
      </c>
      <c r="M240" s="7" t="str">
        <f t="shared" si="165"/>
        <v/>
      </c>
      <c r="N240" s="7" t="str">
        <f t="shared" si="165"/>
        <v/>
      </c>
      <c r="O240" s="7" t="str">
        <f t="shared" si="165"/>
        <v/>
      </c>
      <c r="P240" s="66">
        <f t="shared" si="156"/>
        <v>0</v>
      </c>
      <c r="R240" s="35"/>
    </row>
    <row r="241" spans="1:18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56"/>
        <v>0</v>
      </c>
      <c r="R241" s="35"/>
    </row>
    <row r="242" spans="1:18" ht="16.05" customHeight="1" x14ac:dyDescent="0.2">
      <c r="A242" s="9"/>
      <c r="B242" s="9"/>
      <c r="C242" s="10" t="s">
        <v>22</v>
      </c>
      <c r="D242" s="7" t="str">
        <f t="shared" ref="D242:O242" si="166">IF(D241&lt;=0,"",D241/$P241%)</f>
        <v/>
      </c>
      <c r="E242" s="7" t="str">
        <f t="shared" si="166"/>
        <v/>
      </c>
      <c r="F242" s="7" t="str">
        <f t="shared" si="166"/>
        <v/>
      </c>
      <c r="G242" s="7" t="str">
        <f t="shared" si="166"/>
        <v/>
      </c>
      <c r="H242" s="7" t="str">
        <f t="shared" si="166"/>
        <v/>
      </c>
      <c r="I242" s="7" t="str">
        <f t="shared" si="166"/>
        <v/>
      </c>
      <c r="J242" s="7" t="str">
        <f t="shared" si="166"/>
        <v/>
      </c>
      <c r="K242" s="7" t="str">
        <f t="shared" si="166"/>
        <v/>
      </c>
      <c r="L242" s="7" t="str">
        <f t="shared" si="166"/>
        <v/>
      </c>
      <c r="M242" s="7" t="str">
        <f t="shared" si="166"/>
        <v/>
      </c>
      <c r="N242" s="7" t="str">
        <f t="shared" si="166"/>
        <v/>
      </c>
      <c r="O242" s="7" t="str">
        <f t="shared" si="166"/>
        <v/>
      </c>
      <c r="P242" s="66">
        <f t="shared" si="156"/>
        <v>0</v>
      </c>
      <c r="R242" s="35"/>
    </row>
    <row r="243" spans="1:18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56"/>
        <v>0</v>
      </c>
      <c r="R243" s="35"/>
    </row>
    <row r="244" spans="1:18" ht="16.05" customHeight="1" x14ac:dyDescent="0.2">
      <c r="A244" s="9"/>
      <c r="B244" s="9"/>
      <c r="C244" s="10" t="s">
        <v>22</v>
      </c>
      <c r="D244" s="7" t="str">
        <f t="shared" ref="D244:O244" si="167">IF(D243&lt;=0,"",D243/$P243%)</f>
        <v/>
      </c>
      <c r="E244" s="7" t="str">
        <f t="shared" si="167"/>
        <v/>
      </c>
      <c r="F244" s="7" t="str">
        <f t="shared" si="167"/>
        <v/>
      </c>
      <c r="G244" s="7" t="str">
        <f t="shared" si="167"/>
        <v/>
      </c>
      <c r="H244" s="7" t="str">
        <f t="shared" si="167"/>
        <v/>
      </c>
      <c r="I244" s="7" t="str">
        <f t="shared" si="167"/>
        <v/>
      </c>
      <c r="J244" s="7" t="str">
        <f t="shared" si="167"/>
        <v/>
      </c>
      <c r="K244" s="7" t="str">
        <f t="shared" si="167"/>
        <v/>
      </c>
      <c r="L244" s="7" t="str">
        <f t="shared" si="167"/>
        <v/>
      </c>
      <c r="M244" s="7" t="str">
        <f t="shared" si="167"/>
        <v/>
      </c>
      <c r="N244" s="7" t="str">
        <f t="shared" si="167"/>
        <v/>
      </c>
      <c r="O244" s="7" t="str">
        <f t="shared" si="167"/>
        <v/>
      </c>
      <c r="P244" s="66">
        <f t="shared" si="156"/>
        <v>0</v>
      </c>
      <c r="R244" s="35"/>
    </row>
    <row r="245" spans="1:18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68">SUM(E243,E241)</f>
        <v>0</v>
      </c>
      <c r="F245" s="66">
        <f t="shared" si="168"/>
        <v>0</v>
      </c>
      <c r="G245" s="66">
        <f t="shared" si="168"/>
        <v>0</v>
      </c>
      <c r="H245" s="66">
        <f t="shared" si="168"/>
        <v>0</v>
      </c>
      <c r="I245" s="66">
        <f t="shared" si="168"/>
        <v>0</v>
      </c>
      <c r="J245" s="66">
        <f t="shared" si="168"/>
        <v>0</v>
      </c>
      <c r="K245" s="66">
        <f t="shared" si="168"/>
        <v>0</v>
      </c>
      <c r="L245" s="66">
        <f t="shared" si="168"/>
        <v>0</v>
      </c>
      <c r="M245" s="66">
        <f t="shared" si="168"/>
        <v>0</v>
      </c>
      <c r="N245" s="66">
        <f t="shared" si="168"/>
        <v>0</v>
      </c>
      <c r="O245" s="66">
        <f t="shared" si="168"/>
        <v>0</v>
      </c>
      <c r="P245" s="66">
        <f t="shared" si="156"/>
        <v>0</v>
      </c>
      <c r="R245" s="35"/>
    </row>
    <row r="246" spans="1:18" ht="16.05" customHeight="1" x14ac:dyDescent="0.2">
      <c r="A246" s="9"/>
      <c r="B246" s="13"/>
      <c r="C246" s="10" t="s">
        <v>22</v>
      </c>
      <c r="D246" s="7" t="str">
        <f t="shared" ref="D246:O246" si="169">IF(D245&lt;=0,"",D245/$P245%)</f>
        <v/>
      </c>
      <c r="E246" s="7" t="str">
        <f t="shared" si="169"/>
        <v/>
      </c>
      <c r="F246" s="7" t="str">
        <f t="shared" si="169"/>
        <v/>
      </c>
      <c r="G246" s="7" t="str">
        <f t="shared" si="169"/>
        <v/>
      </c>
      <c r="H246" s="7" t="str">
        <f t="shared" si="169"/>
        <v/>
      </c>
      <c r="I246" s="7" t="str">
        <f t="shared" si="169"/>
        <v/>
      </c>
      <c r="J246" s="7" t="str">
        <f t="shared" si="169"/>
        <v/>
      </c>
      <c r="K246" s="7" t="str">
        <f t="shared" si="169"/>
        <v/>
      </c>
      <c r="L246" s="7" t="str">
        <f t="shared" si="169"/>
        <v/>
      </c>
      <c r="M246" s="7" t="str">
        <f t="shared" si="169"/>
        <v/>
      </c>
      <c r="N246" s="7" t="str">
        <f t="shared" si="169"/>
        <v/>
      </c>
      <c r="O246" s="7" t="str">
        <f t="shared" si="169"/>
        <v/>
      </c>
      <c r="P246" s="66">
        <f t="shared" si="156"/>
        <v>0</v>
      </c>
      <c r="R246" s="35"/>
    </row>
    <row r="247" spans="1:18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56"/>
        <v>0</v>
      </c>
      <c r="R247" s="35"/>
    </row>
    <row r="248" spans="1:18" ht="16.05" customHeight="1" x14ac:dyDescent="0.2">
      <c r="A248" s="9"/>
      <c r="B248" s="9"/>
      <c r="C248" s="10" t="s">
        <v>22</v>
      </c>
      <c r="D248" s="7" t="str">
        <f t="shared" ref="D248:O248" si="170">IF(D247&lt;=0,"",D247/$P247%)</f>
        <v/>
      </c>
      <c r="E248" s="7" t="str">
        <f t="shared" si="170"/>
        <v/>
      </c>
      <c r="F248" s="7" t="str">
        <f t="shared" si="170"/>
        <v/>
      </c>
      <c r="G248" s="7" t="str">
        <f t="shared" si="170"/>
        <v/>
      </c>
      <c r="H248" s="7" t="str">
        <f t="shared" si="170"/>
        <v/>
      </c>
      <c r="I248" s="7" t="str">
        <f t="shared" si="170"/>
        <v/>
      </c>
      <c r="J248" s="7" t="str">
        <f t="shared" si="170"/>
        <v/>
      </c>
      <c r="K248" s="7" t="str">
        <f t="shared" si="170"/>
        <v/>
      </c>
      <c r="L248" s="7" t="str">
        <f t="shared" si="170"/>
        <v/>
      </c>
      <c r="M248" s="7" t="str">
        <f t="shared" si="170"/>
        <v/>
      </c>
      <c r="N248" s="7" t="str">
        <f t="shared" si="170"/>
        <v/>
      </c>
      <c r="O248" s="7" t="str">
        <f t="shared" si="170"/>
        <v/>
      </c>
      <c r="P248" s="66">
        <f t="shared" si="156"/>
        <v>0</v>
      </c>
      <c r="R248" s="35"/>
    </row>
    <row r="249" spans="1:18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56"/>
        <v>0</v>
      </c>
      <c r="R249" s="35"/>
    </row>
    <row r="250" spans="1:18" ht="16.05" customHeight="1" x14ac:dyDescent="0.2">
      <c r="A250" s="9"/>
      <c r="B250" s="9"/>
      <c r="C250" s="10" t="s">
        <v>22</v>
      </c>
      <c r="D250" s="7" t="str">
        <f t="shared" ref="D250:O250" si="171">IF(D249&lt;=0,"",D249/$P249%)</f>
        <v/>
      </c>
      <c r="E250" s="7" t="str">
        <f t="shared" si="171"/>
        <v/>
      </c>
      <c r="F250" s="7" t="str">
        <f t="shared" si="171"/>
        <v/>
      </c>
      <c r="G250" s="7" t="str">
        <f t="shared" si="171"/>
        <v/>
      </c>
      <c r="H250" s="7" t="str">
        <f t="shared" si="171"/>
        <v/>
      </c>
      <c r="I250" s="7" t="str">
        <f t="shared" si="171"/>
        <v/>
      </c>
      <c r="J250" s="7" t="str">
        <f t="shared" si="171"/>
        <v/>
      </c>
      <c r="K250" s="7" t="str">
        <f t="shared" si="171"/>
        <v/>
      </c>
      <c r="L250" s="7" t="str">
        <f t="shared" si="171"/>
        <v/>
      </c>
      <c r="M250" s="7" t="str">
        <f t="shared" si="171"/>
        <v/>
      </c>
      <c r="N250" s="7" t="str">
        <f t="shared" si="171"/>
        <v/>
      </c>
      <c r="O250" s="7" t="str">
        <f t="shared" si="171"/>
        <v/>
      </c>
      <c r="P250" s="66">
        <f t="shared" si="156"/>
        <v>0</v>
      </c>
      <c r="R250" s="35"/>
    </row>
    <row r="251" spans="1:18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2">SUM(E249,E247)</f>
        <v>0</v>
      </c>
      <c r="F251" s="66">
        <f t="shared" si="172"/>
        <v>0</v>
      </c>
      <c r="G251" s="66">
        <f t="shared" si="172"/>
        <v>0</v>
      </c>
      <c r="H251" s="66">
        <f t="shared" si="172"/>
        <v>0</v>
      </c>
      <c r="I251" s="66">
        <f t="shared" si="172"/>
        <v>0</v>
      </c>
      <c r="J251" s="66">
        <f t="shared" si="172"/>
        <v>0</v>
      </c>
      <c r="K251" s="66">
        <f t="shared" si="172"/>
        <v>0</v>
      </c>
      <c r="L251" s="66">
        <f t="shared" si="172"/>
        <v>0</v>
      </c>
      <c r="M251" s="66">
        <f t="shared" si="172"/>
        <v>0</v>
      </c>
      <c r="N251" s="66">
        <f t="shared" si="172"/>
        <v>0</v>
      </c>
      <c r="O251" s="66">
        <f t="shared" si="172"/>
        <v>0</v>
      </c>
      <c r="P251" s="66">
        <f t="shared" si="156"/>
        <v>0</v>
      </c>
      <c r="R251" s="35"/>
    </row>
    <row r="252" spans="1:18" ht="16.05" customHeight="1" x14ac:dyDescent="0.2">
      <c r="A252" s="9"/>
      <c r="B252" s="13"/>
      <c r="C252" s="10" t="s">
        <v>22</v>
      </c>
      <c r="D252" s="7" t="str">
        <f t="shared" ref="D252:O252" si="173">IF(D251&lt;=0,"",D251/$P251%)</f>
        <v/>
      </c>
      <c r="E252" s="7" t="str">
        <f t="shared" si="173"/>
        <v/>
      </c>
      <c r="F252" s="7" t="str">
        <f t="shared" si="173"/>
        <v/>
      </c>
      <c r="G252" s="7" t="str">
        <f t="shared" si="173"/>
        <v/>
      </c>
      <c r="H252" s="7" t="str">
        <f t="shared" si="173"/>
        <v/>
      </c>
      <c r="I252" s="7" t="str">
        <f t="shared" si="173"/>
        <v/>
      </c>
      <c r="J252" s="7" t="str">
        <f t="shared" si="173"/>
        <v/>
      </c>
      <c r="K252" s="7" t="str">
        <f t="shared" si="173"/>
        <v/>
      </c>
      <c r="L252" s="7" t="str">
        <f t="shared" si="173"/>
        <v/>
      </c>
      <c r="M252" s="7" t="str">
        <f t="shared" si="173"/>
        <v/>
      </c>
      <c r="N252" s="7" t="str">
        <f t="shared" si="173"/>
        <v/>
      </c>
      <c r="O252" s="7" t="str">
        <f t="shared" si="173"/>
        <v/>
      </c>
      <c r="P252" s="66">
        <f t="shared" si="156"/>
        <v>0</v>
      </c>
      <c r="R252" s="35"/>
    </row>
    <row r="253" spans="1:18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56"/>
        <v>0</v>
      </c>
      <c r="R253" s="35"/>
    </row>
    <row r="254" spans="1:18" ht="16.05" customHeight="1" x14ac:dyDescent="0.2">
      <c r="A254" s="9"/>
      <c r="B254" s="9"/>
      <c r="C254" s="10" t="s">
        <v>22</v>
      </c>
      <c r="D254" s="7" t="str">
        <f t="shared" ref="D254:O254" si="174">IF(D253&lt;=0,"",D253/$P253%)</f>
        <v/>
      </c>
      <c r="E254" s="7" t="str">
        <f t="shared" si="174"/>
        <v/>
      </c>
      <c r="F254" s="7" t="str">
        <f t="shared" si="174"/>
        <v/>
      </c>
      <c r="G254" s="7" t="str">
        <f t="shared" si="174"/>
        <v/>
      </c>
      <c r="H254" s="7" t="str">
        <f t="shared" si="174"/>
        <v/>
      </c>
      <c r="I254" s="7" t="str">
        <f t="shared" si="174"/>
        <v/>
      </c>
      <c r="J254" s="7" t="str">
        <f t="shared" si="174"/>
        <v/>
      </c>
      <c r="K254" s="7" t="str">
        <f t="shared" si="174"/>
        <v/>
      </c>
      <c r="L254" s="7" t="str">
        <f t="shared" si="174"/>
        <v/>
      </c>
      <c r="M254" s="7" t="str">
        <f t="shared" si="174"/>
        <v/>
      </c>
      <c r="N254" s="7" t="str">
        <f t="shared" si="174"/>
        <v/>
      </c>
      <c r="O254" s="7" t="str">
        <f t="shared" si="174"/>
        <v/>
      </c>
      <c r="P254" s="66">
        <f t="shared" si="156"/>
        <v>0</v>
      </c>
      <c r="R254" s="35"/>
    </row>
    <row r="255" spans="1:18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56"/>
        <v>0</v>
      </c>
      <c r="R255" s="35"/>
    </row>
    <row r="256" spans="1:18" ht="16.05" customHeight="1" x14ac:dyDescent="0.2">
      <c r="A256" s="9"/>
      <c r="B256" s="9"/>
      <c r="C256" s="10" t="s">
        <v>22</v>
      </c>
      <c r="D256" s="7" t="str">
        <f t="shared" ref="D256:O256" si="175">IF(D255&lt;=0,"",D255/$P255%)</f>
        <v/>
      </c>
      <c r="E256" s="7" t="str">
        <f t="shared" si="175"/>
        <v/>
      </c>
      <c r="F256" s="7" t="str">
        <f t="shared" si="175"/>
        <v/>
      </c>
      <c r="G256" s="7" t="str">
        <f t="shared" si="175"/>
        <v/>
      </c>
      <c r="H256" s="7" t="str">
        <f t="shared" si="175"/>
        <v/>
      </c>
      <c r="I256" s="7" t="str">
        <f t="shared" si="175"/>
        <v/>
      </c>
      <c r="J256" s="7" t="str">
        <f t="shared" si="175"/>
        <v/>
      </c>
      <c r="K256" s="7" t="str">
        <f t="shared" si="175"/>
        <v/>
      </c>
      <c r="L256" s="7" t="str">
        <f t="shared" si="175"/>
        <v/>
      </c>
      <c r="M256" s="7" t="str">
        <f t="shared" si="175"/>
        <v/>
      </c>
      <c r="N256" s="7" t="str">
        <f t="shared" si="175"/>
        <v/>
      </c>
      <c r="O256" s="7" t="str">
        <f t="shared" si="175"/>
        <v/>
      </c>
      <c r="P256" s="66">
        <f t="shared" si="156"/>
        <v>0</v>
      </c>
      <c r="R256" s="35"/>
    </row>
    <row r="257" spans="1:18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6">SUM(E255,E253)</f>
        <v>0</v>
      </c>
      <c r="F257" s="66">
        <f t="shared" si="176"/>
        <v>0</v>
      </c>
      <c r="G257" s="66">
        <f t="shared" si="176"/>
        <v>0</v>
      </c>
      <c r="H257" s="66">
        <f t="shared" si="176"/>
        <v>0</v>
      </c>
      <c r="I257" s="66">
        <f t="shared" si="176"/>
        <v>0</v>
      </c>
      <c r="J257" s="66">
        <f t="shared" si="176"/>
        <v>0</v>
      </c>
      <c r="K257" s="66">
        <f t="shared" si="176"/>
        <v>0</v>
      </c>
      <c r="L257" s="66">
        <f t="shared" si="176"/>
        <v>0</v>
      </c>
      <c r="M257" s="66">
        <f t="shared" si="176"/>
        <v>0</v>
      </c>
      <c r="N257" s="66">
        <f t="shared" si="176"/>
        <v>0</v>
      </c>
      <c r="O257" s="66">
        <f t="shared" si="176"/>
        <v>0</v>
      </c>
      <c r="P257" s="66">
        <f t="shared" si="156"/>
        <v>0</v>
      </c>
      <c r="R257" s="35"/>
    </row>
    <row r="258" spans="1:18" ht="16.05" customHeight="1" x14ac:dyDescent="0.2">
      <c r="A258" s="9"/>
      <c r="B258" s="13"/>
      <c r="C258" s="10" t="s">
        <v>22</v>
      </c>
      <c r="D258" s="7" t="str">
        <f t="shared" ref="D258:O258" si="177">IF(D257&lt;=0,"",D257/$P257%)</f>
        <v/>
      </c>
      <c r="E258" s="7" t="str">
        <f t="shared" si="177"/>
        <v/>
      </c>
      <c r="F258" s="7" t="str">
        <f t="shared" si="177"/>
        <v/>
      </c>
      <c r="G258" s="7" t="str">
        <f t="shared" si="177"/>
        <v/>
      </c>
      <c r="H258" s="7" t="str">
        <f t="shared" si="177"/>
        <v/>
      </c>
      <c r="I258" s="7" t="str">
        <f t="shared" si="177"/>
        <v/>
      </c>
      <c r="J258" s="7" t="str">
        <f t="shared" si="177"/>
        <v/>
      </c>
      <c r="K258" s="7" t="str">
        <f t="shared" si="177"/>
        <v/>
      </c>
      <c r="L258" s="7" t="str">
        <f t="shared" si="177"/>
        <v/>
      </c>
      <c r="M258" s="7" t="str">
        <f t="shared" si="177"/>
        <v/>
      </c>
      <c r="N258" s="7" t="str">
        <f t="shared" si="177"/>
        <v/>
      </c>
      <c r="O258" s="7" t="str">
        <f t="shared" si="177"/>
        <v/>
      </c>
      <c r="P258" s="66">
        <f t="shared" si="156"/>
        <v>0</v>
      </c>
      <c r="R258" s="35"/>
    </row>
    <row r="259" spans="1:18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56"/>
        <v>0</v>
      </c>
      <c r="R259" s="35"/>
    </row>
    <row r="260" spans="1:18" ht="16.05" customHeight="1" x14ac:dyDescent="0.2">
      <c r="A260" s="9"/>
      <c r="B260" s="9"/>
      <c r="C260" s="10" t="s">
        <v>22</v>
      </c>
      <c r="D260" s="7" t="str">
        <f t="shared" ref="D260:O260" si="178">IF(D259&lt;=0,"",D259/$P259%)</f>
        <v/>
      </c>
      <c r="E260" s="7" t="str">
        <f t="shared" si="178"/>
        <v/>
      </c>
      <c r="F260" s="7" t="str">
        <f t="shared" si="178"/>
        <v/>
      </c>
      <c r="G260" s="7" t="str">
        <f t="shared" si="178"/>
        <v/>
      </c>
      <c r="H260" s="7" t="str">
        <f t="shared" si="178"/>
        <v/>
      </c>
      <c r="I260" s="7" t="str">
        <f t="shared" si="178"/>
        <v/>
      </c>
      <c r="J260" s="7" t="str">
        <f t="shared" si="178"/>
        <v/>
      </c>
      <c r="K260" s="7" t="str">
        <f t="shared" si="178"/>
        <v/>
      </c>
      <c r="L260" s="7" t="str">
        <f t="shared" si="178"/>
        <v/>
      </c>
      <c r="M260" s="7" t="str">
        <f t="shared" si="178"/>
        <v/>
      </c>
      <c r="N260" s="7" t="str">
        <f t="shared" si="178"/>
        <v/>
      </c>
      <c r="O260" s="7" t="str">
        <f t="shared" si="178"/>
        <v/>
      </c>
      <c r="P260" s="66">
        <f t="shared" si="156"/>
        <v>0</v>
      </c>
      <c r="R260" s="35"/>
    </row>
    <row r="261" spans="1:18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56"/>
        <v>0</v>
      </c>
      <c r="R261" s="35"/>
    </row>
    <row r="262" spans="1:18" ht="16.05" customHeight="1" x14ac:dyDescent="0.2">
      <c r="A262" s="9"/>
      <c r="B262" s="9"/>
      <c r="C262" s="10" t="s">
        <v>22</v>
      </c>
      <c r="D262" s="7" t="str">
        <f t="shared" ref="D262:O262" si="179">IF(D261&lt;=0,"",D261/$P261%)</f>
        <v/>
      </c>
      <c r="E262" s="7" t="str">
        <f t="shared" si="179"/>
        <v/>
      </c>
      <c r="F262" s="7" t="str">
        <f t="shared" si="179"/>
        <v/>
      </c>
      <c r="G262" s="7" t="str">
        <f t="shared" si="179"/>
        <v/>
      </c>
      <c r="H262" s="7" t="str">
        <f t="shared" si="179"/>
        <v/>
      </c>
      <c r="I262" s="7" t="str">
        <f t="shared" si="179"/>
        <v/>
      </c>
      <c r="J262" s="7" t="str">
        <f t="shared" si="179"/>
        <v/>
      </c>
      <c r="K262" s="7" t="str">
        <f t="shared" si="179"/>
        <v/>
      </c>
      <c r="L262" s="7" t="str">
        <f t="shared" si="179"/>
        <v/>
      </c>
      <c r="M262" s="7" t="str">
        <f t="shared" si="179"/>
        <v/>
      </c>
      <c r="N262" s="7" t="str">
        <f t="shared" si="179"/>
        <v/>
      </c>
      <c r="O262" s="7" t="str">
        <f t="shared" si="179"/>
        <v/>
      </c>
      <c r="P262" s="66">
        <f t="shared" si="156"/>
        <v>0</v>
      </c>
      <c r="R262" s="35"/>
    </row>
    <row r="263" spans="1:18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0">SUM(E261,E259)</f>
        <v>0</v>
      </c>
      <c r="F263" s="66">
        <f t="shared" si="180"/>
        <v>0</v>
      </c>
      <c r="G263" s="66">
        <f t="shared" si="180"/>
        <v>0</v>
      </c>
      <c r="H263" s="66">
        <f t="shared" si="180"/>
        <v>0</v>
      </c>
      <c r="I263" s="66">
        <f t="shared" si="180"/>
        <v>0</v>
      </c>
      <c r="J263" s="66">
        <f t="shared" si="180"/>
        <v>0</v>
      </c>
      <c r="K263" s="66">
        <f t="shared" si="180"/>
        <v>0</v>
      </c>
      <c r="L263" s="66">
        <f t="shared" si="180"/>
        <v>0</v>
      </c>
      <c r="M263" s="66">
        <f t="shared" si="180"/>
        <v>0</v>
      </c>
      <c r="N263" s="66">
        <f t="shared" si="180"/>
        <v>0</v>
      </c>
      <c r="O263" s="66">
        <f t="shared" si="180"/>
        <v>0</v>
      </c>
      <c r="P263" s="66">
        <f t="shared" si="156"/>
        <v>0</v>
      </c>
      <c r="R263" s="35"/>
    </row>
    <row r="264" spans="1:18" ht="16.05" customHeight="1" x14ac:dyDescent="0.2">
      <c r="A264" s="9"/>
      <c r="B264" s="13"/>
      <c r="C264" s="10" t="s">
        <v>22</v>
      </c>
      <c r="D264" s="7" t="str">
        <f t="shared" ref="D264:O264" si="181">IF(D263&lt;=0,"",D263/$P263%)</f>
        <v/>
      </c>
      <c r="E264" s="7" t="str">
        <f t="shared" si="181"/>
        <v/>
      </c>
      <c r="F264" s="7" t="str">
        <f t="shared" si="181"/>
        <v/>
      </c>
      <c r="G264" s="7" t="str">
        <f t="shared" si="181"/>
        <v/>
      </c>
      <c r="H264" s="7" t="str">
        <f t="shared" si="181"/>
        <v/>
      </c>
      <c r="I264" s="7" t="str">
        <f t="shared" si="181"/>
        <v/>
      </c>
      <c r="J264" s="7" t="str">
        <f t="shared" si="181"/>
        <v/>
      </c>
      <c r="K264" s="7" t="str">
        <f t="shared" si="181"/>
        <v/>
      </c>
      <c r="L264" s="7" t="str">
        <f t="shared" si="181"/>
        <v/>
      </c>
      <c r="M264" s="7" t="str">
        <f t="shared" si="181"/>
        <v/>
      </c>
      <c r="N264" s="7" t="str">
        <f t="shared" si="181"/>
        <v/>
      </c>
      <c r="O264" s="7" t="str">
        <f t="shared" si="181"/>
        <v/>
      </c>
      <c r="P264" s="66">
        <f t="shared" si="156"/>
        <v>0</v>
      </c>
      <c r="R264" s="35"/>
    </row>
    <row r="265" spans="1:18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56"/>
        <v>0</v>
      </c>
      <c r="R265" s="35"/>
    </row>
    <row r="266" spans="1:18" ht="16.05" customHeight="1" x14ac:dyDescent="0.2">
      <c r="A266" s="9"/>
      <c r="B266" s="9"/>
      <c r="C266" s="10" t="s">
        <v>22</v>
      </c>
      <c r="D266" s="7" t="str">
        <f t="shared" ref="D266:O266" si="182">IF(D265&lt;=0,"",D265/$P265%)</f>
        <v/>
      </c>
      <c r="E266" s="7" t="str">
        <f t="shared" si="182"/>
        <v/>
      </c>
      <c r="F266" s="7" t="str">
        <f t="shared" si="182"/>
        <v/>
      </c>
      <c r="G266" s="7" t="str">
        <f t="shared" si="182"/>
        <v/>
      </c>
      <c r="H266" s="7" t="str">
        <f t="shared" si="182"/>
        <v/>
      </c>
      <c r="I266" s="7" t="str">
        <f t="shared" si="182"/>
        <v/>
      </c>
      <c r="J266" s="7" t="str">
        <f t="shared" si="182"/>
        <v/>
      </c>
      <c r="K266" s="7" t="str">
        <f t="shared" si="182"/>
        <v/>
      </c>
      <c r="L266" s="7" t="str">
        <f t="shared" si="182"/>
        <v/>
      </c>
      <c r="M266" s="7" t="str">
        <f t="shared" si="182"/>
        <v/>
      </c>
      <c r="N266" s="7" t="str">
        <f t="shared" si="182"/>
        <v/>
      </c>
      <c r="O266" s="7" t="str">
        <f t="shared" si="182"/>
        <v/>
      </c>
      <c r="P266" s="66">
        <f t="shared" si="156"/>
        <v>0</v>
      </c>
      <c r="R266" s="35"/>
    </row>
    <row r="267" spans="1:18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6"/>
        <v>0</v>
      </c>
      <c r="R267" s="35"/>
    </row>
    <row r="268" spans="1:18" ht="16.05" customHeight="1" x14ac:dyDescent="0.2">
      <c r="A268" s="9"/>
      <c r="B268" s="9"/>
      <c r="C268" s="10" t="s">
        <v>22</v>
      </c>
      <c r="D268" s="7" t="str">
        <f t="shared" ref="D268:O268" si="183">IF(D267&lt;=0,"",D267/$P267%)</f>
        <v/>
      </c>
      <c r="E268" s="7" t="str">
        <f t="shared" si="183"/>
        <v/>
      </c>
      <c r="F268" s="7" t="str">
        <f t="shared" si="183"/>
        <v/>
      </c>
      <c r="G268" s="7" t="str">
        <f t="shared" si="183"/>
        <v/>
      </c>
      <c r="H268" s="7" t="str">
        <f t="shared" si="183"/>
        <v/>
      </c>
      <c r="I268" s="7" t="str">
        <f t="shared" si="183"/>
        <v/>
      </c>
      <c r="J268" s="7" t="str">
        <f t="shared" si="183"/>
        <v/>
      </c>
      <c r="K268" s="7" t="str">
        <f t="shared" si="183"/>
        <v/>
      </c>
      <c r="L268" s="7" t="str">
        <f t="shared" si="183"/>
        <v/>
      </c>
      <c r="M268" s="7" t="str">
        <f t="shared" si="183"/>
        <v/>
      </c>
      <c r="N268" s="7" t="str">
        <f t="shared" si="183"/>
        <v/>
      </c>
      <c r="O268" s="7" t="str">
        <f t="shared" si="183"/>
        <v/>
      </c>
      <c r="P268" s="66">
        <f t="shared" si="156"/>
        <v>0</v>
      </c>
      <c r="R268" s="35"/>
    </row>
    <row r="269" spans="1:18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4">SUM(E267,E265)</f>
        <v>0</v>
      </c>
      <c r="F269" s="66">
        <f t="shared" si="184"/>
        <v>0</v>
      </c>
      <c r="G269" s="66">
        <f t="shared" si="184"/>
        <v>0</v>
      </c>
      <c r="H269" s="66">
        <f t="shared" si="184"/>
        <v>0</v>
      </c>
      <c r="I269" s="66">
        <f t="shared" si="184"/>
        <v>0</v>
      </c>
      <c r="J269" s="66">
        <f t="shared" si="184"/>
        <v>0</v>
      </c>
      <c r="K269" s="66">
        <f t="shared" si="184"/>
        <v>0</v>
      </c>
      <c r="L269" s="66">
        <f t="shared" si="184"/>
        <v>0</v>
      </c>
      <c r="M269" s="66">
        <f t="shared" si="184"/>
        <v>0</v>
      </c>
      <c r="N269" s="66">
        <f t="shared" si="184"/>
        <v>0</v>
      </c>
      <c r="O269" s="66">
        <f t="shared" si="184"/>
        <v>0</v>
      </c>
      <c r="P269" s="66">
        <f t="shared" si="156"/>
        <v>0</v>
      </c>
      <c r="R269" s="35"/>
    </row>
    <row r="270" spans="1:18" ht="16.05" customHeight="1" x14ac:dyDescent="0.2">
      <c r="A270" s="9"/>
      <c r="B270" s="13"/>
      <c r="C270" s="10" t="s">
        <v>22</v>
      </c>
      <c r="D270" s="7" t="str">
        <f t="shared" ref="D270:O270" si="185">IF(D269&lt;=0,"",D269/$P269%)</f>
        <v/>
      </c>
      <c r="E270" s="7" t="str">
        <f t="shared" si="185"/>
        <v/>
      </c>
      <c r="F270" s="7" t="str">
        <f t="shared" si="185"/>
        <v/>
      </c>
      <c r="G270" s="7" t="str">
        <f t="shared" si="185"/>
        <v/>
      </c>
      <c r="H270" s="7" t="str">
        <f t="shared" si="185"/>
        <v/>
      </c>
      <c r="I270" s="7" t="str">
        <f t="shared" si="185"/>
        <v/>
      </c>
      <c r="J270" s="7" t="str">
        <f t="shared" si="185"/>
        <v/>
      </c>
      <c r="K270" s="7" t="str">
        <f t="shared" si="185"/>
        <v/>
      </c>
      <c r="L270" s="7" t="str">
        <f t="shared" si="185"/>
        <v/>
      </c>
      <c r="M270" s="7" t="str">
        <f t="shared" si="185"/>
        <v/>
      </c>
      <c r="N270" s="7" t="str">
        <f t="shared" si="185"/>
        <v/>
      </c>
      <c r="O270" s="7" t="str">
        <f t="shared" si="185"/>
        <v/>
      </c>
      <c r="P270" s="66">
        <f t="shared" si="156"/>
        <v>0</v>
      </c>
      <c r="R270" s="35"/>
    </row>
    <row r="271" spans="1:18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56"/>
        <v>0</v>
      </c>
      <c r="R271" s="35"/>
    </row>
    <row r="272" spans="1:18" ht="16.05" customHeight="1" x14ac:dyDescent="0.2">
      <c r="A272" s="9"/>
      <c r="B272" s="9"/>
      <c r="C272" s="10" t="s">
        <v>22</v>
      </c>
      <c r="D272" s="7" t="str">
        <f t="shared" ref="D272:O272" si="186">IF(D271&lt;=0,"",D271/$P271%)</f>
        <v/>
      </c>
      <c r="E272" s="7" t="str">
        <f t="shared" si="186"/>
        <v/>
      </c>
      <c r="F272" s="7" t="str">
        <f t="shared" si="186"/>
        <v/>
      </c>
      <c r="G272" s="7" t="str">
        <f t="shared" si="186"/>
        <v/>
      </c>
      <c r="H272" s="7" t="str">
        <f t="shared" si="186"/>
        <v/>
      </c>
      <c r="I272" s="7" t="str">
        <f t="shared" si="186"/>
        <v/>
      </c>
      <c r="J272" s="7" t="str">
        <f t="shared" si="186"/>
        <v/>
      </c>
      <c r="K272" s="7" t="str">
        <f t="shared" si="186"/>
        <v/>
      </c>
      <c r="L272" s="7" t="str">
        <f t="shared" si="186"/>
        <v/>
      </c>
      <c r="M272" s="7" t="str">
        <f t="shared" si="186"/>
        <v/>
      </c>
      <c r="N272" s="7" t="str">
        <f t="shared" si="186"/>
        <v/>
      </c>
      <c r="O272" s="7" t="str">
        <f t="shared" si="186"/>
        <v/>
      </c>
      <c r="P272" s="66">
        <f t="shared" si="156"/>
        <v>0</v>
      </c>
      <c r="R272" s="35"/>
    </row>
    <row r="273" spans="1:18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56"/>
        <v>0</v>
      </c>
      <c r="R273" s="35"/>
    </row>
    <row r="274" spans="1:18" ht="16.05" customHeight="1" x14ac:dyDescent="0.2">
      <c r="A274" s="9"/>
      <c r="B274" s="9"/>
      <c r="C274" s="10" t="s">
        <v>22</v>
      </c>
      <c r="D274" s="7" t="str">
        <f t="shared" ref="D274:O274" si="187">IF(D273&lt;=0,"",D273/$P273%)</f>
        <v/>
      </c>
      <c r="E274" s="7" t="str">
        <f t="shared" si="187"/>
        <v/>
      </c>
      <c r="F274" s="7" t="str">
        <f t="shared" si="187"/>
        <v/>
      </c>
      <c r="G274" s="7" t="str">
        <f t="shared" si="187"/>
        <v/>
      </c>
      <c r="H274" s="7" t="str">
        <f t="shared" si="187"/>
        <v/>
      </c>
      <c r="I274" s="7" t="str">
        <f t="shared" si="187"/>
        <v/>
      </c>
      <c r="J274" s="7" t="str">
        <f t="shared" si="187"/>
        <v/>
      </c>
      <c r="K274" s="7" t="str">
        <f t="shared" si="187"/>
        <v/>
      </c>
      <c r="L274" s="7" t="str">
        <f t="shared" si="187"/>
        <v/>
      </c>
      <c r="M274" s="7" t="str">
        <f t="shared" si="187"/>
        <v/>
      </c>
      <c r="N274" s="7" t="str">
        <f t="shared" si="187"/>
        <v/>
      </c>
      <c r="O274" s="7" t="str">
        <f t="shared" si="187"/>
        <v/>
      </c>
      <c r="P274" s="66">
        <f t="shared" si="156"/>
        <v>0</v>
      </c>
      <c r="R274" s="35"/>
    </row>
    <row r="275" spans="1:18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88">SUM(E273,E271)</f>
        <v>0</v>
      </c>
      <c r="F275" s="66">
        <f t="shared" si="188"/>
        <v>0</v>
      </c>
      <c r="G275" s="66">
        <f t="shared" si="188"/>
        <v>0</v>
      </c>
      <c r="H275" s="66">
        <f t="shared" si="188"/>
        <v>0</v>
      </c>
      <c r="I275" s="66">
        <f t="shared" si="188"/>
        <v>0</v>
      </c>
      <c r="J275" s="66">
        <f t="shared" si="188"/>
        <v>0</v>
      </c>
      <c r="K275" s="66">
        <f t="shared" si="188"/>
        <v>0</v>
      </c>
      <c r="L275" s="66">
        <f t="shared" si="188"/>
        <v>0</v>
      </c>
      <c r="M275" s="66">
        <f t="shared" si="188"/>
        <v>0</v>
      </c>
      <c r="N275" s="66">
        <f t="shared" si="188"/>
        <v>0</v>
      </c>
      <c r="O275" s="66">
        <f t="shared" si="188"/>
        <v>0</v>
      </c>
      <c r="P275" s="66">
        <f t="shared" si="156"/>
        <v>0</v>
      </c>
      <c r="R275" s="35"/>
    </row>
    <row r="276" spans="1:18" ht="16.05" customHeight="1" x14ac:dyDescent="0.2">
      <c r="A276" s="9"/>
      <c r="B276" s="13"/>
      <c r="C276" s="10" t="s">
        <v>22</v>
      </c>
      <c r="D276" s="7" t="str">
        <f t="shared" ref="D276:O276" si="189">IF(D275&lt;=0,"",D275/$P275%)</f>
        <v/>
      </c>
      <c r="E276" s="7" t="str">
        <f t="shared" si="189"/>
        <v/>
      </c>
      <c r="F276" s="7" t="str">
        <f t="shared" si="189"/>
        <v/>
      </c>
      <c r="G276" s="7" t="str">
        <f t="shared" si="189"/>
        <v/>
      </c>
      <c r="H276" s="7" t="str">
        <f t="shared" si="189"/>
        <v/>
      </c>
      <c r="I276" s="7" t="str">
        <f t="shared" si="189"/>
        <v/>
      </c>
      <c r="J276" s="7" t="str">
        <f t="shared" si="189"/>
        <v/>
      </c>
      <c r="K276" s="7" t="str">
        <f t="shared" si="189"/>
        <v/>
      </c>
      <c r="L276" s="7" t="str">
        <f t="shared" si="189"/>
        <v/>
      </c>
      <c r="M276" s="7" t="str">
        <f t="shared" si="189"/>
        <v/>
      </c>
      <c r="N276" s="7" t="str">
        <f t="shared" si="189"/>
        <v/>
      </c>
      <c r="O276" s="7" t="str">
        <f t="shared" si="189"/>
        <v/>
      </c>
      <c r="P276" s="66">
        <f t="shared" si="156"/>
        <v>0</v>
      </c>
      <c r="R276" s="35"/>
    </row>
    <row r="277" spans="1:18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56"/>
        <v>0</v>
      </c>
      <c r="R277" s="35"/>
    </row>
    <row r="278" spans="1:18" ht="16.05" customHeight="1" x14ac:dyDescent="0.2">
      <c r="A278" s="9"/>
      <c r="B278" s="9"/>
      <c r="C278" s="10" t="s">
        <v>22</v>
      </c>
      <c r="D278" s="7" t="str">
        <f t="shared" ref="D278:O278" si="190">IF(D277&lt;=0,"",D277/$P277%)</f>
        <v/>
      </c>
      <c r="E278" s="7" t="str">
        <f t="shared" si="190"/>
        <v/>
      </c>
      <c r="F278" s="7" t="str">
        <f t="shared" si="190"/>
        <v/>
      </c>
      <c r="G278" s="7" t="str">
        <f t="shared" si="190"/>
        <v/>
      </c>
      <c r="H278" s="7" t="str">
        <f t="shared" si="190"/>
        <v/>
      </c>
      <c r="I278" s="7" t="str">
        <f t="shared" si="190"/>
        <v/>
      </c>
      <c r="J278" s="7" t="str">
        <f t="shared" si="190"/>
        <v/>
      </c>
      <c r="K278" s="7" t="str">
        <f t="shared" si="190"/>
        <v/>
      </c>
      <c r="L278" s="7" t="str">
        <f t="shared" si="190"/>
        <v/>
      </c>
      <c r="M278" s="7" t="str">
        <f t="shared" si="190"/>
        <v/>
      </c>
      <c r="N278" s="7" t="str">
        <f t="shared" si="190"/>
        <v/>
      </c>
      <c r="O278" s="7" t="str">
        <f t="shared" si="190"/>
        <v/>
      </c>
      <c r="P278" s="66">
        <f t="shared" si="156"/>
        <v>0</v>
      </c>
      <c r="R278" s="35"/>
    </row>
    <row r="279" spans="1:18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56"/>
        <v>0</v>
      </c>
      <c r="R279" s="35"/>
    </row>
    <row r="280" spans="1:18" ht="16.05" customHeight="1" x14ac:dyDescent="0.2">
      <c r="A280" s="9"/>
      <c r="B280" s="9"/>
      <c r="C280" s="10" t="s">
        <v>22</v>
      </c>
      <c r="D280" s="7" t="str">
        <f t="shared" ref="D280:O280" si="191">IF(D279&lt;=0,"",D279/$P279%)</f>
        <v/>
      </c>
      <c r="E280" s="7" t="str">
        <f t="shared" si="191"/>
        <v/>
      </c>
      <c r="F280" s="7" t="str">
        <f t="shared" si="191"/>
        <v/>
      </c>
      <c r="G280" s="7" t="str">
        <f t="shared" si="191"/>
        <v/>
      </c>
      <c r="H280" s="7" t="str">
        <f t="shared" si="191"/>
        <v/>
      </c>
      <c r="I280" s="7" t="str">
        <f t="shared" si="191"/>
        <v/>
      </c>
      <c r="J280" s="7" t="str">
        <f t="shared" si="191"/>
        <v/>
      </c>
      <c r="K280" s="7" t="str">
        <f t="shared" si="191"/>
        <v/>
      </c>
      <c r="L280" s="7" t="str">
        <f t="shared" si="191"/>
        <v/>
      </c>
      <c r="M280" s="7" t="str">
        <f t="shared" si="191"/>
        <v/>
      </c>
      <c r="N280" s="7" t="str">
        <f t="shared" si="191"/>
        <v/>
      </c>
      <c r="O280" s="7" t="str">
        <f t="shared" si="191"/>
        <v/>
      </c>
      <c r="P280" s="66">
        <f t="shared" si="156"/>
        <v>0</v>
      </c>
      <c r="R280" s="35"/>
    </row>
    <row r="281" spans="1:18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2">SUM(E279,E277)</f>
        <v>0</v>
      </c>
      <c r="F281" s="66">
        <f t="shared" si="192"/>
        <v>0</v>
      </c>
      <c r="G281" s="66">
        <f t="shared" si="192"/>
        <v>0</v>
      </c>
      <c r="H281" s="66">
        <f t="shared" si="192"/>
        <v>0</v>
      </c>
      <c r="I281" s="66">
        <f t="shared" si="192"/>
        <v>0</v>
      </c>
      <c r="J281" s="66">
        <f t="shared" si="192"/>
        <v>0</v>
      </c>
      <c r="K281" s="66">
        <f t="shared" si="192"/>
        <v>0</v>
      </c>
      <c r="L281" s="66">
        <f t="shared" si="192"/>
        <v>0</v>
      </c>
      <c r="M281" s="66">
        <f t="shared" si="192"/>
        <v>0</v>
      </c>
      <c r="N281" s="66">
        <f t="shared" si="192"/>
        <v>0</v>
      </c>
      <c r="O281" s="66">
        <f t="shared" si="192"/>
        <v>0</v>
      </c>
      <c r="P281" s="66">
        <f t="shared" si="156"/>
        <v>0</v>
      </c>
      <c r="R281" s="35"/>
    </row>
    <row r="282" spans="1:18" ht="16.05" customHeight="1" x14ac:dyDescent="0.2">
      <c r="A282" s="9"/>
      <c r="B282" s="13"/>
      <c r="C282" s="10" t="s">
        <v>22</v>
      </c>
      <c r="D282" s="7" t="str">
        <f t="shared" ref="D282:O282" si="193">IF(D281&lt;=0,"",D281/$P281%)</f>
        <v/>
      </c>
      <c r="E282" s="7" t="str">
        <f t="shared" si="193"/>
        <v/>
      </c>
      <c r="F282" s="7" t="str">
        <f t="shared" si="193"/>
        <v/>
      </c>
      <c r="G282" s="7" t="str">
        <f t="shared" si="193"/>
        <v/>
      </c>
      <c r="H282" s="7" t="str">
        <f t="shared" si="193"/>
        <v/>
      </c>
      <c r="I282" s="7" t="str">
        <f t="shared" si="193"/>
        <v/>
      </c>
      <c r="J282" s="7" t="str">
        <f t="shared" si="193"/>
        <v/>
      </c>
      <c r="K282" s="7" t="str">
        <f t="shared" si="193"/>
        <v/>
      </c>
      <c r="L282" s="7" t="str">
        <f t="shared" si="193"/>
        <v/>
      </c>
      <c r="M282" s="7" t="str">
        <f t="shared" si="193"/>
        <v/>
      </c>
      <c r="N282" s="7" t="str">
        <f t="shared" si="193"/>
        <v/>
      </c>
      <c r="O282" s="7" t="str">
        <f t="shared" si="193"/>
        <v/>
      </c>
      <c r="P282" s="66">
        <f t="shared" si="156"/>
        <v>0</v>
      </c>
      <c r="R282" s="35"/>
    </row>
    <row r="283" spans="1:18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56"/>
        <v>0</v>
      </c>
      <c r="R283" s="35"/>
    </row>
    <row r="284" spans="1:18" ht="16.05" customHeight="1" x14ac:dyDescent="0.2">
      <c r="A284" s="9"/>
      <c r="B284" s="9"/>
      <c r="C284" s="10" t="s">
        <v>22</v>
      </c>
      <c r="D284" s="7" t="str">
        <f t="shared" ref="D284:O284" si="194">IF(D283&lt;=0,"",D283/$P283%)</f>
        <v/>
      </c>
      <c r="E284" s="7" t="str">
        <f t="shared" si="194"/>
        <v/>
      </c>
      <c r="F284" s="7" t="str">
        <f t="shared" si="194"/>
        <v/>
      </c>
      <c r="G284" s="7" t="str">
        <f t="shared" si="194"/>
        <v/>
      </c>
      <c r="H284" s="7" t="str">
        <f t="shared" si="194"/>
        <v/>
      </c>
      <c r="I284" s="7" t="str">
        <f t="shared" si="194"/>
        <v/>
      </c>
      <c r="J284" s="7" t="str">
        <f t="shared" si="194"/>
        <v/>
      </c>
      <c r="K284" s="7" t="str">
        <f t="shared" si="194"/>
        <v/>
      </c>
      <c r="L284" s="7" t="str">
        <f t="shared" si="194"/>
        <v/>
      </c>
      <c r="M284" s="7" t="str">
        <f t="shared" si="194"/>
        <v/>
      </c>
      <c r="N284" s="7" t="str">
        <f t="shared" si="194"/>
        <v/>
      </c>
      <c r="O284" s="7" t="str">
        <f t="shared" si="194"/>
        <v/>
      </c>
      <c r="P284" s="66">
        <f t="shared" si="156"/>
        <v>0</v>
      </c>
      <c r="R284" s="35"/>
    </row>
    <row r="285" spans="1:18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6"/>
        <v>0</v>
      </c>
      <c r="R285" s="35"/>
    </row>
    <row r="286" spans="1:18" ht="16.05" customHeight="1" x14ac:dyDescent="0.2">
      <c r="A286" s="9"/>
      <c r="B286" s="9"/>
      <c r="C286" s="10" t="s">
        <v>22</v>
      </c>
      <c r="D286" s="7" t="str">
        <f t="shared" ref="D286:O286" si="195">IF(D285&lt;=0,"",D285/$P285%)</f>
        <v/>
      </c>
      <c r="E286" s="7" t="str">
        <f t="shared" si="195"/>
        <v/>
      </c>
      <c r="F286" s="7" t="str">
        <f t="shared" si="195"/>
        <v/>
      </c>
      <c r="G286" s="7" t="str">
        <f t="shared" si="195"/>
        <v/>
      </c>
      <c r="H286" s="7" t="str">
        <f t="shared" si="195"/>
        <v/>
      </c>
      <c r="I286" s="7" t="str">
        <f t="shared" si="195"/>
        <v/>
      </c>
      <c r="J286" s="7" t="str">
        <f t="shared" si="195"/>
        <v/>
      </c>
      <c r="K286" s="7" t="str">
        <f t="shared" si="195"/>
        <v/>
      </c>
      <c r="L286" s="7" t="str">
        <f t="shared" si="195"/>
        <v/>
      </c>
      <c r="M286" s="7" t="str">
        <f t="shared" si="195"/>
        <v/>
      </c>
      <c r="N286" s="7" t="str">
        <f t="shared" si="195"/>
        <v/>
      </c>
      <c r="O286" s="7" t="str">
        <f t="shared" si="195"/>
        <v/>
      </c>
      <c r="P286" s="66">
        <f t="shared" si="156"/>
        <v>0</v>
      </c>
      <c r="R286" s="35"/>
    </row>
    <row r="287" spans="1:18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6">SUM(E285,E283)</f>
        <v>0</v>
      </c>
      <c r="F287" s="66">
        <f t="shared" si="196"/>
        <v>0</v>
      </c>
      <c r="G287" s="66">
        <f t="shared" si="196"/>
        <v>0</v>
      </c>
      <c r="H287" s="66">
        <f t="shared" si="196"/>
        <v>0</v>
      </c>
      <c r="I287" s="66">
        <f t="shared" si="196"/>
        <v>0</v>
      </c>
      <c r="J287" s="66">
        <f t="shared" si="196"/>
        <v>0</v>
      </c>
      <c r="K287" s="66">
        <f t="shared" si="196"/>
        <v>0</v>
      </c>
      <c r="L287" s="66">
        <f t="shared" si="196"/>
        <v>0</v>
      </c>
      <c r="M287" s="66">
        <f t="shared" si="196"/>
        <v>0</v>
      </c>
      <c r="N287" s="66">
        <f t="shared" si="196"/>
        <v>0</v>
      </c>
      <c r="O287" s="66">
        <f t="shared" si="196"/>
        <v>0</v>
      </c>
      <c r="P287" s="66">
        <f t="shared" si="156"/>
        <v>0</v>
      </c>
      <c r="R287" s="35"/>
    </row>
    <row r="288" spans="1:18" ht="16.05" customHeight="1" x14ac:dyDescent="0.2">
      <c r="A288" s="9"/>
      <c r="B288" s="13"/>
      <c r="C288" s="10" t="s">
        <v>22</v>
      </c>
      <c r="D288" s="7" t="str">
        <f t="shared" ref="D288:O288" si="197">IF(D287&lt;=0,"",D287/$P287%)</f>
        <v/>
      </c>
      <c r="E288" s="7" t="str">
        <f t="shared" si="197"/>
        <v/>
      </c>
      <c r="F288" s="7" t="str">
        <f t="shared" si="197"/>
        <v/>
      </c>
      <c r="G288" s="7" t="str">
        <f t="shared" si="197"/>
        <v/>
      </c>
      <c r="H288" s="7" t="str">
        <f t="shared" si="197"/>
        <v/>
      </c>
      <c r="I288" s="7" t="str">
        <f t="shared" si="197"/>
        <v/>
      </c>
      <c r="J288" s="7" t="str">
        <f t="shared" si="197"/>
        <v/>
      </c>
      <c r="K288" s="7" t="str">
        <f t="shared" si="197"/>
        <v/>
      </c>
      <c r="L288" s="7" t="str">
        <f t="shared" si="197"/>
        <v/>
      </c>
      <c r="M288" s="7" t="str">
        <f t="shared" si="197"/>
        <v/>
      </c>
      <c r="N288" s="7" t="str">
        <f t="shared" si="197"/>
        <v/>
      </c>
      <c r="O288" s="7" t="str">
        <f t="shared" si="197"/>
        <v/>
      </c>
      <c r="P288" s="66">
        <f t="shared" si="156"/>
        <v>0</v>
      </c>
      <c r="R288" s="35"/>
    </row>
    <row r="289" spans="1:18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56"/>
        <v>0</v>
      </c>
      <c r="R289" s="35"/>
    </row>
    <row r="290" spans="1:18" ht="16.05" customHeight="1" x14ac:dyDescent="0.2">
      <c r="A290" s="9"/>
      <c r="B290" s="9"/>
      <c r="C290" s="10" t="s">
        <v>22</v>
      </c>
      <c r="D290" s="7" t="str">
        <f t="shared" ref="D290:O290" si="198">IF(D289&lt;=0,"",D289/$P289%)</f>
        <v/>
      </c>
      <c r="E290" s="7" t="str">
        <f t="shared" si="198"/>
        <v/>
      </c>
      <c r="F290" s="7" t="str">
        <f t="shared" si="198"/>
        <v/>
      </c>
      <c r="G290" s="7" t="str">
        <f t="shared" si="198"/>
        <v/>
      </c>
      <c r="H290" s="7" t="str">
        <f t="shared" si="198"/>
        <v/>
      </c>
      <c r="I290" s="7" t="str">
        <f t="shared" si="198"/>
        <v/>
      </c>
      <c r="J290" s="7" t="str">
        <f t="shared" si="198"/>
        <v/>
      </c>
      <c r="K290" s="7" t="str">
        <f t="shared" si="198"/>
        <v/>
      </c>
      <c r="L290" s="7" t="str">
        <f t="shared" si="198"/>
        <v/>
      </c>
      <c r="M290" s="7" t="str">
        <f t="shared" si="198"/>
        <v/>
      </c>
      <c r="N290" s="7" t="str">
        <f t="shared" si="198"/>
        <v/>
      </c>
      <c r="O290" s="7" t="str">
        <f t="shared" si="198"/>
        <v/>
      </c>
      <c r="P290" s="66">
        <f t="shared" si="156"/>
        <v>0</v>
      </c>
      <c r="R290" s="35"/>
    </row>
    <row r="291" spans="1:18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56"/>
        <v>0</v>
      </c>
      <c r="R291" s="35"/>
    </row>
    <row r="292" spans="1:18" ht="16.05" customHeight="1" x14ac:dyDescent="0.2">
      <c r="A292" s="9"/>
      <c r="B292" s="9"/>
      <c r="C292" s="10" t="s">
        <v>22</v>
      </c>
      <c r="D292" s="7" t="str">
        <f t="shared" ref="D292:O292" si="199">IF(D291&lt;=0,"",D291/$P291%)</f>
        <v/>
      </c>
      <c r="E292" s="7" t="str">
        <f t="shared" si="199"/>
        <v/>
      </c>
      <c r="F292" s="7" t="str">
        <f t="shared" si="199"/>
        <v/>
      </c>
      <c r="G292" s="7" t="str">
        <f t="shared" si="199"/>
        <v/>
      </c>
      <c r="H292" s="7" t="str">
        <f t="shared" si="199"/>
        <v/>
      </c>
      <c r="I292" s="7" t="str">
        <f t="shared" si="199"/>
        <v/>
      </c>
      <c r="J292" s="7" t="str">
        <f t="shared" si="199"/>
        <v/>
      </c>
      <c r="K292" s="7" t="str">
        <f t="shared" si="199"/>
        <v/>
      </c>
      <c r="L292" s="7" t="str">
        <f t="shared" si="199"/>
        <v/>
      </c>
      <c r="M292" s="7" t="str">
        <f t="shared" si="199"/>
        <v/>
      </c>
      <c r="N292" s="7" t="str">
        <f t="shared" si="199"/>
        <v/>
      </c>
      <c r="O292" s="7" t="str">
        <f t="shared" si="199"/>
        <v/>
      </c>
      <c r="P292" s="66">
        <f t="shared" si="156"/>
        <v>0</v>
      </c>
      <c r="R292" s="35"/>
    </row>
    <row r="293" spans="1:18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0">SUM(E291,E289)</f>
        <v>0</v>
      </c>
      <c r="F293" s="66">
        <f t="shared" si="200"/>
        <v>0</v>
      </c>
      <c r="G293" s="66">
        <f t="shared" si="200"/>
        <v>0</v>
      </c>
      <c r="H293" s="66">
        <f t="shared" si="200"/>
        <v>0</v>
      </c>
      <c r="I293" s="66">
        <f t="shared" si="200"/>
        <v>0</v>
      </c>
      <c r="J293" s="66">
        <f t="shared" si="200"/>
        <v>0</v>
      </c>
      <c r="K293" s="66">
        <f t="shared" si="200"/>
        <v>0</v>
      </c>
      <c r="L293" s="66">
        <f t="shared" si="200"/>
        <v>0</v>
      </c>
      <c r="M293" s="66">
        <f t="shared" si="200"/>
        <v>0</v>
      </c>
      <c r="N293" s="66">
        <f t="shared" si="200"/>
        <v>0</v>
      </c>
      <c r="O293" s="66">
        <f t="shared" si="200"/>
        <v>0</v>
      </c>
      <c r="P293" s="66">
        <f t="shared" ref="P293:P356" si="201">SUM(D293:O293)</f>
        <v>0</v>
      </c>
      <c r="R293" s="35"/>
    </row>
    <row r="294" spans="1:18" ht="16.05" customHeight="1" x14ac:dyDescent="0.2">
      <c r="A294" s="9"/>
      <c r="B294" s="13"/>
      <c r="C294" s="10" t="s">
        <v>22</v>
      </c>
      <c r="D294" s="7" t="str">
        <f t="shared" ref="D294:O294" si="202">IF(D293&lt;=0,"",D293/$P293%)</f>
        <v/>
      </c>
      <c r="E294" s="7" t="str">
        <f t="shared" si="202"/>
        <v/>
      </c>
      <c r="F294" s="7" t="str">
        <f t="shared" si="202"/>
        <v/>
      </c>
      <c r="G294" s="7" t="str">
        <f t="shared" si="202"/>
        <v/>
      </c>
      <c r="H294" s="7" t="str">
        <f t="shared" si="202"/>
        <v/>
      </c>
      <c r="I294" s="7" t="str">
        <f t="shared" si="202"/>
        <v/>
      </c>
      <c r="J294" s="7" t="str">
        <f t="shared" si="202"/>
        <v/>
      </c>
      <c r="K294" s="7" t="str">
        <f t="shared" si="202"/>
        <v/>
      </c>
      <c r="L294" s="7" t="str">
        <f t="shared" si="202"/>
        <v/>
      </c>
      <c r="M294" s="7" t="str">
        <f t="shared" si="202"/>
        <v/>
      </c>
      <c r="N294" s="7" t="str">
        <f t="shared" si="202"/>
        <v/>
      </c>
      <c r="O294" s="7" t="str">
        <f t="shared" si="202"/>
        <v/>
      </c>
      <c r="P294" s="66">
        <f t="shared" si="201"/>
        <v>0</v>
      </c>
      <c r="R294" s="35"/>
    </row>
    <row r="295" spans="1:18" ht="16.05" customHeight="1" x14ac:dyDescent="0.2">
      <c r="A295" s="103" t="s">
        <v>72</v>
      </c>
      <c r="B295" s="104"/>
      <c r="C295" s="7" t="s">
        <v>21</v>
      </c>
      <c r="D295" s="67">
        <v>15608.599999999999</v>
      </c>
      <c r="E295" s="67">
        <v>13852.4</v>
      </c>
      <c r="F295" s="67">
        <v>14889.5</v>
      </c>
      <c r="G295" s="67">
        <v>15796.5</v>
      </c>
      <c r="H295" s="67">
        <v>16615.400000000001</v>
      </c>
      <c r="I295" s="67">
        <v>16301.7</v>
      </c>
      <c r="J295" s="67">
        <v>16612.599999999999</v>
      </c>
      <c r="K295" s="67">
        <v>15827.5</v>
      </c>
      <c r="L295" s="67">
        <v>15214.3</v>
      </c>
      <c r="M295" s="67">
        <v>15666.300000000001</v>
      </c>
      <c r="N295" s="67">
        <v>15186.199999999999</v>
      </c>
      <c r="O295" s="67">
        <v>15809.1</v>
      </c>
      <c r="P295" s="66">
        <f>SUM(D295:O295)</f>
        <v>187380.09999999998</v>
      </c>
      <c r="R295" s="35"/>
    </row>
    <row r="296" spans="1:18" ht="16.05" customHeight="1" x14ac:dyDescent="0.2">
      <c r="A296" s="9"/>
      <c r="C296" s="10" t="s">
        <v>22</v>
      </c>
      <c r="D296" s="7">
        <f t="shared" ref="D296:O296" si="203">IF(D295&lt;=0,"",D295/$P295%)</f>
        <v>8.3299133686021101</v>
      </c>
      <c r="E296" s="7">
        <f t="shared" si="203"/>
        <v>7.392674035289768</v>
      </c>
      <c r="F296" s="7">
        <f t="shared" si="203"/>
        <v>7.9461479634176744</v>
      </c>
      <c r="G296" s="7">
        <f t="shared" si="203"/>
        <v>8.4301908260268839</v>
      </c>
      <c r="H296" s="7">
        <f t="shared" si="203"/>
        <v>8.8672169563363479</v>
      </c>
      <c r="I296" s="7">
        <f t="shared" si="203"/>
        <v>8.6998032341748157</v>
      </c>
      <c r="J296" s="7">
        <f t="shared" si="203"/>
        <v>8.8657226674550831</v>
      </c>
      <c r="K296" s="7">
        <f t="shared" si="203"/>
        <v>8.4467347386408704</v>
      </c>
      <c r="L296" s="7">
        <f t="shared" si="203"/>
        <v>8.1194854736442146</v>
      </c>
      <c r="M296" s="7">
        <f t="shared" si="203"/>
        <v>8.3607063930481438</v>
      </c>
      <c r="N296" s="7">
        <f t="shared" si="203"/>
        <v>8.104489217371535</v>
      </c>
      <c r="O296" s="7">
        <f t="shared" si="203"/>
        <v>8.4369151259925701</v>
      </c>
      <c r="P296" s="66">
        <f t="shared" si="201"/>
        <v>100.00000000000003</v>
      </c>
      <c r="R296" s="35"/>
    </row>
    <row r="297" spans="1:18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1"/>
        <v>0</v>
      </c>
      <c r="R297" s="35"/>
    </row>
    <row r="298" spans="1:18" ht="16.05" customHeight="1" x14ac:dyDescent="0.2">
      <c r="A298" s="9"/>
      <c r="C298" s="10" t="s">
        <v>22</v>
      </c>
      <c r="D298" s="7" t="str">
        <f t="shared" ref="D298:O298" si="204">IF(D297&lt;=0,"",D297/$P297%)</f>
        <v/>
      </c>
      <c r="E298" s="7" t="str">
        <f t="shared" si="204"/>
        <v/>
      </c>
      <c r="F298" s="7" t="str">
        <f t="shared" si="204"/>
        <v/>
      </c>
      <c r="G298" s="7" t="str">
        <f t="shared" si="204"/>
        <v/>
      </c>
      <c r="H298" s="7" t="str">
        <f t="shared" si="204"/>
        <v/>
      </c>
      <c r="I298" s="7" t="str">
        <f t="shared" si="204"/>
        <v/>
      </c>
      <c r="J298" s="7" t="str">
        <f t="shared" si="204"/>
        <v/>
      </c>
      <c r="K298" s="7" t="str">
        <f t="shared" si="204"/>
        <v/>
      </c>
      <c r="L298" s="7" t="str">
        <f t="shared" si="204"/>
        <v/>
      </c>
      <c r="M298" s="7" t="str">
        <f t="shared" si="204"/>
        <v/>
      </c>
      <c r="N298" s="7" t="str">
        <f t="shared" si="204"/>
        <v/>
      </c>
      <c r="O298" s="7" t="str">
        <f t="shared" si="204"/>
        <v/>
      </c>
      <c r="P298" s="66">
        <f t="shared" si="201"/>
        <v>0</v>
      </c>
      <c r="R298" s="35"/>
    </row>
    <row r="299" spans="1:18" ht="16.05" customHeight="1" x14ac:dyDescent="0.2">
      <c r="A299" s="9"/>
      <c r="B299" s="11"/>
      <c r="C299" s="7" t="s">
        <v>24</v>
      </c>
      <c r="D299" s="66">
        <f>SUM(D297,D295)</f>
        <v>15608.599999999999</v>
      </c>
      <c r="E299" s="66">
        <f t="shared" ref="E299:O299" si="205">SUM(E297,E295)</f>
        <v>13852.4</v>
      </c>
      <c r="F299" s="66">
        <f t="shared" si="205"/>
        <v>14889.5</v>
      </c>
      <c r="G299" s="66">
        <f t="shared" si="205"/>
        <v>15796.5</v>
      </c>
      <c r="H299" s="66">
        <f t="shared" si="205"/>
        <v>16615.400000000001</v>
      </c>
      <c r="I299" s="66">
        <f t="shared" si="205"/>
        <v>16301.7</v>
      </c>
      <c r="J299" s="66">
        <f t="shared" si="205"/>
        <v>16612.599999999999</v>
      </c>
      <c r="K299" s="66">
        <f t="shared" si="205"/>
        <v>15827.5</v>
      </c>
      <c r="L299" s="66">
        <f t="shared" si="205"/>
        <v>15214.3</v>
      </c>
      <c r="M299" s="66">
        <f t="shared" si="205"/>
        <v>15666.300000000001</v>
      </c>
      <c r="N299" s="66">
        <f t="shared" si="205"/>
        <v>15186.199999999999</v>
      </c>
      <c r="O299" s="66">
        <f t="shared" si="205"/>
        <v>15809.1</v>
      </c>
      <c r="P299" s="66">
        <f t="shared" si="201"/>
        <v>187380.09999999998</v>
      </c>
      <c r="R299" s="35"/>
    </row>
    <row r="300" spans="1:18" ht="16.05" customHeight="1" x14ac:dyDescent="0.2">
      <c r="A300" s="13"/>
      <c r="B300" s="12"/>
      <c r="C300" s="10" t="s">
        <v>22</v>
      </c>
      <c r="D300" s="7">
        <f t="shared" ref="D300:O300" si="206">IF(D299&lt;=0,"",D299/$P299%)</f>
        <v>8.3299133686021101</v>
      </c>
      <c r="E300" s="7">
        <f t="shared" si="206"/>
        <v>7.392674035289768</v>
      </c>
      <c r="F300" s="7">
        <f t="shared" si="206"/>
        <v>7.9461479634176744</v>
      </c>
      <c r="G300" s="7">
        <f t="shared" si="206"/>
        <v>8.4301908260268839</v>
      </c>
      <c r="H300" s="7">
        <f t="shared" si="206"/>
        <v>8.8672169563363479</v>
      </c>
      <c r="I300" s="7">
        <f t="shared" si="206"/>
        <v>8.6998032341748157</v>
      </c>
      <c r="J300" s="7">
        <f t="shared" si="206"/>
        <v>8.8657226674550831</v>
      </c>
      <c r="K300" s="7">
        <f t="shared" si="206"/>
        <v>8.4467347386408704</v>
      </c>
      <c r="L300" s="7">
        <f t="shared" si="206"/>
        <v>8.1194854736442146</v>
      </c>
      <c r="M300" s="7">
        <f t="shared" si="206"/>
        <v>8.3607063930481438</v>
      </c>
      <c r="N300" s="7">
        <f t="shared" si="206"/>
        <v>8.104489217371535</v>
      </c>
      <c r="O300" s="7">
        <f t="shared" si="206"/>
        <v>8.4369151259925701</v>
      </c>
      <c r="P300" s="66">
        <f t="shared" si="201"/>
        <v>100.00000000000003</v>
      </c>
      <c r="R300" s="35"/>
    </row>
    <row r="301" spans="1:18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5881.3999999999987</v>
      </c>
      <c r="E301" s="7">
        <f t="shared" ref="E301:O301" si="207">SUM(E307,E313,E319,E325,E331,E337,E343,E349,E355)</f>
        <v>5655.5000000000009</v>
      </c>
      <c r="F301" s="7">
        <f t="shared" si="207"/>
        <v>6147.7999999999993</v>
      </c>
      <c r="G301" s="7">
        <f t="shared" si="207"/>
        <v>4988.1000000000004</v>
      </c>
      <c r="H301" s="7">
        <f t="shared" si="207"/>
        <v>5475.7</v>
      </c>
      <c r="I301" s="7">
        <f t="shared" si="207"/>
        <v>5183.5</v>
      </c>
      <c r="J301" s="7">
        <f t="shared" si="207"/>
        <v>5341.2</v>
      </c>
      <c r="K301" s="7">
        <f t="shared" si="207"/>
        <v>5314.0999999999985</v>
      </c>
      <c r="L301" s="7">
        <f t="shared" si="207"/>
        <v>5355.8000000000011</v>
      </c>
      <c r="M301" s="7">
        <f t="shared" si="207"/>
        <v>5590.1</v>
      </c>
      <c r="N301" s="7">
        <f t="shared" si="207"/>
        <v>5122.6999999999989</v>
      </c>
      <c r="O301" s="7">
        <f t="shared" si="207"/>
        <v>5500.7000000000007</v>
      </c>
      <c r="P301" s="66">
        <f t="shared" si="201"/>
        <v>65556.599999999991</v>
      </c>
      <c r="R301" s="35"/>
    </row>
    <row r="302" spans="1:18" s="17" customFormat="1" ht="16.05" customHeight="1" x14ac:dyDescent="0.2">
      <c r="A302" s="9"/>
      <c r="B302" s="11"/>
      <c r="C302" s="10" t="s">
        <v>22</v>
      </c>
      <c r="D302" s="7">
        <f t="shared" ref="D302:O302" si="208">IF(D301&lt;=0,"",D301/$P301%)</f>
        <v>8.9714841831333523</v>
      </c>
      <c r="E302" s="7">
        <f t="shared" si="208"/>
        <v>8.6268964528361778</v>
      </c>
      <c r="F302" s="7">
        <f t="shared" si="208"/>
        <v>9.3778505901770384</v>
      </c>
      <c r="G302" s="7">
        <f t="shared" si="208"/>
        <v>7.6088448760307905</v>
      </c>
      <c r="H302" s="7">
        <f t="shared" si="208"/>
        <v>8.3526296360702066</v>
      </c>
      <c r="I302" s="7">
        <f t="shared" si="208"/>
        <v>7.9069079238398583</v>
      </c>
      <c r="J302" s="7">
        <f t="shared" si="208"/>
        <v>8.1474634132947727</v>
      </c>
      <c r="K302" s="7">
        <f t="shared" si="208"/>
        <v>8.1061250888545153</v>
      </c>
      <c r="L302" s="7">
        <f t="shared" si="208"/>
        <v>8.169734244912032</v>
      </c>
      <c r="M302" s="7">
        <f t="shared" si="208"/>
        <v>8.5271353303862636</v>
      </c>
      <c r="N302" s="7">
        <f t="shared" si="208"/>
        <v>7.8141636387488056</v>
      </c>
      <c r="O302" s="7">
        <f t="shared" si="208"/>
        <v>8.3907646217161993</v>
      </c>
      <c r="P302" s="66">
        <f t="shared" si="201"/>
        <v>100.00000000000001</v>
      </c>
      <c r="R302" s="35"/>
    </row>
    <row r="303" spans="1:18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15070.399999999998</v>
      </c>
      <c r="E303" s="7">
        <f t="shared" ref="E303:O303" si="209">SUM(E309,E315,E321,E327,E333,E339,E345,E351,E357)</f>
        <v>13886.2</v>
      </c>
      <c r="F303" s="7">
        <f t="shared" si="209"/>
        <v>17214</v>
      </c>
      <c r="G303" s="7">
        <f t="shared" si="209"/>
        <v>14953.2</v>
      </c>
      <c r="H303" s="7">
        <f t="shared" si="209"/>
        <v>14673.999999999998</v>
      </c>
      <c r="I303" s="7">
        <f t="shared" si="209"/>
        <v>14327.2</v>
      </c>
      <c r="J303" s="7">
        <f t="shared" si="209"/>
        <v>14854.7</v>
      </c>
      <c r="K303" s="7">
        <f t="shared" si="209"/>
        <v>14103.800000000001</v>
      </c>
      <c r="L303" s="7">
        <f t="shared" si="209"/>
        <v>14429.300000000001</v>
      </c>
      <c r="M303" s="7">
        <f t="shared" si="209"/>
        <v>15311.900000000001</v>
      </c>
      <c r="N303" s="7">
        <f t="shared" si="209"/>
        <v>15905.5</v>
      </c>
      <c r="O303" s="7">
        <f t="shared" si="209"/>
        <v>15389.400000000001</v>
      </c>
      <c r="P303" s="66">
        <f t="shared" si="201"/>
        <v>180119.59999999998</v>
      </c>
      <c r="R303" s="35"/>
    </row>
    <row r="304" spans="1:18" s="17" customFormat="1" ht="16.05" customHeight="1" x14ac:dyDescent="0.2">
      <c r="A304" s="9"/>
      <c r="B304" s="11"/>
      <c r="C304" s="10" t="s">
        <v>22</v>
      </c>
      <c r="D304" s="7">
        <f t="shared" ref="D304:O304" si="210">IF(D303&lt;=0,"",D303/$P303%)</f>
        <v>8.3668851141130673</v>
      </c>
      <c r="E304" s="7">
        <f t="shared" si="210"/>
        <v>7.7094330655853129</v>
      </c>
      <c r="F304" s="7">
        <f t="shared" si="210"/>
        <v>9.5569832489079491</v>
      </c>
      <c r="G304" s="7">
        <f t="shared" si="210"/>
        <v>8.3018172369914236</v>
      </c>
      <c r="H304" s="7">
        <f t="shared" si="210"/>
        <v>8.1468091201623807</v>
      </c>
      <c r="I304" s="7">
        <f t="shared" si="210"/>
        <v>7.9542703847887752</v>
      </c>
      <c r="J304" s="7">
        <f t="shared" si="210"/>
        <v>8.2471313505026682</v>
      </c>
      <c r="K304" s="7">
        <f t="shared" si="210"/>
        <v>7.830241683858949</v>
      </c>
      <c r="L304" s="7">
        <f t="shared" si="210"/>
        <v>8.0109549432710292</v>
      </c>
      <c r="M304" s="7">
        <f t="shared" si="210"/>
        <v>8.5009626936768701</v>
      </c>
      <c r="N304" s="7">
        <f t="shared" si="210"/>
        <v>8.8305214979380384</v>
      </c>
      <c r="O304" s="7">
        <f t="shared" si="210"/>
        <v>8.5439896602035557</v>
      </c>
      <c r="P304" s="66">
        <f t="shared" si="201"/>
        <v>100.00000000000001</v>
      </c>
      <c r="R304" s="35"/>
    </row>
    <row r="305" spans="1:18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20951.799999999996</v>
      </c>
      <c r="E305" s="7">
        <f t="shared" ref="E305:O305" si="211">SUM(E311,E317,E323,E329,E335,E341,E347,E353,E359)</f>
        <v>19541.7</v>
      </c>
      <c r="F305" s="7">
        <f t="shared" si="211"/>
        <v>23361.800000000003</v>
      </c>
      <c r="G305" s="7">
        <f t="shared" si="211"/>
        <v>19941.3</v>
      </c>
      <c r="H305" s="7">
        <f t="shared" si="211"/>
        <v>20149.7</v>
      </c>
      <c r="I305" s="7">
        <f t="shared" si="211"/>
        <v>19510.7</v>
      </c>
      <c r="J305" s="7">
        <f t="shared" si="211"/>
        <v>20195.900000000001</v>
      </c>
      <c r="K305" s="7">
        <f t="shared" si="211"/>
        <v>19417.899999999998</v>
      </c>
      <c r="L305" s="7">
        <f t="shared" si="211"/>
        <v>19785.100000000002</v>
      </c>
      <c r="M305" s="7">
        <f t="shared" si="211"/>
        <v>20902</v>
      </c>
      <c r="N305" s="7">
        <f t="shared" si="211"/>
        <v>21028.199999999997</v>
      </c>
      <c r="O305" s="7">
        <f t="shared" si="211"/>
        <v>20890.099999999999</v>
      </c>
      <c r="P305" s="66">
        <f t="shared" si="201"/>
        <v>245676.19999999998</v>
      </c>
      <c r="R305" s="35"/>
    </row>
    <row r="306" spans="1:18" s="17" customFormat="1" ht="16.05" customHeight="1" x14ac:dyDescent="0.2">
      <c r="A306" s="9"/>
      <c r="B306" s="12"/>
      <c r="C306" s="10" t="s">
        <v>22</v>
      </c>
      <c r="D306" s="7">
        <f t="shared" ref="D306:O306" si="212">IF(D305&lt;=0,"",D305/$P305%)</f>
        <v>8.5282172225066972</v>
      </c>
      <c r="E306" s="7">
        <f t="shared" si="212"/>
        <v>7.954250350664819</v>
      </c>
      <c r="F306" s="7">
        <f t="shared" si="212"/>
        <v>9.5091832257255717</v>
      </c>
      <c r="G306" s="7">
        <f t="shared" si="212"/>
        <v>8.1169034688748862</v>
      </c>
      <c r="H306" s="7">
        <f t="shared" si="212"/>
        <v>8.2017305705640204</v>
      </c>
      <c r="I306" s="7">
        <f t="shared" si="212"/>
        <v>7.9416321157686429</v>
      </c>
      <c r="J306" s="7">
        <f t="shared" si="212"/>
        <v>8.220535810957676</v>
      </c>
      <c r="K306" s="7">
        <f t="shared" si="212"/>
        <v>7.9038588190471852</v>
      </c>
      <c r="L306" s="7">
        <f t="shared" si="212"/>
        <v>8.0533238465915726</v>
      </c>
      <c r="M306" s="7">
        <f t="shared" si="212"/>
        <v>8.5079466387057447</v>
      </c>
      <c r="N306" s="7">
        <f t="shared" si="212"/>
        <v>8.5593150659282422</v>
      </c>
      <c r="O306" s="7">
        <f t="shared" si="212"/>
        <v>8.5031028646649531</v>
      </c>
      <c r="P306" s="66">
        <f t="shared" si="201"/>
        <v>100</v>
      </c>
      <c r="R306" s="35"/>
    </row>
    <row r="307" spans="1:18" s="17" customFormat="1" ht="16.05" customHeight="1" x14ac:dyDescent="0.2">
      <c r="A307" s="9"/>
      <c r="B307" s="9" t="s">
        <v>74</v>
      </c>
      <c r="C307" s="7" t="s">
        <v>21</v>
      </c>
      <c r="D307" s="67">
        <v>86.9</v>
      </c>
      <c r="E307" s="67">
        <v>41.1</v>
      </c>
      <c r="F307" s="67">
        <v>51.8</v>
      </c>
      <c r="G307" s="67">
        <v>53</v>
      </c>
      <c r="H307" s="67">
        <v>50</v>
      </c>
      <c r="I307" s="67">
        <v>54.4</v>
      </c>
      <c r="J307" s="67">
        <v>44.6</v>
      </c>
      <c r="K307" s="67">
        <v>58.6</v>
      </c>
      <c r="L307" s="67">
        <v>65.599999999999994</v>
      </c>
      <c r="M307" s="67">
        <v>74.5</v>
      </c>
      <c r="N307" s="67">
        <v>72.5</v>
      </c>
      <c r="O307" s="67">
        <v>67.900000000000006</v>
      </c>
      <c r="P307" s="66">
        <f t="shared" si="201"/>
        <v>720.9</v>
      </c>
      <c r="R307" s="35"/>
    </row>
    <row r="308" spans="1:18" s="17" customFormat="1" ht="16.05" customHeight="1" x14ac:dyDescent="0.2">
      <c r="A308" s="9"/>
      <c r="B308" s="9"/>
      <c r="C308" s="10" t="s">
        <v>22</v>
      </c>
      <c r="D308" s="7">
        <f t="shared" ref="D308:O308" si="213">IF(D307&lt;=0,"",D307/$P307%)</f>
        <v>12.05437647385213</v>
      </c>
      <c r="E308" s="7">
        <f t="shared" si="213"/>
        <v>5.7012068248023313</v>
      </c>
      <c r="F308" s="7">
        <f t="shared" si="213"/>
        <v>7.1854626161742265</v>
      </c>
      <c r="G308" s="7">
        <f t="shared" si="213"/>
        <v>7.3519212095991122</v>
      </c>
      <c r="H308" s="7">
        <f t="shared" si="213"/>
        <v>6.9357747260368985</v>
      </c>
      <c r="I308" s="7">
        <f t="shared" si="213"/>
        <v>7.5461229019281459</v>
      </c>
      <c r="J308" s="7">
        <f t="shared" si="213"/>
        <v>6.1867110556249134</v>
      </c>
      <c r="K308" s="7">
        <f t="shared" si="213"/>
        <v>8.1287279789152453</v>
      </c>
      <c r="L308" s="7">
        <f t="shared" si="213"/>
        <v>9.0997364405604095</v>
      </c>
      <c r="M308" s="7">
        <f t="shared" si="213"/>
        <v>10.334304341794979</v>
      </c>
      <c r="N308" s="7">
        <f t="shared" si="213"/>
        <v>10.056873352753502</v>
      </c>
      <c r="O308" s="7">
        <f t="shared" si="213"/>
        <v>9.4187820779581095</v>
      </c>
      <c r="P308" s="66">
        <f t="shared" si="201"/>
        <v>100</v>
      </c>
      <c r="R308" s="35"/>
    </row>
    <row r="309" spans="1:18" s="17" customFormat="1" ht="16.05" customHeight="1" x14ac:dyDescent="0.2">
      <c r="A309" s="9"/>
      <c r="B309" s="9"/>
      <c r="C309" s="7" t="s">
        <v>23</v>
      </c>
      <c r="D309" s="67">
        <v>2439.4</v>
      </c>
      <c r="E309" s="67">
        <v>2276.1</v>
      </c>
      <c r="F309" s="67">
        <v>2577.3000000000002</v>
      </c>
      <c r="G309" s="67">
        <v>2422</v>
      </c>
      <c r="H309" s="67">
        <v>2432.6</v>
      </c>
      <c r="I309" s="67">
        <v>2437.5</v>
      </c>
      <c r="J309" s="67">
        <v>2440.5</v>
      </c>
      <c r="K309" s="67">
        <v>2455.5</v>
      </c>
      <c r="L309" s="67">
        <v>2411.9</v>
      </c>
      <c r="M309" s="67">
        <v>2617.1999999999998</v>
      </c>
      <c r="N309" s="67">
        <v>2543.7999999999997</v>
      </c>
      <c r="O309" s="67">
        <v>2585.9</v>
      </c>
      <c r="P309" s="66">
        <f t="shared" si="201"/>
        <v>29639.700000000004</v>
      </c>
      <c r="R309" s="35"/>
    </row>
    <row r="310" spans="1:18" s="17" customFormat="1" ht="16.05" customHeight="1" x14ac:dyDescent="0.2">
      <c r="A310" s="9"/>
      <c r="B310" s="9"/>
      <c r="C310" s="10" t="s">
        <v>22</v>
      </c>
      <c r="D310" s="7">
        <f t="shared" ref="D310:O310" si="214">IF(D309&lt;=0,"",D309/$P309%)</f>
        <v>8.2301777683309876</v>
      </c>
      <c r="E310" s="7">
        <f t="shared" si="214"/>
        <v>7.6792275225457729</v>
      </c>
      <c r="F310" s="7">
        <f t="shared" si="214"/>
        <v>8.695432140001417</v>
      </c>
      <c r="G310" s="7">
        <f t="shared" si="214"/>
        <v>8.1714727207090476</v>
      </c>
      <c r="H310" s="7">
        <f t="shared" si="214"/>
        <v>8.2072355658120681</v>
      </c>
      <c r="I310" s="7">
        <f t="shared" si="214"/>
        <v>8.2237674470389361</v>
      </c>
      <c r="J310" s="7">
        <f t="shared" si="214"/>
        <v>8.2338890069737527</v>
      </c>
      <c r="K310" s="7">
        <f t="shared" si="214"/>
        <v>8.2844968066478391</v>
      </c>
      <c r="L310" s="7">
        <f t="shared" si="214"/>
        <v>8.137396802261831</v>
      </c>
      <c r="M310" s="7">
        <f t="shared" si="214"/>
        <v>8.8300488871344829</v>
      </c>
      <c r="N310" s="7">
        <f t="shared" si="214"/>
        <v>8.5824080540626237</v>
      </c>
      <c r="O310" s="7">
        <f t="shared" si="214"/>
        <v>8.7244472784812253</v>
      </c>
      <c r="P310" s="66">
        <f t="shared" si="201"/>
        <v>99.999999999999986</v>
      </c>
      <c r="R310" s="35"/>
    </row>
    <row r="311" spans="1:18" s="17" customFormat="1" ht="16.05" customHeight="1" x14ac:dyDescent="0.2">
      <c r="A311" s="9"/>
      <c r="B311" s="9"/>
      <c r="C311" s="7" t="s">
        <v>24</v>
      </c>
      <c r="D311" s="66">
        <f>SUM(D309,D307)</f>
        <v>2526.3000000000002</v>
      </c>
      <c r="E311" s="66">
        <f t="shared" ref="E311:O311" si="215">SUM(E309,E307)</f>
        <v>2317.1999999999998</v>
      </c>
      <c r="F311" s="66">
        <f t="shared" si="215"/>
        <v>2629.1000000000004</v>
      </c>
      <c r="G311" s="66">
        <f t="shared" si="215"/>
        <v>2475</v>
      </c>
      <c r="H311" s="66">
        <f t="shared" si="215"/>
        <v>2482.6</v>
      </c>
      <c r="I311" s="66">
        <f t="shared" si="215"/>
        <v>2491.9</v>
      </c>
      <c r="J311" s="66">
        <f t="shared" si="215"/>
        <v>2485.1</v>
      </c>
      <c r="K311" s="66">
        <f t="shared" si="215"/>
        <v>2514.1</v>
      </c>
      <c r="L311" s="66">
        <f t="shared" si="215"/>
        <v>2477.5</v>
      </c>
      <c r="M311" s="66">
        <f t="shared" si="215"/>
        <v>2691.7</v>
      </c>
      <c r="N311" s="66">
        <f t="shared" si="215"/>
        <v>2616.2999999999997</v>
      </c>
      <c r="O311" s="66">
        <f t="shared" si="215"/>
        <v>2653.8</v>
      </c>
      <c r="P311" s="66">
        <f t="shared" si="201"/>
        <v>30360.6</v>
      </c>
      <c r="R311" s="35"/>
    </row>
    <row r="312" spans="1:18" s="17" customFormat="1" ht="16.05" customHeight="1" x14ac:dyDescent="0.2">
      <c r="A312" s="9"/>
      <c r="B312" s="13"/>
      <c r="C312" s="10" t="s">
        <v>22</v>
      </c>
      <c r="D312" s="7">
        <f t="shared" ref="D312:O312" si="216">IF(D311&lt;=0,"",D311/$P311%)</f>
        <v>8.3209817987786803</v>
      </c>
      <c r="E312" s="7">
        <f t="shared" si="216"/>
        <v>7.6322602320112249</v>
      </c>
      <c r="F312" s="7">
        <f t="shared" si="216"/>
        <v>8.6595785327035717</v>
      </c>
      <c r="G312" s="7">
        <f t="shared" si="216"/>
        <v>8.152012806071026</v>
      </c>
      <c r="H312" s="7">
        <f t="shared" si="216"/>
        <v>8.1770452494351229</v>
      </c>
      <c r="I312" s="7">
        <f t="shared" si="216"/>
        <v>8.207677055130663</v>
      </c>
      <c r="J312" s="7">
        <f t="shared" si="216"/>
        <v>8.185279605804892</v>
      </c>
      <c r="K312" s="7">
        <f t="shared" si="216"/>
        <v>8.280798139694209</v>
      </c>
      <c r="L312" s="7">
        <f t="shared" si="216"/>
        <v>8.1602471624407951</v>
      </c>
      <c r="M312" s="7">
        <f t="shared" si="216"/>
        <v>8.8657668162025782</v>
      </c>
      <c r="N312" s="7">
        <f t="shared" si="216"/>
        <v>8.6174186280903537</v>
      </c>
      <c r="O312" s="7">
        <f t="shared" si="216"/>
        <v>8.740933973636885</v>
      </c>
      <c r="P312" s="66">
        <f t="shared" si="201"/>
        <v>100.00000000000001</v>
      </c>
      <c r="R312" s="35"/>
    </row>
    <row r="313" spans="1:18" s="17" customFormat="1" ht="16.05" customHeight="1" x14ac:dyDescent="0.2">
      <c r="A313" s="9"/>
      <c r="B313" s="9" t="s">
        <v>75</v>
      </c>
      <c r="C313" s="7" t="s">
        <v>21</v>
      </c>
      <c r="D313" s="67">
        <v>4249.7999999999993</v>
      </c>
      <c r="E313" s="67">
        <v>4258.5</v>
      </c>
      <c r="F313" s="67">
        <v>4475.8</v>
      </c>
      <c r="G313" s="67">
        <v>3986.4</v>
      </c>
      <c r="H313" s="67">
        <v>4093</v>
      </c>
      <c r="I313" s="67">
        <v>3966.5</v>
      </c>
      <c r="J313" s="67">
        <v>3943.7999999999997</v>
      </c>
      <c r="K313" s="67">
        <v>3971.2</v>
      </c>
      <c r="L313" s="67">
        <v>4184.0999999999995</v>
      </c>
      <c r="M313" s="67">
        <v>4303.7</v>
      </c>
      <c r="N313" s="67">
        <v>4164.2999999999993</v>
      </c>
      <c r="O313" s="67">
        <v>3997.7000000000003</v>
      </c>
      <c r="P313" s="66">
        <f t="shared" si="201"/>
        <v>49594.799999999988</v>
      </c>
      <c r="R313" s="35"/>
    </row>
    <row r="314" spans="1:18" s="17" customFormat="1" ht="16.05" customHeight="1" x14ac:dyDescent="0.2">
      <c r="A314" s="9"/>
      <c r="B314" s="9"/>
      <c r="C314" s="10" t="s">
        <v>22</v>
      </c>
      <c r="D314" s="7">
        <f t="shared" ref="D314:O314" si="217">IF(D313&lt;=0,"",D313/$P313%)</f>
        <v>8.5690435287570477</v>
      </c>
      <c r="E314" s="7">
        <f t="shared" si="217"/>
        <v>8.5865856904352906</v>
      </c>
      <c r="F314" s="7">
        <f t="shared" si="217"/>
        <v>9.0247364643067449</v>
      </c>
      <c r="G314" s="7">
        <f t="shared" si="217"/>
        <v>8.0379394613951494</v>
      </c>
      <c r="H314" s="7">
        <f t="shared" si="217"/>
        <v>8.2528813504641629</v>
      </c>
      <c r="I314" s="7">
        <f t="shared" si="217"/>
        <v>7.9978142869817015</v>
      </c>
      <c r="J314" s="7">
        <f t="shared" si="217"/>
        <v>7.9520433593844535</v>
      </c>
      <c r="K314" s="7">
        <f t="shared" si="217"/>
        <v>8.007291086968797</v>
      </c>
      <c r="L314" s="7">
        <f t="shared" si="217"/>
        <v>8.4365699629799913</v>
      </c>
      <c r="M314" s="7">
        <f t="shared" si="217"/>
        <v>8.677724277545229</v>
      </c>
      <c r="N314" s="7">
        <f t="shared" si="217"/>
        <v>8.3966464226088231</v>
      </c>
      <c r="O314" s="7">
        <f t="shared" si="217"/>
        <v>8.060724108172634</v>
      </c>
      <c r="P314" s="66">
        <f t="shared" si="201"/>
        <v>100.00000000000001</v>
      </c>
      <c r="R314" s="35"/>
    </row>
    <row r="315" spans="1:18" s="17" customFormat="1" ht="16.05" customHeight="1" x14ac:dyDescent="0.2">
      <c r="A315" s="9"/>
      <c r="B315" s="9"/>
      <c r="C315" s="7" t="s">
        <v>23</v>
      </c>
      <c r="D315" s="67">
        <v>4527.0999999999995</v>
      </c>
      <c r="E315" s="67">
        <v>4159.8</v>
      </c>
      <c r="F315" s="67">
        <v>4973.2</v>
      </c>
      <c r="G315" s="67">
        <v>4754.7</v>
      </c>
      <c r="H315" s="67">
        <v>4515.7</v>
      </c>
      <c r="I315" s="67">
        <v>4384.5</v>
      </c>
      <c r="J315" s="67">
        <v>4804.8</v>
      </c>
      <c r="K315" s="67">
        <v>4610.8</v>
      </c>
      <c r="L315" s="67">
        <v>4736.3999999999996</v>
      </c>
      <c r="M315" s="67">
        <v>4534.7</v>
      </c>
      <c r="N315" s="67">
        <v>4527.5</v>
      </c>
      <c r="O315" s="67">
        <v>4513.7</v>
      </c>
      <c r="P315" s="66">
        <f t="shared" si="201"/>
        <v>55042.899999999994</v>
      </c>
      <c r="R315" s="35"/>
    </row>
    <row r="316" spans="1:18" s="17" customFormat="1" ht="16.05" customHeight="1" x14ac:dyDescent="0.2">
      <c r="A316" s="9"/>
      <c r="B316" s="9"/>
      <c r="C316" s="10" t="s">
        <v>22</v>
      </c>
      <c r="D316" s="7">
        <f t="shared" ref="D316:O316" si="218">IF(D315&lt;=0,"",D315/$P315%)</f>
        <v>8.2246756620744907</v>
      </c>
      <c r="E316" s="7">
        <f t="shared" si="218"/>
        <v>7.5573779724542138</v>
      </c>
      <c r="F316" s="7">
        <f t="shared" si="218"/>
        <v>9.0351344133394136</v>
      </c>
      <c r="G316" s="7">
        <f t="shared" si="218"/>
        <v>8.6381713172816106</v>
      </c>
      <c r="H316" s="7">
        <f t="shared" si="218"/>
        <v>8.2039645440193016</v>
      </c>
      <c r="I316" s="7">
        <f t="shared" si="218"/>
        <v>7.9656050099104521</v>
      </c>
      <c r="J316" s="7">
        <f t="shared" si="218"/>
        <v>8.7291912308399464</v>
      </c>
      <c r="K316" s="7">
        <f t="shared" si="218"/>
        <v>8.3767388709533837</v>
      </c>
      <c r="L316" s="7">
        <f t="shared" si="218"/>
        <v>8.6049245225088065</v>
      </c>
      <c r="M316" s="7">
        <f t="shared" si="218"/>
        <v>8.2384830741112847</v>
      </c>
      <c r="N316" s="7">
        <f t="shared" si="218"/>
        <v>8.2254023679711654</v>
      </c>
      <c r="O316" s="7">
        <f t="shared" si="218"/>
        <v>8.2003310145359354</v>
      </c>
      <c r="P316" s="66">
        <f t="shared" si="201"/>
        <v>100.00000000000001</v>
      </c>
      <c r="R316" s="35"/>
    </row>
    <row r="317" spans="1:18" s="17" customFormat="1" ht="16.05" customHeight="1" x14ac:dyDescent="0.2">
      <c r="A317" s="9"/>
      <c r="B317" s="9"/>
      <c r="C317" s="7" t="s">
        <v>24</v>
      </c>
      <c r="D317" s="66">
        <f>SUM(D315,D313)</f>
        <v>8776.8999999999978</v>
      </c>
      <c r="E317" s="66">
        <f t="shared" ref="E317:O317" si="219">SUM(E315,E313)</f>
        <v>8418.2999999999993</v>
      </c>
      <c r="F317" s="66">
        <f t="shared" si="219"/>
        <v>9449</v>
      </c>
      <c r="G317" s="66">
        <f t="shared" si="219"/>
        <v>8741.1</v>
      </c>
      <c r="H317" s="66">
        <f t="shared" si="219"/>
        <v>8608.7000000000007</v>
      </c>
      <c r="I317" s="66">
        <f t="shared" si="219"/>
        <v>8351</v>
      </c>
      <c r="J317" s="66">
        <f t="shared" si="219"/>
        <v>8748.6</v>
      </c>
      <c r="K317" s="66">
        <f t="shared" si="219"/>
        <v>8582</v>
      </c>
      <c r="L317" s="66">
        <f t="shared" si="219"/>
        <v>8920.5</v>
      </c>
      <c r="M317" s="66">
        <f t="shared" si="219"/>
        <v>8838.4</v>
      </c>
      <c r="N317" s="66">
        <f t="shared" si="219"/>
        <v>8691.7999999999993</v>
      </c>
      <c r="O317" s="66">
        <f t="shared" si="219"/>
        <v>8511.4</v>
      </c>
      <c r="P317" s="66">
        <f t="shared" si="201"/>
        <v>104637.7</v>
      </c>
      <c r="R317" s="35"/>
    </row>
    <row r="318" spans="1:18" s="17" customFormat="1" ht="16.05" customHeight="1" x14ac:dyDescent="0.2">
      <c r="A318" s="9"/>
      <c r="B318" s="13"/>
      <c r="C318" s="10" t="s">
        <v>22</v>
      </c>
      <c r="D318" s="7">
        <f t="shared" ref="D318:O318" si="220">IF(D317&lt;=0,"",D317/$P317%)</f>
        <v>8.3878946115979218</v>
      </c>
      <c r="E318" s="7">
        <f t="shared" si="220"/>
        <v>8.0451883021129085</v>
      </c>
      <c r="F318" s="7">
        <f t="shared" si="220"/>
        <v>9.0302061302952961</v>
      </c>
      <c r="G318" s="7">
        <f t="shared" si="220"/>
        <v>8.3536813213593195</v>
      </c>
      <c r="H318" s="7">
        <f t="shared" si="220"/>
        <v>8.2271494881863809</v>
      </c>
      <c r="I318" s="7">
        <f t="shared" si="220"/>
        <v>7.9808711391783271</v>
      </c>
      <c r="J318" s="7">
        <f t="shared" si="220"/>
        <v>8.3608489100964576</v>
      </c>
      <c r="K318" s="7">
        <f t="shared" si="220"/>
        <v>8.2016328722821701</v>
      </c>
      <c r="L318" s="7">
        <f t="shared" si="220"/>
        <v>8.5251300439516537</v>
      </c>
      <c r="M318" s="7">
        <f t="shared" si="220"/>
        <v>8.4466688392424523</v>
      </c>
      <c r="N318" s="7">
        <f t="shared" si="220"/>
        <v>8.3065663713938669</v>
      </c>
      <c r="O318" s="7">
        <f t="shared" si="220"/>
        <v>8.1341619703032464</v>
      </c>
      <c r="P318" s="66">
        <f t="shared" si="201"/>
        <v>100</v>
      </c>
      <c r="R318" s="35"/>
    </row>
    <row r="319" spans="1:18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01"/>
        <v>0</v>
      </c>
      <c r="R319" s="35"/>
    </row>
    <row r="320" spans="1:18" s="17" customFormat="1" ht="16.05" customHeight="1" x14ac:dyDescent="0.2">
      <c r="A320" s="9"/>
      <c r="B320" s="9"/>
      <c r="C320" s="10" t="s">
        <v>22</v>
      </c>
      <c r="D320" s="7" t="str">
        <f t="shared" ref="D320:O320" si="221">IF(D319&lt;=0,"",D319/$P319%)</f>
        <v/>
      </c>
      <c r="E320" s="7" t="str">
        <f t="shared" si="221"/>
        <v/>
      </c>
      <c r="F320" s="7" t="str">
        <f t="shared" si="221"/>
        <v/>
      </c>
      <c r="G320" s="7" t="str">
        <f t="shared" si="221"/>
        <v/>
      </c>
      <c r="H320" s="7" t="str">
        <f t="shared" si="221"/>
        <v/>
      </c>
      <c r="I320" s="7" t="str">
        <f t="shared" si="221"/>
        <v/>
      </c>
      <c r="J320" s="7" t="str">
        <f t="shared" si="221"/>
        <v/>
      </c>
      <c r="K320" s="7" t="str">
        <f t="shared" si="221"/>
        <v/>
      </c>
      <c r="L320" s="7" t="str">
        <f t="shared" si="221"/>
        <v/>
      </c>
      <c r="M320" s="7" t="str">
        <f t="shared" si="221"/>
        <v/>
      </c>
      <c r="N320" s="7" t="str">
        <f t="shared" si="221"/>
        <v/>
      </c>
      <c r="O320" s="7" t="str">
        <f t="shared" si="221"/>
        <v/>
      </c>
      <c r="P320" s="66">
        <f t="shared" si="201"/>
        <v>0</v>
      </c>
      <c r="R320" s="35"/>
    </row>
    <row r="321" spans="1:18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01"/>
        <v>0</v>
      </c>
      <c r="R321" s="35"/>
    </row>
    <row r="322" spans="1:18" s="17" customFormat="1" ht="16.05" customHeight="1" x14ac:dyDescent="0.2">
      <c r="A322" s="9"/>
      <c r="B322" s="9"/>
      <c r="C322" s="10" t="s">
        <v>22</v>
      </c>
      <c r="D322" s="7" t="str">
        <f t="shared" ref="D322:O322" si="222">IF(D321&lt;=0,"",D321/$P321%)</f>
        <v/>
      </c>
      <c r="E322" s="7" t="str">
        <f t="shared" si="222"/>
        <v/>
      </c>
      <c r="F322" s="7" t="str">
        <f t="shared" si="222"/>
        <v/>
      </c>
      <c r="G322" s="7" t="str">
        <f t="shared" si="222"/>
        <v/>
      </c>
      <c r="H322" s="7" t="str">
        <f t="shared" si="222"/>
        <v/>
      </c>
      <c r="I322" s="7" t="str">
        <f t="shared" si="222"/>
        <v/>
      </c>
      <c r="J322" s="7" t="str">
        <f t="shared" si="222"/>
        <v/>
      </c>
      <c r="K322" s="7" t="str">
        <f t="shared" si="222"/>
        <v/>
      </c>
      <c r="L322" s="7" t="str">
        <f t="shared" si="222"/>
        <v/>
      </c>
      <c r="M322" s="7" t="str">
        <f t="shared" si="222"/>
        <v/>
      </c>
      <c r="N322" s="7" t="str">
        <f t="shared" si="222"/>
        <v/>
      </c>
      <c r="O322" s="7" t="str">
        <f t="shared" si="222"/>
        <v/>
      </c>
      <c r="P322" s="66">
        <f t="shared" si="201"/>
        <v>0</v>
      </c>
      <c r="R322" s="35"/>
    </row>
    <row r="323" spans="1:18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23">SUM(E321,E319)</f>
        <v>0</v>
      </c>
      <c r="F323" s="66">
        <f t="shared" si="223"/>
        <v>0</v>
      </c>
      <c r="G323" s="66">
        <f t="shared" si="223"/>
        <v>0</v>
      </c>
      <c r="H323" s="66">
        <f t="shared" si="223"/>
        <v>0</v>
      </c>
      <c r="I323" s="66">
        <f t="shared" si="223"/>
        <v>0</v>
      </c>
      <c r="J323" s="66">
        <f t="shared" si="223"/>
        <v>0</v>
      </c>
      <c r="K323" s="66">
        <f t="shared" si="223"/>
        <v>0</v>
      </c>
      <c r="L323" s="66">
        <f t="shared" si="223"/>
        <v>0</v>
      </c>
      <c r="M323" s="66">
        <f t="shared" si="223"/>
        <v>0</v>
      </c>
      <c r="N323" s="66">
        <f t="shared" si="223"/>
        <v>0</v>
      </c>
      <c r="O323" s="66">
        <f t="shared" si="223"/>
        <v>0</v>
      </c>
      <c r="P323" s="66">
        <f t="shared" si="201"/>
        <v>0</v>
      </c>
      <c r="R323" s="35"/>
    </row>
    <row r="324" spans="1:18" s="17" customFormat="1" ht="16.05" customHeight="1" x14ac:dyDescent="0.2">
      <c r="A324" s="9"/>
      <c r="B324" s="13"/>
      <c r="C324" s="10" t="s">
        <v>22</v>
      </c>
      <c r="D324" s="7" t="str">
        <f t="shared" ref="D324:O324" si="224">IF(D323&lt;=0,"",D323/$P323%)</f>
        <v/>
      </c>
      <c r="E324" s="7" t="str">
        <f t="shared" si="224"/>
        <v/>
      </c>
      <c r="F324" s="7" t="str">
        <f t="shared" si="224"/>
        <v/>
      </c>
      <c r="G324" s="7" t="str">
        <f t="shared" si="224"/>
        <v/>
      </c>
      <c r="H324" s="7" t="str">
        <f t="shared" si="224"/>
        <v/>
      </c>
      <c r="I324" s="7" t="str">
        <f t="shared" si="224"/>
        <v/>
      </c>
      <c r="J324" s="7" t="str">
        <f t="shared" si="224"/>
        <v/>
      </c>
      <c r="K324" s="7" t="str">
        <f t="shared" si="224"/>
        <v/>
      </c>
      <c r="L324" s="7" t="str">
        <f t="shared" si="224"/>
        <v/>
      </c>
      <c r="M324" s="7" t="str">
        <f t="shared" si="224"/>
        <v/>
      </c>
      <c r="N324" s="7" t="str">
        <f t="shared" si="224"/>
        <v/>
      </c>
      <c r="O324" s="7" t="str">
        <f t="shared" si="224"/>
        <v/>
      </c>
      <c r="P324" s="66">
        <f t="shared" si="201"/>
        <v>0</v>
      </c>
      <c r="R324" s="35"/>
    </row>
    <row r="325" spans="1:18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201"/>
        <v>0</v>
      </c>
      <c r="R325" s="35"/>
    </row>
    <row r="326" spans="1:18" s="17" customFormat="1" ht="16.05" customHeight="1" x14ac:dyDescent="0.2">
      <c r="A326" s="9"/>
      <c r="B326" s="9"/>
      <c r="C326" s="10" t="s">
        <v>22</v>
      </c>
      <c r="D326" s="7" t="str">
        <f t="shared" ref="D326:O326" si="225">IF(D325&lt;=0,"",D325/$P325%)</f>
        <v/>
      </c>
      <c r="E326" s="7" t="str">
        <f t="shared" si="225"/>
        <v/>
      </c>
      <c r="F326" s="7" t="str">
        <f t="shared" si="225"/>
        <v/>
      </c>
      <c r="G326" s="7" t="str">
        <f t="shared" si="225"/>
        <v/>
      </c>
      <c r="H326" s="7" t="str">
        <f t="shared" si="225"/>
        <v/>
      </c>
      <c r="I326" s="7" t="str">
        <f t="shared" si="225"/>
        <v/>
      </c>
      <c r="J326" s="7" t="str">
        <f t="shared" si="225"/>
        <v/>
      </c>
      <c r="K326" s="7" t="str">
        <f t="shared" si="225"/>
        <v/>
      </c>
      <c r="L326" s="7" t="str">
        <f t="shared" si="225"/>
        <v/>
      </c>
      <c r="M326" s="7" t="str">
        <f t="shared" si="225"/>
        <v/>
      </c>
      <c r="N326" s="7" t="str">
        <f t="shared" si="225"/>
        <v/>
      </c>
      <c r="O326" s="7" t="str">
        <f t="shared" si="225"/>
        <v/>
      </c>
      <c r="P326" s="66">
        <f t="shared" si="201"/>
        <v>0</v>
      </c>
      <c r="R326" s="35"/>
    </row>
    <row r="327" spans="1:18" s="17" customFormat="1" ht="16.05" customHeight="1" x14ac:dyDescent="0.2">
      <c r="A327" s="9"/>
      <c r="B327" s="9"/>
      <c r="C327" s="7" t="s">
        <v>23</v>
      </c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>
        <v>0</v>
      </c>
      <c r="P327" s="66">
        <f t="shared" si="201"/>
        <v>0</v>
      </c>
      <c r="R327" s="35"/>
    </row>
    <row r="328" spans="1:18" s="17" customFormat="1" ht="16.05" customHeight="1" x14ac:dyDescent="0.2">
      <c r="A328" s="9"/>
      <c r="B328" s="9"/>
      <c r="C328" s="10" t="s">
        <v>22</v>
      </c>
      <c r="D328" s="7" t="str">
        <f t="shared" ref="D328:O328" si="226">IF(D327&lt;=0,"",D327/$P327%)</f>
        <v/>
      </c>
      <c r="E328" s="7" t="str">
        <f t="shared" si="226"/>
        <v/>
      </c>
      <c r="F328" s="7" t="str">
        <f t="shared" si="226"/>
        <v/>
      </c>
      <c r="G328" s="7" t="str">
        <f t="shared" si="226"/>
        <v/>
      </c>
      <c r="H328" s="7" t="str">
        <f t="shared" si="226"/>
        <v/>
      </c>
      <c r="I328" s="7" t="str">
        <f t="shared" si="226"/>
        <v/>
      </c>
      <c r="J328" s="7" t="str">
        <f t="shared" si="226"/>
        <v/>
      </c>
      <c r="K328" s="7" t="str">
        <f t="shared" si="226"/>
        <v/>
      </c>
      <c r="L328" s="7" t="str">
        <f t="shared" si="226"/>
        <v/>
      </c>
      <c r="M328" s="7" t="str">
        <f t="shared" si="226"/>
        <v/>
      </c>
      <c r="N328" s="7" t="str">
        <f t="shared" si="226"/>
        <v/>
      </c>
      <c r="O328" s="7" t="str">
        <f t="shared" si="226"/>
        <v/>
      </c>
      <c r="P328" s="66">
        <f t="shared" si="201"/>
        <v>0</v>
      </c>
      <c r="R328" s="35"/>
    </row>
    <row r="329" spans="1:18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27">SUM(E327,E325)</f>
        <v>0</v>
      </c>
      <c r="F329" s="66">
        <f t="shared" si="227"/>
        <v>0</v>
      </c>
      <c r="G329" s="66">
        <f t="shared" si="227"/>
        <v>0</v>
      </c>
      <c r="H329" s="66">
        <f t="shared" si="227"/>
        <v>0</v>
      </c>
      <c r="I329" s="66">
        <f t="shared" si="227"/>
        <v>0</v>
      </c>
      <c r="J329" s="66">
        <f t="shared" si="227"/>
        <v>0</v>
      </c>
      <c r="K329" s="66">
        <f t="shared" si="227"/>
        <v>0</v>
      </c>
      <c r="L329" s="66">
        <f t="shared" si="227"/>
        <v>0</v>
      </c>
      <c r="M329" s="66">
        <f t="shared" si="227"/>
        <v>0</v>
      </c>
      <c r="N329" s="66">
        <f t="shared" si="227"/>
        <v>0</v>
      </c>
      <c r="O329" s="66">
        <f t="shared" si="227"/>
        <v>0</v>
      </c>
      <c r="P329" s="66">
        <f t="shared" si="201"/>
        <v>0</v>
      </c>
      <c r="R329" s="35"/>
    </row>
    <row r="330" spans="1:18" s="17" customFormat="1" ht="16.05" customHeight="1" x14ac:dyDescent="0.2">
      <c r="A330" s="9"/>
      <c r="B330" s="13"/>
      <c r="C330" s="10" t="s">
        <v>22</v>
      </c>
      <c r="D330" s="7" t="str">
        <f t="shared" ref="D330:O330" si="228">IF(D329&lt;=0,"",D329/$P329%)</f>
        <v/>
      </c>
      <c r="E330" s="7" t="str">
        <f t="shared" si="228"/>
        <v/>
      </c>
      <c r="F330" s="7" t="str">
        <f t="shared" si="228"/>
        <v/>
      </c>
      <c r="G330" s="7" t="str">
        <f t="shared" si="228"/>
        <v/>
      </c>
      <c r="H330" s="7" t="str">
        <f t="shared" si="228"/>
        <v/>
      </c>
      <c r="I330" s="7" t="str">
        <f t="shared" si="228"/>
        <v/>
      </c>
      <c r="J330" s="7" t="str">
        <f t="shared" si="228"/>
        <v/>
      </c>
      <c r="K330" s="7" t="str">
        <f t="shared" si="228"/>
        <v/>
      </c>
      <c r="L330" s="7" t="str">
        <f t="shared" si="228"/>
        <v/>
      </c>
      <c r="M330" s="7" t="str">
        <f t="shared" si="228"/>
        <v/>
      </c>
      <c r="N330" s="7" t="str">
        <f t="shared" si="228"/>
        <v/>
      </c>
      <c r="O330" s="7" t="str">
        <f t="shared" si="228"/>
        <v/>
      </c>
      <c r="P330" s="66">
        <f t="shared" si="201"/>
        <v>0</v>
      </c>
      <c r="R330" s="35"/>
    </row>
    <row r="331" spans="1:18" s="17" customFormat="1" ht="16.05" customHeight="1" x14ac:dyDescent="0.2">
      <c r="A331" s="9"/>
      <c r="B331" s="9" t="s">
        <v>78</v>
      </c>
      <c r="C331" s="7" t="s">
        <v>21</v>
      </c>
      <c r="D331" s="67">
        <v>716.3</v>
      </c>
      <c r="E331" s="67">
        <v>737.3</v>
      </c>
      <c r="F331" s="67">
        <v>999.5</v>
      </c>
      <c r="G331" s="67">
        <v>295</v>
      </c>
      <c r="H331" s="67">
        <v>699.9</v>
      </c>
      <c r="I331" s="67">
        <v>584.9</v>
      </c>
      <c r="J331" s="67">
        <v>718.8</v>
      </c>
      <c r="K331" s="67">
        <v>674.8</v>
      </c>
      <c r="L331" s="67">
        <v>390.3</v>
      </c>
      <c r="M331" s="67">
        <v>427.6</v>
      </c>
      <c r="N331" s="67">
        <v>177.5</v>
      </c>
      <c r="O331" s="67">
        <v>643.9</v>
      </c>
      <c r="P331" s="66">
        <f t="shared" si="201"/>
        <v>7065.8</v>
      </c>
      <c r="R331" s="35"/>
    </row>
    <row r="332" spans="1:18" s="17" customFormat="1" ht="16.05" customHeight="1" x14ac:dyDescent="0.2">
      <c r="A332" s="9"/>
      <c r="B332" s="9"/>
      <c r="C332" s="10" t="s">
        <v>22</v>
      </c>
      <c r="D332" s="7">
        <f t="shared" ref="D332:O332" si="229">IF(D331&lt;=0,"",D331/$P331%)</f>
        <v>10.137564040872936</v>
      </c>
      <c r="E332" s="7">
        <f t="shared" si="229"/>
        <v>10.434770302018171</v>
      </c>
      <c r="F332" s="7">
        <f t="shared" si="229"/>
        <v>14.145602762602961</v>
      </c>
      <c r="G332" s="7">
        <f t="shared" si="229"/>
        <v>4.1750403351354413</v>
      </c>
      <c r="H332" s="7">
        <f t="shared" si="229"/>
        <v>9.9054601035976102</v>
      </c>
      <c r="I332" s="7">
        <f t="shared" si="229"/>
        <v>8.2779020068498959</v>
      </c>
      <c r="J332" s="7">
        <f t="shared" si="229"/>
        <v>10.172945738628322</v>
      </c>
      <c r="K332" s="7">
        <f t="shared" si="229"/>
        <v>9.5502278581335442</v>
      </c>
      <c r="L332" s="7">
        <f t="shared" si="229"/>
        <v>5.5237906535707211</v>
      </c>
      <c r="M332" s="7">
        <f t="shared" si="229"/>
        <v>6.051685584081067</v>
      </c>
      <c r="N332" s="7">
        <f t="shared" si="229"/>
        <v>2.5121005406323418</v>
      </c>
      <c r="O332" s="7">
        <f t="shared" si="229"/>
        <v>9.1129100738769839</v>
      </c>
      <c r="P332" s="66">
        <f t="shared" si="201"/>
        <v>100</v>
      </c>
      <c r="R332" s="35"/>
    </row>
    <row r="333" spans="1:18" s="17" customFormat="1" ht="16.05" customHeight="1" x14ac:dyDescent="0.2">
      <c r="A333" s="9"/>
      <c r="B333" s="9"/>
      <c r="C333" s="7" t="s">
        <v>23</v>
      </c>
      <c r="D333" s="67">
        <v>3025.8</v>
      </c>
      <c r="E333" s="67">
        <v>2482.6999999999998</v>
      </c>
      <c r="F333" s="67">
        <v>4046.5</v>
      </c>
      <c r="G333" s="67">
        <v>2055.1</v>
      </c>
      <c r="H333" s="67">
        <v>1933.4</v>
      </c>
      <c r="I333" s="67">
        <v>2120.1999999999998</v>
      </c>
      <c r="J333" s="67">
        <v>1953.3</v>
      </c>
      <c r="K333" s="67">
        <v>1801.1</v>
      </c>
      <c r="L333" s="67">
        <v>1759.6</v>
      </c>
      <c r="M333" s="67">
        <v>2175.4</v>
      </c>
      <c r="N333" s="67">
        <v>2447.6</v>
      </c>
      <c r="O333" s="67">
        <v>2352.1999999999998</v>
      </c>
      <c r="P333" s="66">
        <f t="shared" si="201"/>
        <v>28152.899999999998</v>
      </c>
      <c r="R333" s="35"/>
    </row>
    <row r="334" spans="1:18" s="17" customFormat="1" ht="16.05" customHeight="1" x14ac:dyDescent="0.2">
      <c r="A334" s="9"/>
      <c r="B334" s="9"/>
      <c r="C334" s="10" t="s">
        <v>22</v>
      </c>
      <c r="D334" s="7">
        <f t="shared" ref="D334:O334" si="230">IF(D333&lt;=0,"",D333/$P333%)</f>
        <v>10.747738243662289</v>
      </c>
      <c r="E334" s="7">
        <f t="shared" si="230"/>
        <v>8.8186296971182365</v>
      </c>
      <c r="F334" s="7">
        <f t="shared" si="230"/>
        <v>14.373297244688825</v>
      </c>
      <c r="G334" s="7">
        <f t="shared" si="230"/>
        <v>7.2997808396293093</v>
      </c>
      <c r="H334" s="7">
        <f t="shared" si="230"/>
        <v>6.8674985525469845</v>
      </c>
      <c r="I334" s="7">
        <f t="shared" si="230"/>
        <v>7.5310181189149246</v>
      </c>
      <c r="J334" s="7">
        <f t="shared" si="230"/>
        <v>6.9381839881504215</v>
      </c>
      <c r="K334" s="7">
        <f t="shared" si="230"/>
        <v>6.3975647269020239</v>
      </c>
      <c r="L334" s="7">
        <f t="shared" si="230"/>
        <v>6.250155401397369</v>
      </c>
      <c r="M334" s="7">
        <f t="shared" si="230"/>
        <v>7.7270902819958165</v>
      </c>
      <c r="N334" s="7">
        <f t="shared" si="230"/>
        <v>8.6939533760287571</v>
      </c>
      <c r="O334" s="7">
        <f t="shared" si="230"/>
        <v>8.3550895289650438</v>
      </c>
      <c r="P334" s="66">
        <f t="shared" si="201"/>
        <v>99.999999999999986</v>
      </c>
      <c r="R334" s="35"/>
    </row>
    <row r="335" spans="1:18" s="17" customFormat="1" ht="16.05" customHeight="1" x14ac:dyDescent="0.2">
      <c r="A335" s="9"/>
      <c r="B335" s="9"/>
      <c r="C335" s="7" t="s">
        <v>24</v>
      </c>
      <c r="D335" s="66">
        <f>SUM(D333,D331)</f>
        <v>3742.1000000000004</v>
      </c>
      <c r="E335" s="66">
        <f t="shared" ref="E335:O335" si="231">SUM(E333,E331)</f>
        <v>3220</v>
      </c>
      <c r="F335" s="66">
        <f t="shared" si="231"/>
        <v>5046</v>
      </c>
      <c r="G335" s="66">
        <f t="shared" si="231"/>
        <v>2350.1</v>
      </c>
      <c r="H335" s="66">
        <f t="shared" si="231"/>
        <v>2633.3</v>
      </c>
      <c r="I335" s="66">
        <f t="shared" si="231"/>
        <v>2705.1</v>
      </c>
      <c r="J335" s="66">
        <f t="shared" si="231"/>
        <v>2672.1</v>
      </c>
      <c r="K335" s="66">
        <f t="shared" si="231"/>
        <v>2475.8999999999996</v>
      </c>
      <c r="L335" s="66">
        <f t="shared" si="231"/>
        <v>2149.9</v>
      </c>
      <c r="M335" s="66">
        <f t="shared" si="231"/>
        <v>2603</v>
      </c>
      <c r="N335" s="66">
        <f t="shared" si="231"/>
        <v>2625.1</v>
      </c>
      <c r="O335" s="66">
        <f t="shared" si="231"/>
        <v>2996.1</v>
      </c>
      <c r="P335" s="66">
        <f t="shared" si="201"/>
        <v>35218.699999999997</v>
      </c>
      <c r="R335" s="35"/>
    </row>
    <row r="336" spans="1:18" s="17" customFormat="1" ht="16.05" customHeight="1" x14ac:dyDescent="0.2">
      <c r="A336" s="9"/>
      <c r="B336" s="13"/>
      <c r="C336" s="10" t="s">
        <v>22</v>
      </c>
      <c r="D336" s="7">
        <f t="shared" ref="D336:O336" si="232">IF(D335&lt;=0,"",D335/$P335%)</f>
        <v>10.625321207199587</v>
      </c>
      <c r="E336" s="7">
        <f t="shared" si="232"/>
        <v>9.1428701229744433</v>
      </c>
      <c r="F336" s="7">
        <f t="shared" si="232"/>
        <v>14.327615726872374</v>
      </c>
      <c r="G336" s="7">
        <f t="shared" si="232"/>
        <v>6.6728754894416893</v>
      </c>
      <c r="H336" s="7">
        <f t="shared" si="232"/>
        <v>7.4769937561579516</v>
      </c>
      <c r="I336" s="7">
        <f t="shared" si="232"/>
        <v>7.6808627234963254</v>
      </c>
      <c r="J336" s="7">
        <f t="shared" si="232"/>
        <v>7.587162501739134</v>
      </c>
      <c r="K336" s="7">
        <f t="shared" si="232"/>
        <v>7.0300720923827393</v>
      </c>
      <c r="L336" s="7">
        <f t="shared" si="232"/>
        <v>6.1044274774480609</v>
      </c>
      <c r="M336" s="7">
        <f t="shared" si="232"/>
        <v>7.3909599161808934</v>
      </c>
      <c r="N336" s="7">
        <f t="shared" si="232"/>
        <v>7.4537106707516187</v>
      </c>
      <c r="O336" s="7">
        <f t="shared" si="232"/>
        <v>8.507128315355196</v>
      </c>
      <c r="P336" s="66">
        <f t="shared" si="201"/>
        <v>100</v>
      </c>
      <c r="R336" s="35"/>
    </row>
    <row r="337" spans="1:18" s="17" customFormat="1" ht="16.05" customHeight="1" x14ac:dyDescent="0.2">
      <c r="A337" s="9"/>
      <c r="B337" s="9" t="s">
        <v>79</v>
      </c>
      <c r="C337" s="7" t="s">
        <v>21</v>
      </c>
      <c r="D337" s="67">
        <v>256.39999999999986</v>
      </c>
      <c r="E337" s="67">
        <v>242.1999999999999</v>
      </c>
      <c r="F337" s="67">
        <v>216.69999999999987</v>
      </c>
      <c r="G337" s="67">
        <v>231.69999999999985</v>
      </c>
      <c r="H337" s="67">
        <v>227.69999999999993</v>
      </c>
      <c r="I337" s="67">
        <v>210.49999999999991</v>
      </c>
      <c r="J337" s="67">
        <v>220.19999999999993</v>
      </c>
      <c r="K337" s="67">
        <v>225.19999999999985</v>
      </c>
      <c r="L337" s="67">
        <v>328.60000000000014</v>
      </c>
      <c r="M337" s="67">
        <v>345.70000000000022</v>
      </c>
      <c r="N337" s="67">
        <v>263.89999999999986</v>
      </c>
      <c r="O337" s="67">
        <v>292.79999999999995</v>
      </c>
      <c r="P337" s="66">
        <f t="shared" si="201"/>
        <v>3061.5999999999995</v>
      </c>
      <c r="R337" s="35"/>
    </row>
    <row r="338" spans="1:18" s="17" customFormat="1" ht="16.05" customHeight="1" x14ac:dyDescent="0.2">
      <c r="A338" s="9"/>
      <c r="B338" s="9"/>
      <c r="C338" s="10" t="s">
        <v>22</v>
      </c>
      <c r="D338" s="7">
        <f t="shared" ref="D338:O338" si="233">IF(D337&lt;=0,"",D337/$P337%)</f>
        <v>8.3747060360595729</v>
      </c>
      <c r="E338" s="7">
        <f t="shared" si="233"/>
        <v>7.9108962633916882</v>
      </c>
      <c r="F338" s="7">
        <f t="shared" si="233"/>
        <v>7.0779984321923148</v>
      </c>
      <c r="G338" s="7">
        <f t="shared" si="233"/>
        <v>7.5679383328978274</v>
      </c>
      <c r="H338" s="7">
        <f t="shared" si="233"/>
        <v>7.4372876927096927</v>
      </c>
      <c r="I338" s="7">
        <f t="shared" si="233"/>
        <v>6.8754899399007039</v>
      </c>
      <c r="J338" s="7">
        <f t="shared" si="233"/>
        <v>7.192317742356936</v>
      </c>
      <c r="K338" s="7">
        <f t="shared" si="233"/>
        <v>7.3556310425921048</v>
      </c>
      <c r="L338" s="7">
        <f t="shared" si="233"/>
        <v>10.732950091455454</v>
      </c>
      <c r="M338" s="7">
        <f t="shared" si="233"/>
        <v>11.291481578259742</v>
      </c>
      <c r="N338" s="7">
        <f t="shared" si="233"/>
        <v>8.6196759864123305</v>
      </c>
      <c r="O338" s="7">
        <f t="shared" si="233"/>
        <v>9.5636268617716222</v>
      </c>
      <c r="P338" s="66">
        <f t="shared" si="201"/>
        <v>100</v>
      </c>
      <c r="R338" s="35"/>
    </row>
    <row r="339" spans="1:18" s="17" customFormat="1" ht="16.05" customHeight="1" x14ac:dyDescent="0.2">
      <c r="A339" s="9"/>
      <c r="B339" s="9"/>
      <c r="C339" s="7" t="s">
        <v>23</v>
      </c>
      <c r="D339" s="67">
        <v>312.3</v>
      </c>
      <c r="E339" s="67">
        <v>214.7</v>
      </c>
      <c r="F339" s="67">
        <v>495.2</v>
      </c>
      <c r="G339" s="67">
        <v>389.9</v>
      </c>
      <c r="H339" s="67">
        <v>262</v>
      </c>
      <c r="I339" s="67">
        <v>419.3</v>
      </c>
      <c r="J339" s="67">
        <v>400.1</v>
      </c>
      <c r="K339" s="67">
        <v>457.6</v>
      </c>
      <c r="L339" s="67">
        <v>330.1</v>
      </c>
      <c r="M339" s="67">
        <v>282.7</v>
      </c>
      <c r="N339" s="67">
        <v>331</v>
      </c>
      <c r="O339" s="67">
        <v>258.2</v>
      </c>
      <c r="P339" s="66">
        <f t="shared" si="201"/>
        <v>4153.0999999999995</v>
      </c>
      <c r="R339" s="35"/>
    </row>
    <row r="340" spans="1:18" s="17" customFormat="1" ht="16.05" customHeight="1" x14ac:dyDescent="0.2">
      <c r="A340" s="9"/>
      <c r="B340" s="9"/>
      <c r="C340" s="10" t="s">
        <v>22</v>
      </c>
      <c r="D340" s="7">
        <f t="shared" ref="D340:O340" si="234">IF(D339&lt;=0,"",D339/$P339%)</f>
        <v>7.5196840914016052</v>
      </c>
      <c r="E340" s="7">
        <f t="shared" si="234"/>
        <v>5.169632322843178</v>
      </c>
      <c r="F340" s="7">
        <f t="shared" si="234"/>
        <v>11.923623317521853</v>
      </c>
      <c r="G340" s="7">
        <f t="shared" si="234"/>
        <v>9.3881678745996986</v>
      </c>
      <c r="H340" s="7">
        <f t="shared" si="234"/>
        <v>6.3085406082203663</v>
      </c>
      <c r="I340" s="7">
        <f t="shared" si="234"/>
        <v>10.096072813079388</v>
      </c>
      <c r="J340" s="7">
        <f t="shared" si="234"/>
        <v>9.6337675471334698</v>
      </c>
      <c r="K340" s="7">
        <f t="shared" si="234"/>
        <v>11.018275505044427</v>
      </c>
      <c r="L340" s="7">
        <f t="shared" si="234"/>
        <v>7.9482795983723022</v>
      </c>
      <c r="M340" s="7">
        <f t="shared" si="234"/>
        <v>6.8069634730683113</v>
      </c>
      <c r="N340" s="7">
        <f t="shared" si="234"/>
        <v>7.9699501577135168</v>
      </c>
      <c r="O340" s="7">
        <f t="shared" si="234"/>
        <v>6.217042691001903</v>
      </c>
      <c r="P340" s="66">
        <f t="shared" si="201"/>
        <v>100.00000000000001</v>
      </c>
      <c r="R340" s="35"/>
    </row>
    <row r="341" spans="1:18" s="17" customFormat="1" ht="16.05" customHeight="1" x14ac:dyDescent="0.2">
      <c r="A341" s="9"/>
      <c r="B341" s="9"/>
      <c r="C341" s="7" t="s">
        <v>24</v>
      </c>
      <c r="D341" s="66">
        <f>SUM(D339,D337)</f>
        <v>568.69999999999982</v>
      </c>
      <c r="E341" s="66">
        <f t="shared" ref="E341:O341" si="235">SUM(E339,E337)</f>
        <v>456.89999999999986</v>
      </c>
      <c r="F341" s="66">
        <f t="shared" si="235"/>
        <v>711.89999999999986</v>
      </c>
      <c r="G341" s="66">
        <f t="shared" si="235"/>
        <v>621.5999999999998</v>
      </c>
      <c r="H341" s="66">
        <f t="shared" si="235"/>
        <v>489.69999999999993</v>
      </c>
      <c r="I341" s="66">
        <f t="shared" si="235"/>
        <v>629.79999999999995</v>
      </c>
      <c r="J341" s="66">
        <f t="shared" si="235"/>
        <v>620.29999999999995</v>
      </c>
      <c r="K341" s="66">
        <f t="shared" si="235"/>
        <v>682.79999999999984</v>
      </c>
      <c r="L341" s="66">
        <f t="shared" si="235"/>
        <v>658.70000000000016</v>
      </c>
      <c r="M341" s="66">
        <f t="shared" si="235"/>
        <v>628.4000000000002</v>
      </c>
      <c r="N341" s="66">
        <f t="shared" si="235"/>
        <v>594.89999999999986</v>
      </c>
      <c r="O341" s="66">
        <f t="shared" si="235"/>
        <v>551</v>
      </c>
      <c r="P341" s="66">
        <f t="shared" si="201"/>
        <v>7214.7</v>
      </c>
      <c r="R341" s="35"/>
    </row>
    <row r="342" spans="1:18" s="17" customFormat="1" ht="16.05" customHeight="1" x14ac:dyDescent="0.2">
      <c r="A342" s="9"/>
      <c r="B342" s="13"/>
      <c r="C342" s="10" t="s">
        <v>22</v>
      </c>
      <c r="D342" s="7">
        <f t="shared" ref="D342:O342" si="236">IF(D341&lt;=0,"",D341/$P341%)</f>
        <v>7.8825176376010075</v>
      </c>
      <c r="E342" s="7">
        <f t="shared" si="236"/>
        <v>6.3329036550376303</v>
      </c>
      <c r="F342" s="7">
        <f t="shared" si="236"/>
        <v>9.8673541519397894</v>
      </c>
      <c r="G342" s="7">
        <f t="shared" si="236"/>
        <v>8.6157428583309059</v>
      </c>
      <c r="H342" s="7">
        <f t="shared" si="236"/>
        <v>6.7875310130705362</v>
      </c>
      <c r="I342" s="7">
        <f t="shared" si="236"/>
        <v>8.7293996978391348</v>
      </c>
      <c r="J342" s="7">
        <f t="shared" si="236"/>
        <v>8.5977240910917985</v>
      </c>
      <c r="K342" s="7">
        <f t="shared" si="236"/>
        <v>9.4640109775874244</v>
      </c>
      <c r="L342" s="7">
        <f t="shared" si="236"/>
        <v>9.1299707541547157</v>
      </c>
      <c r="M342" s="7">
        <f t="shared" si="236"/>
        <v>8.7099948715816353</v>
      </c>
      <c r="N342" s="7">
        <f t="shared" si="236"/>
        <v>8.2456651004199752</v>
      </c>
      <c r="O342" s="7">
        <f t="shared" si="236"/>
        <v>7.6371851913454485</v>
      </c>
      <c r="P342" s="66">
        <f t="shared" si="201"/>
        <v>99.999999999999986</v>
      </c>
      <c r="R342" s="35"/>
    </row>
    <row r="343" spans="1:18" s="17" customFormat="1" ht="16.05" customHeight="1" x14ac:dyDescent="0.2">
      <c r="A343" s="9"/>
      <c r="B343" s="9" t="s">
        <v>80</v>
      </c>
      <c r="C343" s="7" t="s">
        <v>21</v>
      </c>
      <c r="D343" s="67">
        <v>263.89999999999998</v>
      </c>
      <c r="E343" s="67">
        <v>90.6</v>
      </c>
      <c r="F343" s="67">
        <v>110.9</v>
      </c>
      <c r="G343" s="67">
        <v>98.300000000000011</v>
      </c>
      <c r="H343" s="67">
        <v>78.099999999999994</v>
      </c>
      <c r="I343" s="67">
        <v>74.7</v>
      </c>
      <c r="J343" s="67">
        <v>75.599999999999994</v>
      </c>
      <c r="K343" s="67">
        <v>81.2</v>
      </c>
      <c r="L343" s="67">
        <v>91.8</v>
      </c>
      <c r="M343" s="67">
        <v>97.1</v>
      </c>
      <c r="N343" s="67">
        <v>101.6</v>
      </c>
      <c r="O343" s="67">
        <v>90.699999999999989</v>
      </c>
      <c r="P343" s="66">
        <f t="shared" si="201"/>
        <v>1254.5</v>
      </c>
      <c r="R343" s="35"/>
    </row>
    <row r="344" spans="1:18" s="17" customFormat="1" ht="16.05" customHeight="1" x14ac:dyDescent="0.2">
      <c r="A344" s="9"/>
      <c r="B344" s="9"/>
      <c r="C344" s="10" t="s">
        <v>22</v>
      </c>
      <c r="D344" s="7">
        <f t="shared" ref="D344:O344" si="237">IF(D343&lt;=0,"",D343/$P343%)</f>
        <v>21.03626943005181</v>
      </c>
      <c r="E344" s="7">
        <f t="shared" si="237"/>
        <v>7.2220007971303302</v>
      </c>
      <c r="F344" s="7">
        <f t="shared" si="237"/>
        <v>8.840175368672778</v>
      </c>
      <c r="G344" s="7">
        <f t="shared" si="237"/>
        <v>7.8357911518533285</v>
      </c>
      <c r="H344" s="7">
        <f t="shared" si="237"/>
        <v>6.2255878836189709</v>
      </c>
      <c r="I344" s="7">
        <f t="shared" si="237"/>
        <v>5.9545635711438827</v>
      </c>
      <c r="J344" s="7">
        <f t="shared" si="237"/>
        <v>6.0263053009166994</v>
      </c>
      <c r="K344" s="7">
        <f t="shared" si="237"/>
        <v>6.4726982861697886</v>
      </c>
      <c r="L344" s="7">
        <f t="shared" si="237"/>
        <v>7.3176564368274208</v>
      </c>
      <c r="M344" s="7">
        <f t="shared" si="237"/>
        <v>7.740135512156237</v>
      </c>
      <c r="N344" s="7">
        <f t="shared" si="237"/>
        <v>8.0988441610203257</v>
      </c>
      <c r="O344" s="7">
        <f t="shared" si="237"/>
        <v>7.2299721004384212</v>
      </c>
      <c r="P344" s="66">
        <f t="shared" si="201"/>
        <v>100</v>
      </c>
      <c r="R344" s="35"/>
    </row>
    <row r="345" spans="1:18" s="17" customFormat="1" ht="16.05" customHeight="1" x14ac:dyDescent="0.2">
      <c r="A345" s="9"/>
      <c r="B345" s="9"/>
      <c r="C345" s="7" t="s">
        <v>23</v>
      </c>
      <c r="D345" s="67">
        <v>1227.9000000000001</v>
      </c>
      <c r="E345" s="67">
        <v>1452.7</v>
      </c>
      <c r="F345" s="67">
        <v>1309</v>
      </c>
      <c r="G345" s="67">
        <v>1268.0999999999999</v>
      </c>
      <c r="H345" s="67">
        <v>1287.5</v>
      </c>
      <c r="I345" s="67">
        <v>1112.7</v>
      </c>
      <c r="J345" s="67">
        <v>1011.3</v>
      </c>
      <c r="K345" s="67">
        <v>1053.5999999999999</v>
      </c>
      <c r="L345" s="67">
        <v>1108.0999999999999</v>
      </c>
      <c r="M345" s="67">
        <v>1052.4000000000001</v>
      </c>
      <c r="N345" s="67">
        <v>1511.5</v>
      </c>
      <c r="O345" s="67">
        <v>1010.0999999999999</v>
      </c>
      <c r="P345" s="66">
        <f t="shared" si="201"/>
        <v>14404.900000000001</v>
      </c>
      <c r="R345" s="35"/>
    </row>
    <row r="346" spans="1:18" s="17" customFormat="1" ht="16.05" customHeight="1" x14ac:dyDescent="0.2">
      <c r="A346" s="9"/>
      <c r="B346" s="9"/>
      <c r="C346" s="10" t="s">
        <v>22</v>
      </c>
      <c r="D346" s="7">
        <f t="shared" ref="D346:O346" si="238">IF(D345&lt;=0,"",D345/$P345%)</f>
        <v>8.5241827433720481</v>
      </c>
      <c r="E346" s="7">
        <f t="shared" si="238"/>
        <v>10.084762823761359</v>
      </c>
      <c r="F346" s="7">
        <f t="shared" si="238"/>
        <v>9.0871856104519981</v>
      </c>
      <c r="G346" s="7">
        <f t="shared" si="238"/>
        <v>8.8032544481391746</v>
      </c>
      <c r="H346" s="7">
        <f t="shared" si="238"/>
        <v>8.9379308429770425</v>
      </c>
      <c r="I346" s="7">
        <f t="shared" si="238"/>
        <v>7.7244548729946061</v>
      </c>
      <c r="J346" s="7">
        <f t="shared" si="238"/>
        <v>7.0205277370894619</v>
      </c>
      <c r="K346" s="7">
        <f t="shared" si="238"/>
        <v>7.3141778144936787</v>
      </c>
      <c r="L346" s="7">
        <f t="shared" si="238"/>
        <v>7.6925212948371726</v>
      </c>
      <c r="M346" s="7">
        <f t="shared" si="238"/>
        <v>7.3058473158439146</v>
      </c>
      <c r="N346" s="7">
        <f t="shared" si="238"/>
        <v>10.492957257599844</v>
      </c>
      <c r="O346" s="7">
        <f t="shared" si="238"/>
        <v>7.0121972384396969</v>
      </c>
      <c r="P346" s="66">
        <f t="shared" si="201"/>
        <v>100</v>
      </c>
      <c r="R346" s="35"/>
    </row>
    <row r="347" spans="1:18" s="17" customFormat="1" ht="16.05" customHeight="1" x14ac:dyDescent="0.2">
      <c r="A347" s="9"/>
      <c r="B347" s="9"/>
      <c r="C347" s="7" t="s">
        <v>24</v>
      </c>
      <c r="D347" s="66">
        <f>SUM(D345,D343)</f>
        <v>1491.8000000000002</v>
      </c>
      <c r="E347" s="66">
        <f t="shared" ref="E347:O347" si="239">SUM(E345,E343)</f>
        <v>1543.3</v>
      </c>
      <c r="F347" s="66">
        <f t="shared" si="239"/>
        <v>1419.9</v>
      </c>
      <c r="G347" s="66">
        <f t="shared" si="239"/>
        <v>1366.3999999999999</v>
      </c>
      <c r="H347" s="66">
        <f t="shared" si="239"/>
        <v>1365.6</v>
      </c>
      <c r="I347" s="66">
        <f t="shared" si="239"/>
        <v>1187.4000000000001</v>
      </c>
      <c r="J347" s="66">
        <f t="shared" si="239"/>
        <v>1086.8999999999999</v>
      </c>
      <c r="K347" s="66">
        <f t="shared" si="239"/>
        <v>1134.8</v>
      </c>
      <c r="L347" s="66">
        <f t="shared" si="239"/>
        <v>1199.8999999999999</v>
      </c>
      <c r="M347" s="66">
        <f t="shared" si="239"/>
        <v>1149.5</v>
      </c>
      <c r="N347" s="66">
        <f t="shared" si="239"/>
        <v>1613.1</v>
      </c>
      <c r="O347" s="66">
        <f t="shared" si="239"/>
        <v>1100.8</v>
      </c>
      <c r="P347" s="66">
        <f t="shared" si="201"/>
        <v>15659.399999999998</v>
      </c>
      <c r="R347" s="35"/>
    </row>
    <row r="348" spans="1:18" s="17" customFormat="1" ht="16.05" customHeight="1" x14ac:dyDescent="0.2">
      <c r="A348" s="9"/>
      <c r="B348" s="13"/>
      <c r="C348" s="10" t="s">
        <v>22</v>
      </c>
      <c r="D348" s="7">
        <f t="shared" ref="D348:O348" si="240">IF(D347&lt;=0,"",D347/$P347%)</f>
        <v>9.5265463555436387</v>
      </c>
      <c r="E348" s="7">
        <f t="shared" si="240"/>
        <v>9.8554223022593472</v>
      </c>
      <c r="F348" s="7">
        <f t="shared" si="240"/>
        <v>9.0673972182842277</v>
      </c>
      <c r="G348" s="7">
        <f t="shared" si="240"/>
        <v>8.7257493901426635</v>
      </c>
      <c r="H348" s="7">
        <f t="shared" si="240"/>
        <v>8.7206406375723216</v>
      </c>
      <c r="I348" s="7">
        <f t="shared" si="240"/>
        <v>7.5826660025288346</v>
      </c>
      <c r="J348" s="7">
        <f t="shared" si="240"/>
        <v>6.9408789608797274</v>
      </c>
      <c r="K348" s="7">
        <f t="shared" si="240"/>
        <v>7.2467655210289044</v>
      </c>
      <c r="L348" s="7">
        <f t="shared" si="240"/>
        <v>7.6624902614404133</v>
      </c>
      <c r="M348" s="7">
        <f t="shared" si="240"/>
        <v>7.340638849508923</v>
      </c>
      <c r="N348" s="7">
        <f t="shared" si="240"/>
        <v>10.301160964021612</v>
      </c>
      <c r="O348" s="7">
        <f t="shared" si="240"/>
        <v>7.0296435367894059</v>
      </c>
      <c r="P348" s="66">
        <f t="shared" si="201"/>
        <v>100.00000000000001</v>
      </c>
      <c r="R348" s="35"/>
    </row>
    <row r="349" spans="1:18" s="17" customFormat="1" ht="16.05" customHeight="1" x14ac:dyDescent="0.2">
      <c r="A349" s="9"/>
      <c r="B349" s="9" t="s">
        <v>81</v>
      </c>
      <c r="C349" s="7" t="s">
        <v>21</v>
      </c>
      <c r="D349" s="67">
        <v>143.5</v>
      </c>
      <c r="E349" s="67">
        <v>144.50000000000003</v>
      </c>
      <c r="F349" s="67">
        <v>126.20000000000003</v>
      </c>
      <c r="G349" s="67">
        <v>150.6</v>
      </c>
      <c r="H349" s="67">
        <v>202.7999999999999</v>
      </c>
      <c r="I349" s="67">
        <v>166.8</v>
      </c>
      <c r="J349" s="67">
        <v>193.09999999999985</v>
      </c>
      <c r="K349" s="67">
        <v>154.39999999999995</v>
      </c>
      <c r="L349" s="67">
        <v>148.09999999999994</v>
      </c>
      <c r="M349" s="67">
        <v>173.79999999999984</v>
      </c>
      <c r="N349" s="67">
        <v>172.9999999999998</v>
      </c>
      <c r="O349" s="67">
        <v>199.09999999999991</v>
      </c>
      <c r="P349" s="66">
        <f t="shared" si="201"/>
        <v>1975.899999999999</v>
      </c>
      <c r="R349" s="35"/>
    </row>
    <row r="350" spans="1:18" s="17" customFormat="1" ht="16.05" customHeight="1" x14ac:dyDescent="0.2">
      <c r="A350" s="9"/>
      <c r="B350" s="9"/>
      <c r="C350" s="10" t="s">
        <v>22</v>
      </c>
      <c r="D350" s="7">
        <f t="shared" ref="D350:O350" si="241">IF(D349&lt;=0,"",D349/$P349%)</f>
        <v>7.2625132850852818</v>
      </c>
      <c r="E350" s="7">
        <f t="shared" si="241"/>
        <v>7.3131231337618354</v>
      </c>
      <c r="F350" s="7">
        <f t="shared" si="241"/>
        <v>6.3869629029809252</v>
      </c>
      <c r="G350" s="7">
        <f t="shared" si="241"/>
        <v>7.6218432106888034</v>
      </c>
      <c r="H350" s="7">
        <f t="shared" si="241"/>
        <v>10.263677311604839</v>
      </c>
      <c r="I350" s="7">
        <f t="shared" si="241"/>
        <v>8.4417227592489557</v>
      </c>
      <c r="J350" s="7">
        <f t="shared" si="241"/>
        <v>9.772761779442277</v>
      </c>
      <c r="K350" s="7">
        <f t="shared" si="241"/>
        <v>7.8141606356597011</v>
      </c>
      <c r="L350" s="7">
        <f t="shared" si="241"/>
        <v>7.4953185889974199</v>
      </c>
      <c r="M350" s="7">
        <f t="shared" si="241"/>
        <v>8.795991699984814</v>
      </c>
      <c r="N350" s="7">
        <f t="shared" si="241"/>
        <v>8.7555038210435701</v>
      </c>
      <c r="O350" s="7">
        <f t="shared" si="241"/>
        <v>10.076420871501595</v>
      </c>
      <c r="P350" s="66">
        <f t="shared" si="201"/>
        <v>100.00000000000001</v>
      </c>
      <c r="R350" s="35"/>
    </row>
    <row r="351" spans="1:18" s="17" customFormat="1" ht="16.05" customHeight="1" x14ac:dyDescent="0.2">
      <c r="A351" s="9"/>
      <c r="B351" s="9"/>
      <c r="C351" s="7" t="s">
        <v>23</v>
      </c>
      <c r="D351" s="67">
        <v>1699.4</v>
      </c>
      <c r="E351" s="67">
        <v>1503.1000000000004</v>
      </c>
      <c r="F351" s="67">
        <v>1702.5000000000005</v>
      </c>
      <c r="G351" s="67">
        <v>2274.4000000000005</v>
      </c>
      <c r="H351" s="67">
        <v>2535.3999999999987</v>
      </c>
      <c r="I351" s="67">
        <v>2126.5000000000009</v>
      </c>
      <c r="J351" s="67">
        <v>2397.4</v>
      </c>
      <c r="K351" s="67">
        <v>2019.3000000000002</v>
      </c>
      <c r="L351" s="67">
        <v>2200.1</v>
      </c>
      <c r="M351" s="67">
        <v>2560.5000000000009</v>
      </c>
      <c r="N351" s="67">
        <v>2371.5</v>
      </c>
      <c r="O351" s="67">
        <v>2384.0999999999995</v>
      </c>
      <c r="P351" s="66">
        <f t="shared" si="201"/>
        <v>25774.199999999997</v>
      </c>
      <c r="R351" s="35"/>
    </row>
    <row r="352" spans="1:18" s="17" customFormat="1" ht="16.05" customHeight="1" x14ac:dyDescent="0.2">
      <c r="A352" s="9"/>
      <c r="B352" s="9"/>
      <c r="C352" s="10" t="s">
        <v>22</v>
      </c>
      <c r="D352" s="7">
        <f t="shared" ref="D352:O352" si="242">IF(D351&lt;=0,"",D351/$P351%)</f>
        <v>6.5934151205469052</v>
      </c>
      <c r="E352" s="7">
        <f t="shared" si="242"/>
        <v>5.8318007930411051</v>
      </c>
      <c r="F352" s="7">
        <f t="shared" si="242"/>
        <v>6.6054426519542826</v>
      </c>
      <c r="G352" s="7">
        <f t="shared" si="242"/>
        <v>8.8243282041731685</v>
      </c>
      <c r="H352" s="7">
        <f t="shared" si="242"/>
        <v>9.8369687516974302</v>
      </c>
      <c r="I352" s="7">
        <f t="shared" si="242"/>
        <v>8.2504985605760854</v>
      </c>
      <c r="J352" s="7">
        <f t="shared" si="242"/>
        <v>9.3015496116271326</v>
      </c>
      <c r="K352" s="7">
        <f t="shared" si="242"/>
        <v>7.834578764811325</v>
      </c>
      <c r="L352" s="7">
        <f t="shared" si="242"/>
        <v>8.5360554352802431</v>
      </c>
      <c r="M352" s="7">
        <f t="shared" si="242"/>
        <v>9.9343529576087768</v>
      </c>
      <c r="N352" s="7">
        <f t="shared" si="242"/>
        <v>9.2010615266429241</v>
      </c>
      <c r="O352" s="7">
        <f t="shared" si="242"/>
        <v>9.2499476220406454</v>
      </c>
      <c r="P352" s="66">
        <f t="shared" si="201"/>
        <v>100.00000000000003</v>
      </c>
      <c r="R352" s="35"/>
    </row>
    <row r="353" spans="1:18" s="17" customFormat="1" ht="16.05" customHeight="1" x14ac:dyDescent="0.2">
      <c r="A353" s="9"/>
      <c r="B353" s="9"/>
      <c r="C353" s="7" t="s">
        <v>24</v>
      </c>
      <c r="D353" s="66">
        <f>SUM(D351,D349)</f>
        <v>1842.9</v>
      </c>
      <c r="E353" s="66">
        <f t="shared" ref="E353:O353" si="243">SUM(E351,E349)</f>
        <v>1647.6000000000004</v>
      </c>
      <c r="F353" s="66">
        <f t="shared" si="243"/>
        <v>1828.7000000000005</v>
      </c>
      <c r="G353" s="66">
        <f t="shared" si="243"/>
        <v>2425.0000000000005</v>
      </c>
      <c r="H353" s="66">
        <f t="shared" si="243"/>
        <v>2738.1999999999985</v>
      </c>
      <c r="I353" s="66">
        <f t="shared" si="243"/>
        <v>2293.3000000000011</v>
      </c>
      <c r="J353" s="66">
        <f t="shared" si="243"/>
        <v>2590.5</v>
      </c>
      <c r="K353" s="66">
        <f t="shared" si="243"/>
        <v>2173.7000000000003</v>
      </c>
      <c r="L353" s="66">
        <f t="shared" si="243"/>
        <v>2348.1999999999998</v>
      </c>
      <c r="M353" s="66">
        <f t="shared" si="243"/>
        <v>2734.3000000000006</v>
      </c>
      <c r="N353" s="66">
        <f t="shared" si="243"/>
        <v>2544.5</v>
      </c>
      <c r="O353" s="66">
        <f t="shared" si="243"/>
        <v>2583.1999999999994</v>
      </c>
      <c r="P353" s="66">
        <f t="shared" si="201"/>
        <v>27750.100000000002</v>
      </c>
      <c r="R353" s="35"/>
    </row>
    <row r="354" spans="1:18" s="17" customFormat="1" ht="16.05" customHeight="1" x14ac:dyDescent="0.2">
      <c r="A354" s="9"/>
      <c r="B354" s="13"/>
      <c r="C354" s="10" t="s">
        <v>22</v>
      </c>
      <c r="D354" s="7">
        <f t="shared" ref="D354:O354" si="244">IF(D353&lt;=0,"",D353/$P353%)</f>
        <v>6.6410571493436059</v>
      </c>
      <c r="E354" s="7">
        <f t="shared" si="244"/>
        <v>5.9372759017084631</v>
      </c>
      <c r="F354" s="7">
        <f t="shared" si="244"/>
        <v>6.5898861625723884</v>
      </c>
      <c r="G354" s="7">
        <f t="shared" si="244"/>
        <v>8.7387072479018091</v>
      </c>
      <c r="H354" s="7">
        <f t="shared" si="244"/>
        <v>9.8673518293627698</v>
      </c>
      <c r="I354" s="7">
        <f t="shared" si="244"/>
        <v>8.2641143635518457</v>
      </c>
      <c r="J354" s="7">
        <f t="shared" si="244"/>
        <v>9.3351014951297469</v>
      </c>
      <c r="K354" s="7">
        <f t="shared" si="244"/>
        <v>7.8331249256759437</v>
      </c>
      <c r="L354" s="7">
        <f t="shared" si="244"/>
        <v>8.4619514884631037</v>
      </c>
      <c r="M354" s="7">
        <f t="shared" si="244"/>
        <v>9.8532978259537813</v>
      </c>
      <c r="N354" s="7">
        <f t="shared" si="244"/>
        <v>9.1693363267159391</v>
      </c>
      <c r="O354" s="7">
        <f t="shared" si="244"/>
        <v>9.3087952836205954</v>
      </c>
      <c r="P354" s="66">
        <f t="shared" si="201"/>
        <v>100</v>
      </c>
      <c r="R354" s="35"/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>
        <v>164.6</v>
      </c>
      <c r="E355" s="67">
        <v>141.30000000000001</v>
      </c>
      <c r="F355" s="67">
        <v>166.89999999999998</v>
      </c>
      <c r="G355" s="67">
        <v>173.10000000000002</v>
      </c>
      <c r="H355" s="67">
        <v>124.2</v>
      </c>
      <c r="I355" s="67">
        <v>125.7</v>
      </c>
      <c r="J355" s="67">
        <v>145.1</v>
      </c>
      <c r="K355" s="67">
        <v>148.69999999999999</v>
      </c>
      <c r="L355" s="67">
        <v>147.30000000000001</v>
      </c>
      <c r="M355" s="67">
        <v>167.7</v>
      </c>
      <c r="N355" s="67">
        <v>169.89999999999998</v>
      </c>
      <c r="O355" s="67">
        <v>208.60000000000002</v>
      </c>
      <c r="P355" s="66">
        <f t="shared" si="201"/>
        <v>1883.1</v>
      </c>
      <c r="R355" s="35"/>
    </row>
    <row r="356" spans="1:18" s="17" customFormat="1" ht="16.05" customHeight="1" x14ac:dyDescent="0.2">
      <c r="A356" s="9"/>
      <c r="B356" s="9"/>
      <c r="C356" s="10" t="s">
        <v>22</v>
      </c>
      <c r="D356" s="7">
        <f t="shared" ref="D356:O356" si="245">IF(D355&lt;=0,"",D355/$P355%)</f>
        <v>8.7409059529499231</v>
      </c>
      <c r="E356" s="7">
        <f t="shared" si="245"/>
        <v>7.5035845148956515</v>
      </c>
      <c r="F356" s="7">
        <f t="shared" si="245"/>
        <v>8.8630449790239485</v>
      </c>
      <c r="G356" s="7">
        <f t="shared" si="245"/>
        <v>9.1922893101800245</v>
      </c>
      <c r="H356" s="7">
        <f t="shared" si="245"/>
        <v>6.5955074079974514</v>
      </c>
      <c r="I356" s="7">
        <f t="shared" si="245"/>
        <v>6.6751632945674686</v>
      </c>
      <c r="J356" s="7">
        <f t="shared" si="245"/>
        <v>7.705379427539695</v>
      </c>
      <c r="K356" s="7">
        <f t="shared" si="245"/>
        <v>7.8965535553077366</v>
      </c>
      <c r="L356" s="7">
        <f t="shared" si="245"/>
        <v>7.8222080611757221</v>
      </c>
      <c r="M356" s="7">
        <f t="shared" si="245"/>
        <v>8.9055281185279593</v>
      </c>
      <c r="N356" s="7">
        <f t="shared" si="245"/>
        <v>9.0223567521639847</v>
      </c>
      <c r="O356" s="7">
        <f t="shared" si="245"/>
        <v>11.077478625670439</v>
      </c>
      <c r="P356" s="66">
        <f t="shared" si="201"/>
        <v>100</v>
      </c>
      <c r="R356" s="35"/>
    </row>
    <row r="357" spans="1:18" s="17" customFormat="1" ht="16.05" customHeight="1" x14ac:dyDescent="0.2">
      <c r="A357" s="9"/>
      <c r="B357" s="9"/>
      <c r="C357" s="7" t="s">
        <v>23</v>
      </c>
      <c r="D357" s="67">
        <v>1838.5</v>
      </c>
      <c r="E357" s="67">
        <v>1797.1</v>
      </c>
      <c r="F357" s="67">
        <v>2110.3000000000002</v>
      </c>
      <c r="G357" s="67">
        <v>1789</v>
      </c>
      <c r="H357" s="67">
        <v>1707.4</v>
      </c>
      <c r="I357" s="67">
        <v>1726.5</v>
      </c>
      <c r="J357" s="67">
        <v>1847.3000000000002</v>
      </c>
      <c r="K357" s="67">
        <v>1705.9</v>
      </c>
      <c r="L357" s="67">
        <v>1883.1</v>
      </c>
      <c r="M357" s="67">
        <v>2089</v>
      </c>
      <c r="N357" s="67">
        <v>2172.6000000000004</v>
      </c>
      <c r="O357" s="67">
        <v>2285.1999999999998</v>
      </c>
      <c r="P357" s="66">
        <f t="shared" ref="P357:P366" si="246">SUM(D357:O357)</f>
        <v>22951.899999999998</v>
      </c>
      <c r="R357" s="35"/>
    </row>
    <row r="358" spans="1:18" s="17" customFormat="1" ht="16.05" customHeight="1" x14ac:dyDescent="0.2">
      <c r="A358" s="9"/>
      <c r="B358" s="9"/>
      <c r="C358" s="10" t="s">
        <v>22</v>
      </c>
      <c r="D358" s="7">
        <f t="shared" ref="D358:O358" si="247">IF(D357&lt;=0,"",D357/$P357%)</f>
        <v>8.0102300898836276</v>
      </c>
      <c r="E358" s="7">
        <f t="shared" si="247"/>
        <v>7.8298528662115121</v>
      </c>
      <c r="F358" s="7">
        <f t="shared" si="247"/>
        <v>9.194445775730987</v>
      </c>
      <c r="G358" s="7">
        <f t="shared" si="247"/>
        <v>7.7945616702756642</v>
      </c>
      <c r="H358" s="7">
        <f t="shared" si="247"/>
        <v>7.4390355482552657</v>
      </c>
      <c r="I358" s="7">
        <f t="shared" si="247"/>
        <v>7.5222530596595494</v>
      </c>
      <c r="J358" s="7">
        <f t="shared" si="247"/>
        <v>8.0485711422583766</v>
      </c>
      <c r="K358" s="7">
        <f t="shared" si="247"/>
        <v>7.432500141600479</v>
      </c>
      <c r="L358" s="7">
        <f t="shared" si="247"/>
        <v>8.2045495144192859</v>
      </c>
      <c r="M358" s="7">
        <f t="shared" si="247"/>
        <v>9.1016430012330147</v>
      </c>
      <c r="N358" s="7">
        <f t="shared" si="247"/>
        <v>9.4658829987931306</v>
      </c>
      <c r="O358" s="7">
        <f t="shared" si="247"/>
        <v>9.9564741916791206</v>
      </c>
      <c r="P358" s="66">
        <f t="shared" si="246"/>
        <v>100.00000000000001</v>
      </c>
      <c r="R358" s="35"/>
    </row>
    <row r="359" spans="1:18" s="17" customFormat="1" ht="16.05" customHeight="1" x14ac:dyDescent="0.2">
      <c r="A359" s="9"/>
      <c r="B359" s="9"/>
      <c r="C359" s="7" t="s">
        <v>24</v>
      </c>
      <c r="D359" s="66">
        <f>SUM(D357,D355)</f>
        <v>2003.1</v>
      </c>
      <c r="E359" s="66">
        <f t="shared" ref="E359:O359" si="248">SUM(E357,E355)</f>
        <v>1938.3999999999999</v>
      </c>
      <c r="F359" s="66">
        <f t="shared" si="248"/>
        <v>2277.2000000000003</v>
      </c>
      <c r="G359" s="66">
        <f t="shared" si="248"/>
        <v>1962.1</v>
      </c>
      <c r="H359" s="66">
        <f t="shared" si="248"/>
        <v>1831.6000000000001</v>
      </c>
      <c r="I359" s="66">
        <f t="shared" si="248"/>
        <v>1852.2</v>
      </c>
      <c r="J359" s="66">
        <f t="shared" si="248"/>
        <v>1992.4</v>
      </c>
      <c r="K359" s="66">
        <f t="shared" si="248"/>
        <v>1854.6000000000001</v>
      </c>
      <c r="L359" s="66">
        <f t="shared" si="248"/>
        <v>2030.3999999999999</v>
      </c>
      <c r="M359" s="66">
        <f t="shared" si="248"/>
        <v>2256.6999999999998</v>
      </c>
      <c r="N359" s="66">
        <f t="shared" si="248"/>
        <v>2342.5000000000005</v>
      </c>
      <c r="O359" s="66">
        <f t="shared" si="248"/>
        <v>2493.7999999999997</v>
      </c>
      <c r="P359" s="66">
        <f t="shared" si="246"/>
        <v>24835.000000000004</v>
      </c>
      <c r="R359" s="35"/>
    </row>
    <row r="360" spans="1:18" s="17" customFormat="1" ht="16.05" customHeight="1" x14ac:dyDescent="0.2">
      <c r="A360" s="14"/>
      <c r="B360" s="13"/>
      <c r="C360" s="10" t="s">
        <v>22</v>
      </c>
      <c r="D360" s="7">
        <f t="shared" ref="D360:O360" si="249">IF(D359&lt;=0,"",D359/$P359%)</f>
        <v>8.0656331789812761</v>
      </c>
      <c r="E360" s="7">
        <f t="shared" si="249"/>
        <v>7.8051137507549813</v>
      </c>
      <c r="F360" s="7">
        <f t="shared" si="249"/>
        <v>9.1693174954701036</v>
      </c>
      <c r="G360" s="7">
        <f t="shared" si="249"/>
        <v>7.900543587678678</v>
      </c>
      <c r="H360" s="7">
        <f t="shared" si="249"/>
        <v>7.3750754982887052</v>
      </c>
      <c r="I360" s="7">
        <f t="shared" si="249"/>
        <v>7.4580229514797658</v>
      </c>
      <c r="J360" s="7">
        <f t="shared" si="249"/>
        <v>8.0225488222266961</v>
      </c>
      <c r="K360" s="7">
        <f t="shared" si="249"/>
        <v>7.467686732434065</v>
      </c>
      <c r="L360" s="7">
        <f t="shared" si="249"/>
        <v>8.1755586873364194</v>
      </c>
      <c r="M360" s="7">
        <f t="shared" si="249"/>
        <v>9.0867726998188019</v>
      </c>
      <c r="N360" s="7">
        <f t="shared" si="249"/>
        <v>9.4322528689349721</v>
      </c>
      <c r="O360" s="7">
        <f t="shared" si="249"/>
        <v>10.041473726595529</v>
      </c>
      <c r="P360" s="66">
        <f t="shared" si="246"/>
        <v>99.999999999999986</v>
      </c>
      <c r="R360" s="35"/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>
        <v>303.20000000000005</v>
      </c>
      <c r="E361" s="67">
        <v>56</v>
      </c>
      <c r="F361" s="67">
        <v>58</v>
      </c>
      <c r="G361" s="67">
        <v>726</v>
      </c>
      <c r="H361" s="67">
        <v>876</v>
      </c>
      <c r="I361" s="67">
        <v>1691.1</v>
      </c>
      <c r="J361" s="67">
        <v>3860</v>
      </c>
      <c r="K361" s="67">
        <v>1305</v>
      </c>
      <c r="L361" s="67">
        <v>807.4</v>
      </c>
      <c r="M361" s="67">
        <v>1702</v>
      </c>
      <c r="N361" s="67">
        <v>2869.2999999999997</v>
      </c>
      <c r="O361" s="67">
        <v>833.30000000000007</v>
      </c>
      <c r="P361" s="66">
        <f t="shared" si="246"/>
        <v>15087.299999999997</v>
      </c>
      <c r="R361" s="35"/>
    </row>
    <row r="362" spans="1:18" s="17" customFormat="1" ht="16.05" customHeight="1" x14ac:dyDescent="0.2">
      <c r="A362" s="9"/>
      <c r="B362" s="1"/>
      <c r="C362" s="10" t="s">
        <v>22</v>
      </c>
      <c r="D362" s="7">
        <f t="shared" ref="D362:O362" si="250">IF(D361&lt;=0,"",D361/$P361%)</f>
        <v>2.0096372445699373</v>
      </c>
      <c r="E362" s="7">
        <f t="shared" si="250"/>
        <v>0.37117310585724428</v>
      </c>
      <c r="F362" s="7">
        <f t="shared" si="250"/>
        <v>0.38442928820928868</v>
      </c>
      <c r="G362" s="7">
        <f t="shared" si="250"/>
        <v>4.8119941937921311</v>
      </c>
      <c r="H362" s="7">
        <f t="shared" si="250"/>
        <v>5.8062078701954638</v>
      </c>
      <c r="I362" s="7">
        <f t="shared" si="250"/>
        <v>11.208764987771174</v>
      </c>
      <c r="J362" s="7">
        <f t="shared" si="250"/>
        <v>25.584431939445764</v>
      </c>
      <c r="K362" s="7">
        <f t="shared" si="250"/>
        <v>8.6496589847089957</v>
      </c>
      <c r="L362" s="7">
        <f t="shared" si="250"/>
        <v>5.3515208155203391</v>
      </c>
      <c r="M362" s="7">
        <f t="shared" si="250"/>
        <v>11.281011181589816</v>
      </c>
      <c r="N362" s="7">
        <f t="shared" si="250"/>
        <v>19.017982011360552</v>
      </c>
      <c r="O362" s="7">
        <f t="shared" si="250"/>
        <v>5.5231883769793155</v>
      </c>
      <c r="P362" s="66">
        <f t="shared" si="246"/>
        <v>100.00000000000004</v>
      </c>
      <c r="R362" s="35"/>
    </row>
    <row r="363" spans="1:18" s="17" customFormat="1" ht="16.05" customHeight="1" x14ac:dyDescent="0.2">
      <c r="A363" s="9"/>
      <c r="B363" s="1"/>
      <c r="C363" s="7" t="s">
        <v>23</v>
      </c>
      <c r="D363" s="67">
        <v>2785</v>
      </c>
      <c r="E363" s="67">
        <v>3105.2000000000003</v>
      </c>
      <c r="F363" s="67">
        <v>3706</v>
      </c>
      <c r="G363" s="67">
        <v>3996</v>
      </c>
      <c r="H363" s="67">
        <v>2645</v>
      </c>
      <c r="I363" s="67">
        <v>3245</v>
      </c>
      <c r="J363" s="67">
        <v>3835</v>
      </c>
      <c r="K363" s="67">
        <v>3250.2</v>
      </c>
      <c r="L363" s="67">
        <v>4614.2000000000007</v>
      </c>
      <c r="M363" s="67">
        <v>2596</v>
      </c>
      <c r="N363" s="67">
        <v>3635.1</v>
      </c>
      <c r="O363" s="67">
        <v>4310.8999999999996</v>
      </c>
      <c r="P363" s="66">
        <f t="shared" si="246"/>
        <v>41723.600000000006</v>
      </c>
      <c r="R363" s="35"/>
    </row>
    <row r="364" spans="1:18" s="17" customFormat="1" ht="16.05" customHeight="1" x14ac:dyDescent="0.2">
      <c r="A364" s="9"/>
      <c r="B364" s="1"/>
      <c r="C364" s="10" t="s">
        <v>22</v>
      </c>
      <c r="D364" s="7">
        <f t="shared" ref="D364:O364" si="251">IF(D363&lt;=0,"",D363/$P363%)</f>
        <v>6.6748794447267246</v>
      </c>
      <c r="E364" s="7">
        <f t="shared" si="251"/>
        <v>7.4423108264866888</v>
      </c>
      <c r="F364" s="7">
        <f t="shared" si="251"/>
        <v>8.8822632754604101</v>
      </c>
      <c r="G364" s="7">
        <f t="shared" si="251"/>
        <v>9.5773135587533176</v>
      </c>
      <c r="H364" s="7">
        <f t="shared" si="251"/>
        <v>6.3393379286542864</v>
      </c>
      <c r="I364" s="7">
        <f t="shared" si="251"/>
        <v>7.7773729975361654</v>
      </c>
      <c r="J364" s="7">
        <f t="shared" si="251"/>
        <v>9.1914408152700133</v>
      </c>
      <c r="K364" s="7">
        <f t="shared" si="251"/>
        <v>7.7898359681331417</v>
      </c>
      <c r="L364" s="7">
        <f t="shared" si="251"/>
        <v>11.058969024724616</v>
      </c>
      <c r="M364" s="7">
        <f t="shared" si="251"/>
        <v>6.2218983980289329</v>
      </c>
      <c r="N364" s="7">
        <f t="shared" si="251"/>
        <v>8.7123354648208675</v>
      </c>
      <c r="O364" s="7">
        <f t="shared" si="251"/>
        <v>10.332042297404824</v>
      </c>
      <c r="P364" s="66">
        <f t="shared" si="246"/>
        <v>99.999999999999972</v>
      </c>
      <c r="R364" s="35"/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3088.2</v>
      </c>
      <c r="E365" s="66">
        <f t="shared" ref="E365:O365" si="252">SUM(E363,E361)</f>
        <v>3161.2000000000003</v>
      </c>
      <c r="F365" s="66">
        <f t="shared" si="252"/>
        <v>3764</v>
      </c>
      <c r="G365" s="66">
        <f t="shared" si="252"/>
        <v>4722</v>
      </c>
      <c r="H365" s="66">
        <f t="shared" si="252"/>
        <v>3521</v>
      </c>
      <c r="I365" s="66">
        <f t="shared" si="252"/>
        <v>4936.1000000000004</v>
      </c>
      <c r="J365" s="66">
        <f t="shared" si="252"/>
        <v>7695</v>
      </c>
      <c r="K365" s="66">
        <f t="shared" si="252"/>
        <v>4555.2</v>
      </c>
      <c r="L365" s="66">
        <f t="shared" si="252"/>
        <v>5421.6</v>
      </c>
      <c r="M365" s="66">
        <f t="shared" si="252"/>
        <v>4298</v>
      </c>
      <c r="N365" s="66">
        <f t="shared" si="252"/>
        <v>6504.4</v>
      </c>
      <c r="O365" s="66">
        <f t="shared" si="252"/>
        <v>5144.2</v>
      </c>
      <c r="P365" s="66">
        <f t="shared" si="246"/>
        <v>56810.899999999994</v>
      </c>
      <c r="R365" s="35"/>
    </row>
    <row r="366" spans="1:18" s="17" customFormat="1" ht="16.05" customHeight="1" x14ac:dyDescent="0.2">
      <c r="A366" s="13"/>
      <c r="B366" s="12"/>
      <c r="C366" s="10" t="s">
        <v>22</v>
      </c>
      <c r="D366" s="7">
        <f t="shared" ref="D366:O366" si="253">IF(D365&lt;=0,"",D365/$P365%)</f>
        <v>5.4359286686181703</v>
      </c>
      <c r="E366" s="7">
        <f t="shared" si="253"/>
        <v>5.5644251367255242</v>
      </c>
      <c r="F366" s="7">
        <f t="shared" si="253"/>
        <v>6.6254891226859645</v>
      </c>
      <c r="G366" s="7">
        <f t="shared" si="253"/>
        <v>8.3117852383961548</v>
      </c>
      <c r="H366" s="7">
        <f t="shared" si="253"/>
        <v>6.1977543041916263</v>
      </c>
      <c r="I366" s="7">
        <f t="shared" si="253"/>
        <v>8.6886495373247055</v>
      </c>
      <c r="J366" s="7">
        <f t="shared" si="253"/>
        <v>13.544935918987379</v>
      </c>
      <c r="K366" s="7">
        <f t="shared" si="253"/>
        <v>8.0181796098988052</v>
      </c>
      <c r="L366" s="7">
        <f t="shared" si="253"/>
        <v>9.5432390615181255</v>
      </c>
      <c r="M366" s="7">
        <f t="shared" si="253"/>
        <v>7.5654495880192014</v>
      </c>
      <c r="N366" s="7">
        <f t="shared" si="253"/>
        <v>11.449211330924172</v>
      </c>
      <c r="O366" s="7">
        <f t="shared" si="253"/>
        <v>9.0549524827101848</v>
      </c>
      <c r="P366" s="66">
        <f t="shared" si="246"/>
        <v>100.00000000000003</v>
      </c>
      <c r="R366" s="35"/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54">SUM(D361,D301,D295,D229,D37,D7)</f>
        <v>24759.499999999996</v>
      </c>
      <c r="E367" s="7">
        <f t="shared" si="254"/>
        <v>22352.9</v>
      </c>
      <c r="F367" s="7">
        <f t="shared" si="254"/>
        <v>23814.799999999999</v>
      </c>
      <c r="G367" s="7">
        <f t="shared" si="254"/>
        <v>23430.3</v>
      </c>
      <c r="H367" s="71">
        <f t="shared" si="254"/>
        <v>24462</v>
      </c>
      <c r="I367" s="7">
        <f t="shared" si="254"/>
        <v>24528.300000000003</v>
      </c>
      <c r="J367" s="7">
        <f t="shared" si="254"/>
        <v>27419.5</v>
      </c>
      <c r="K367" s="7">
        <f t="shared" si="254"/>
        <v>29765.3</v>
      </c>
      <c r="L367" s="7">
        <f t="shared" si="254"/>
        <v>54131.6</v>
      </c>
      <c r="M367" s="7">
        <f t="shared" si="254"/>
        <v>41128.199999999997</v>
      </c>
      <c r="N367" s="7">
        <f t="shared" si="254"/>
        <v>30504.3</v>
      </c>
      <c r="O367" s="7">
        <f t="shared" si="254"/>
        <v>25987.100000000002</v>
      </c>
      <c r="P367" s="66">
        <f t="shared" ref="P367:P377" si="255">SUM(D367:O367)</f>
        <v>352283.79999999993</v>
      </c>
      <c r="R367" s="35"/>
    </row>
    <row r="368" spans="1:18" ht="16.05" customHeight="1" x14ac:dyDescent="0.2">
      <c r="A368" s="18"/>
      <c r="B368" s="19"/>
      <c r="C368" s="10" t="s">
        <v>22</v>
      </c>
      <c r="D368" s="7">
        <f t="shared" ref="D368:O368" si="256">IF(D367&lt;=0,"",D367/$P367%)</f>
        <v>7.0282823110231014</v>
      </c>
      <c r="E368" s="7">
        <f t="shared" si="256"/>
        <v>6.3451399127635177</v>
      </c>
      <c r="F368" s="7">
        <f t="shared" si="256"/>
        <v>6.7601178368122534</v>
      </c>
      <c r="G368" s="7">
        <f t="shared" si="256"/>
        <v>6.6509728803879158</v>
      </c>
      <c r="H368" s="7">
        <f t="shared" si="256"/>
        <v>6.9438333525413327</v>
      </c>
      <c r="I368" s="7">
        <f t="shared" si="256"/>
        <v>6.9626534061458427</v>
      </c>
      <c r="J368" s="7">
        <f t="shared" si="256"/>
        <v>7.7833553515659837</v>
      </c>
      <c r="K368" s="7">
        <f t="shared" si="256"/>
        <v>8.4492389374703016</v>
      </c>
      <c r="L368" s="7">
        <f t="shared" si="256"/>
        <v>15.365906692274811</v>
      </c>
      <c r="M368" s="7">
        <f t="shared" si="256"/>
        <v>11.674734972201392</v>
      </c>
      <c r="N368" s="7">
        <f t="shared" si="256"/>
        <v>8.6590129889594714</v>
      </c>
      <c r="O368" s="7">
        <f t="shared" si="256"/>
        <v>7.3767513578540962</v>
      </c>
      <c r="P368" s="66">
        <f t="shared" si="255"/>
        <v>100</v>
      </c>
      <c r="R368" s="35"/>
    </row>
    <row r="369" spans="1:18" ht="16.05" customHeight="1" x14ac:dyDescent="0.2">
      <c r="A369" s="18"/>
      <c r="B369" s="19"/>
      <c r="C369" s="7" t="s">
        <v>23</v>
      </c>
      <c r="D369" s="7">
        <f t="shared" ref="D369:O369" si="257">SUM(D363,D303,D297,D231,D39,D9)</f>
        <v>32913.799999999996</v>
      </c>
      <c r="E369" s="7">
        <f t="shared" si="257"/>
        <v>32062.000000000004</v>
      </c>
      <c r="F369" s="7">
        <f t="shared" si="257"/>
        <v>36922.199999999997</v>
      </c>
      <c r="G369" s="7">
        <f t="shared" si="257"/>
        <v>33522.400000000001</v>
      </c>
      <c r="H369" s="7">
        <f t="shared" si="257"/>
        <v>24620.500000000004</v>
      </c>
      <c r="I369" s="7">
        <f t="shared" si="257"/>
        <v>21449.200000000001</v>
      </c>
      <c r="J369" s="7">
        <f t="shared" si="257"/>
        <v>28582.000000000004</v>
      </c>
      <c r="K369" s="7">
        <f t="shared" si="257"/>
        <v>42451.5</v>
      </c>
      <c r="L369" s="7">
        <f t="shared" si="257"/>
        <v>52693.399999999994</v>
      </c>
      <c r="M369" s="7">
        <f t="shared" si="257"/>
        <v>48051.3</v>
      </c>
      <c r="N369" s="7">
        <f t="shared" si="257"/>
        <v>39665</v>
      </c>
      <c r="O369" s="7">
        <f t="shared" si="257"/>
        <v>38036.799999999996</v>
      </c>
      <c r="P369" s="66">
        <f t="shared" si="255"/>
        <v>430970.1</v>
      </c>
      <c r="R369" s="35"/>
    </row>
    <row r="370" spans="1:18" ht="16.05" customHeight="1" x14ac:dyDescent="0.2">
      <c r="A370" s="18"/>
      <c r="B370" s="19"/>
      <c r="C370" s="10" t="s">
        <v>22</v>
      </c>
      <c r="D370" s="7">
        <f t="shared" ref="D370:O370" si="258">IF(D369&lt;=0,"",D369/$P369%)</f>
        <v>7.6371423446777387</v>
      </c>
      <c r="E370" s="7">
        <f t="shared" si="258"/>
        <v>7.4394952225223987</v>
      </c>
      <c r="F370" s="7">
        <f t="shared" si="258"/>
        <v>8.5672300700210986</v>
      </c>
      <c r="G370" s="7">
        <f t="shared" si="258"/>
        <v>7.7783586378730218</v>
      </c>
      <c r="H370" s="7">
        <f t="shared" si="258"/>
        <v>5.7128093109011511</v>
      </c>
      <c r="I370" s="7">
        <f t="shared" si="258"/>
        <v>4.9769577982324069</v>
      </c>
      <c r="J370" s="7">
        <f t="shared" si="258"/>
        <v>6.6320146107583806</v>
      </c>
      <c r="K370" s="7">
        <f t="shared" si="258"/>
        <v>9.8502193075575306</v>
      </c>
      <c r="L370" s="7">
        <f t="shared" si="258"/>
        <v>12.226695076990259</v>
      </c>
      <c r="M370" s="7">
        <f t="shared" si="258"/>
        <v>11.149566988521942</v>
      </c>
      <c r="N370" s="7">
        <f t="shared" si="258"/>
        <v>9.2036547314999346</v>
      </c>
      <c r="O370" s="7">
        <f t="shared" si="258"/>
        <v>8.8258559004441359</v>
      </c>
      <c r="P370" s="66">
        <f t="shared" si="255"/>
        <v>100</v>
      </c>
      <c r="R370" s="35"/>
    </row>
    <row r="371" spans="1:18" ht="16.05" customHeight="1" x14ac:dyDescent="0.2">
      <c r="A371" s="18"/>
      <c r="B371" s="19"/>
      <c r="C371" s="7" t="s">
        <v>24</v>
      </c>
      <c r="D371" s="7">
        <f t="shared" ref="D371:O371" si="259">SUM(D365,D305,D299,D233,D41,D11)</f>
        <v>57673.299999999988</v>
      </c>
      <c r="E371" s="7">
        <f t="shared" si="259"/>
        <v>54414.900000000009</v>
      </c>
      <c r="F371" s="7">
        <f t="shared" si="259"/>
        <v>60737</v>
      </c>
      <c r="G371" s="7">
        <f t="shared" si="259"/>
        <v>56952.700000000004</v>
      </c>
      <c r="H371" s="7">
        <f t="shared" si="259"/>
        <v>49082.500000000007</v>
      </c>
      <c r="I371" s="7">
        <f t="shared" si="259"/>
        <v>45977.5</v>
      </c>
      <c r="J371" s="7">
        <f t="shared" si="259"/>
        <v>56001.5</v>
      </c>
      <c r="K371" s="7">
        <f t="shared" si="259"/>
        <v>72216.800000000003</v>
      </c>
      <c r="L371" s="7">
        <f t="shared" si="259"/>
        <v>106825</v>
      </c>
      <c r="M371" s="7">
        <f t="shared" si="259"/>
        <v>89179.5</v>
      </c>
      <c r="N371" s="7">
        <f t="shared" si="259"/>
        <v>70169.299999999988</v>
      </c>
      <c r="O371" s="7">
        <f t="shared" si="259"/>
        <v>64023.899999999994</v>
      </c>
      <c r="P371" s="66">
        <f t="shared" si="255"/>
        <v>783253.9</v>
      </c>
      <c r="R371" s="35"/>
    </row>
    <row r="372" spans="1:18" ht="16.05" customHeight="1" x14ac:dyDescent="0.2">
      <c r="A372" s="20"/>
      <c r="B372" s="21"/>
      <c r="C372" s="10" t="s">
        <v>22</v>
      </c>
      <c r="D372" s="7">
        <f t="shared" ref="D372:O372" si="260">IF(D371&lt;=0,"",D371/$P371%)</f>
        <v>7.3632956056777994</v>
      </c>
      <c r="E372" s="7">
        <f t="shared" si="260"/>
        <v>6.947287463235102</v>
      </c>
      <c r="F372" s="7">
        <f t="shared" si="260"/>
        <v>7.7544459082808261</v>
      </c>
      <c r="G372" s="7">
        <f t="shared" si="260"/>
        <v>7.2712947870415965</v>
      </c>
      <c r="H372" s="7">
        <f t="shared" si="260"/>
        <v>6.2664865122280276</v>
      </c>
      <c r="I372" s="7">
        <f t="shared" si="260"/>
        <v>5.8700633345074946</v>
      </c>
      <c r="J372" s="7">
        <f t="shared" si="260"/>
        <v>7.1498526850616377</v>
      </c>
      <c r="K372" s="7">
        <f t="shared" si="260"/>
        <v>9.2201009149140525</v>
      </c>
      <c r="L372" s="7">
        <f t="shared" si="260"/>
        <v>13.638617056359374</v>
      </c>
      <c r="M372" s="7">
        <f t="shared" si="260"/>
        <v>11.385771586965605</v>
      </c>
      <c r="N372" s="7">
        <f t="shared" si="260"/>
        <v>8.9586914281563086</v>
      </c>
      <c r="O372" s="7">
        <f t="shared" si="260"/>
        <v>8.1740927175721669</v>
      </c>
      <c r="P372" s="66">
        <f t="shared" si="255"/>
        <v>100</v>
      </c>
      <c r="R372" s="35"/>
    </row>
    <row r="373" spans="1:18" ht="16.05" customHeight="1" x14ac:dyDescent="0.2">
      <c r="A373" s="22" t="s">
        <v>85</v>
      </c>
      <c r="B373" s="23"/>
      <c r="C373" s="7" t="s">
        <v>21</v>
      </c>
      <c r="D373" s="67">
        <v>0</v>
      </c>
      <c r="E373" s="67">
        <v>0</v>
      </c>
      <c r="F373" s="67">
        <v>0</v>
      </c>
      <c r="G373" s="67">
        <v>0</v>
      </c>
      <c r="H373" s="67">
        <v>0</v>
      </c>
      <c r="I373" s="67">
        <v>0</v>
      </c>
      <c r="J373" s="67">
        <v>0</v>
      </c>
      <c r="K373" s="67">
        <v>2.4</v>
      </c>
      <c r="L373" s="67">
        <v>0.9</v>
      </c>
      <c r="M373" s="67">
        <v>1.3</v>
      </c>
      <c r="N373" s="67">
        <v>0</v>
      </c>
      <c r="O373" s="67">
        <v>0</v>
      </c>
      <c r="P373" s="66">
        <f t="shared" si="255"/>
        <v>4.5999999999999996</v>
      </c>
      <c r="R373" s="35"/>
    </row>
    <row r="374" spans="1:18" ht="16.05" customHeight="1" x14ac:dyDescent="0.2">
      <c r="A374" s="24" t="s">
        <v>86</v>
      </c>
      <c r="B374" s="25"/>
      <c r="C374" s="10" t="s">
        <v>22</v>
      </c>
      <c r="D374" s="7" t="str">
        <f t="shared" ref="D374:O374" si="261">IF(D373&lt;=0,"",D373/$P373%)</f>
        <v/>
      </c>
      <c r="E374" s="7" t="str">
        <f t="shared" si="261"/>
        <v/>
      </c>
      <c r="F374" s="7" t="str">
        <f t="shared" si="261"/>
        <v/>
      </c>
      <c r="G374" s="7" t="str">
        <f t="shared" si="261"/>
        <v/>
      </c>
      <c r="H374" s="7" t="str">
        <f t="shared" si="261"/>
        <v/>
      </c>
      <c r="I374" s="7" t="str">
        <f t="shared" si="261"/>
        <v/>
      </c>
      <c r="J374" s="7" t="str">
        <f t="shared" si="261"/>
        <v/>
      </c>
      <c r="K374" s="7">
        <f t="shared" si="261"/>
        <v>52.173913043478258</v>
      </c>
      <c r="L374" s="7">
        <f t="shared" si="261"/>
        <v>19.565217391304348</v>
      </c>
      <c r="M374" s="7">
        <f t="shared" si="261"/>
        <v>28.260869565217394</v>
      </c>
      <c r="N374" s="7" t="str">
        <f t="shared" si="261"/>
        <v/>
      </c>
      <c r="O374" s="7" t="str">
        <f t="shared" si="261"/>
        <v/>
      </c>
      <c r="P374" s="66">
        <f t="shared" si="255"/>
        <v>100</v>
      </c>
      <c r="R374" s="35"/>
    </row>
    <row r="375" spans="1:18" ht="16.05" customHeight="1" x14ac:dyDescent="0.2">
      <c r="A375" s="9"/>
      <c r="B375" s="26"/>
      <c r="C375" s="7" t="s">
        <v>23</v>
      </c>
      <c r="D375" s="67">
        <v>0</v>
      </c>
      <c r="E375" s="67">
        <v>0</v>
      </c>
      <c r="F375" s="67">
        <v>0</v>
      </c>
      <c r="G375" s="67">
        <v>0</v>
      </c>
      <c r="H375" s="67">
        <v>0</v>
      </c>
      <c r="I375" s="67">
        <v>0</v>
      </c>
      <c r="J375" s="67">
        <v>3.7</v>
      </c>
      <c r="K375" s="67">
        <v>5.2</v>
      </c>
      <c r="L375" s="67">
        <v>2.1</v>
      </c>
      <c r="M375" s="67">
        <v>0</v>
      </c>
      <c r="N375" s="67">
        <v>0</v>
      </c>
      <c r="O375" s="67">
        <v>0</v>
      </c>
      <c r="P375" s="66">
        <f t="shared" si="255"/>
        <v>11</v>
      </c>
      <c r="R375" s="35"/>
    </row>
    <row r="376" spans="1:18" ht="16.05" customHeight="1" x14ac:dyDescent="0.2">
      <c r="A376" s="9"/>
      <c r="B376" s="26"/>
      <c r="C376" s="10" t="s">
        <v>22</v>
      </c>
      <c r="D376" s="7" t="str">
        <f t="shared" ref="D376:O376" si="262">IF(D375&lt;=0,"",D375/$P375%)</f>
        <v/>
      </c>
      <c r="E376" s="7" t="str">
        <f t="shared" si="262"/>
        <v/>
      </c>
      <c r="F376" s="7" t="str">
        <f t="shared" si="262"/>
        <v/>
      </c>
      <c r="G376" s="7" t="str">
        <f t="shared" si="262"/>
        <v/>
      </c>
      <c r="H376" s="7" t="str">
        <f t="shared" si="262"/>
        <v/>
      </c>
      <c r="I376" s="7" t="str">
        <f t="shared" si="262"/>
        <v/>
      </c>
      <c r="J376" s="7">
        <f t="shared" si="262"/>
        <v>33.63636363636364</v>
      </c>
      <c r="K376" s="7">
        <f t="shared" si="262"/>
        <v>47.272727272727273</v>
      </c>
      <c r="L376" s="7">
        <f t="shared" si="262"/>
        <v>19.09090909090909</v>
      </c>
      <c r="M376" s="7" t="str">
        <f t="shared" si="262"/>
        <v/>
      </c>
      <c r="N376" s="7" t="str">
        <f t="shared" si="262"/>
        <v/>
      </c>
      <c r="O376" s="7" t="str">
        <f t="shared" si="262"/>
        <v/>
      </c>
      <c r="P376" s="66">
        <f t="shared" si="255"/>
        <v>100</v>
      </c>
      <c r="R376" s="35"/>
    </row>
    <row r="377" spans="1:18" ht="16.05" customHeight="1" x14ac:dyDescent="0.2">
      <c r="A377" s="9"/>
      <c r="B377" s="26"/>
      <c r="C377" s="7" t="s">
        <v>24</v>
      </c>
      <c r="D377" s="66">
        <f>SUM(D375,D373)</f>
        <v>0</v>
      </c>
      <c r="E377" s="66">
        <f t="shared" ref="E377:O377" si="263">SUM(E375,E373)</f>
        <v>0</v>
      </c>
      <c r="F377" s="66">
        <f t="shared" si="263"/>
        <v>0</v>
      </c>
      <c r="G377" s="66">
        <f t="shared" si="263"/>
        <v>0</v>
      </c>
      <c r="H377" s="66">
        <f t="shared" si="263"/>
        <v>0</v>
      </c>
      <c r="I377" s="66">
        <f t="shared" si="263"/>
        <v>0</v>
      </c>
      <c r="J377" s="66">
        <f t="shared" si="263"/>
        <v>3.7</v>
      </c>
      <c r="K377" s="66">
        <f t="shared" si="263"/>
        <v>7.6</v>
      </c>
      <c r="L377" s="66">
        <f t="shared" si="263"/>
        <v>3</v>
      </c>
      <c r="M377" s="66">
        <f t="shared" si="263"/>
        <v>1.3</v>
      </c>
      <c r="N377" s="66">
        <f t="shared" si="263"/>
        <v>0</v>
      </c>
      <c r="O377" s="66">
        <f t="shared" si="263"/>
        <v>0</v>
      </c>
      <c r="P377" s="66">
        <f t="shared" si="255"/>
        <v>15.600000000000001</v>
      </c>
      <c r="R377" s="35"/>
    </row>
    <row r="378" spans="1:18" ht="16.05" customHeight="1" x14ac:dyDescent="0.2">
      <c r="A378" s="13"/>
      <c r="B378" s="27"/>
      <c r="C378" s="10" t="s">
        <v>22</v>
      </c>
      <c r="D378" s="7" t="str">
        <f t="shared" ref="D378:O378" si="264">IF(D377&lt;=0,"",D377/$P377%)</f>
        <v/>
      </c>
      <c r="E378" s="7" t="str">
        <f t="shared" si="264"/>
        <v/>
      </c>
      <c r="F378" s="7" t="str">
        <f t="shared" si="264"/>
        <v/>
      </c>
      <c r="G378" s="7" t="str">
        <f t="shared" si="264"/>
        <v/>
      </c>
      <c r="H378" s="7" t="str">
        <f t="shared" si="264"/>
        <v/>
      </c>
      <c r="I378" s="7" t="str">
        <f t="shared" si="264"/>
        <v/>
      </c>
      <c r="J378" s="7">
        <f t="shared" si="264"/>
        <v>23.717948717948715</v>
      </c>
      <c r="K378" s="7">
        <f t="shared" si="264"/>
        <v>48.717948717948708</v>
      </c>
      <c r="L378" s="7">
        <f t="shared" si="264"/>
        <v>19.230769230769226</v>
      </c>
      <c r="M378" s="7">
        <f t="shared" si="264"/>
        <v>8.3333333333333321</v>
      </c>
      <c r="N378" s="7" t="str">
        <f t="shared" si="264"/>
        <v/>
      </c>
      <c r="O378" s="7" t="str">
        <f t="shared" si="264"/>
        <v/>
      </c>
      <c r="P378" s="66">
        <f>SUM(D378:O378)</f>
        <v>99.999999999999986</v>
      </c>
      <c r="R378" s="35"/>
    </row>
    <row r="379" spans="1:18" ht="16.05" customHeight="1" x14ac:dyDescent="0.2">
      <c r="P379" s="2"/>
      <c r="R379" s="35"/>
    </row>
    <row r="380" spans="1:18" ht="16.05" customHeight="1" x14ac:dyDescent="0.2">
      <c r="P380" s="2"/>
      <c r="R380" s="35"/>
    </row>
    <row r="381" spans="1:18" ht="16.05" customHeight="1" x14ac:dyDescent="0.2">
      <c r="P381" s="2"/>
      <c r="R381" s="35"/>
    </row>
    <row r="382" spans="1:18" ht="16.05" customHeight="1" x14ac:dyDescent="0.2">
      <c r="P382" s="2"/>
      <c r="R382" s="35"/>
    </row>
    <row r="383" spans="1:18" ht="16.05" customHeight="1" x14ac:dyDescent="0.2">
      <c r="P383" s="2"/>
      <c r="R383" s="35"/>
    </row>
    <row r="384" spans="1:18" ht="16.05" customHeight="1" x14ac:dyDescent="0.2">
      <c r="P384" s="2"/>
      <c r="R384" s="35"/>
    </row>
    <row r="385" spans="16:18" ht="16.05" customHeight="1" x14ac:dyDescent="0.2">
      <c r="P385" s="2"/>
      <c r="R385" s="35"/>
    </row>
    <row r="386" spans="16:18" ht="16.05" customHeight="1" x14ac:dyDescent="0.2">
      <c r="P386" s="2"/>
      <c r="R386" s="35"/>
    </row>
    <row r="387" spans="16:18" ht="16.05" customHeight="1" x14ac:dyDescent="0.2">
      <c r="P387" s="2"/>
      <c r="R387" s="35"/>
    </row>
    <row r="388" spans="16:18" ht="16.05" customHeight="1" x14ac:dyDescent="0.2">
      <c r="P388" s="2"/>
      <c r="R388" s="35"/>
    </row>
    <row r="389" spans="16:18" ht="16.05" customHeight="1" x14ac:dyDescent="0.2">
      <c r="P389" s="2"/>
      <c r="R389" s="35"/>
    </row>
    <row r="390" spans="16:18" ht="16.05" customHeight="1" x14ac:dyDescent="0.2">
      <c r="P390" s="2"/>
      <c r="R390" s="35"/>
    </row>
    <row r="391" spans="16:18" ht="16.05" customHeight="1" x14ac:dyDescent="0.2">
      <c r="P391" s="2"/>
      <c r="R391" s="35"/>
    </row>
    <row r="392" spans="16:18" ht="16.05" customHeight="1" x14ac:dyDescent="0.2">
      <c r="P392" s="2"/>
      <c r="R392" s="35"/>
    </row>
    <row r="393" spans="16:18" ht="16.05" customHeight="1" x14ac:dyDescent="0.2">
      <c r="P393" s="2"/>
      <c r="R393" s="35"/>
    </row>
    <row r="394" spans="16:18" ht="16.05" customHeight="1" x14ac:dyDescent="0.2">
      <c r="P394" s="2"/>
      <c r="R394" s="35"/>
    </row>
    <row r="395" spans="16:18" ht="16.05" customHeight="1" x14ac:dyDescent="0.2">
      <c r="P395" s="2"/>
      <c r="R395" s="35"/>
    </row>
    <row r="396" spans="16:18" ht="16.05" customHeight="1" x14ac:dyDescent="0.2">
      <c r="P396" s="2"/>
      <c r="R396" s="35"/>
    </row>
    <row r="397" spans="16:18" ht="16.05" customHeight="1" x14ac:dyDescent="0.2">
      <c r="P397" s="2"/>
    </row>
    <row r="398" spans="16:18" ht="16.05" customHeight="1" x14ac:dyDescent="0.2">
      <c r="P398" s="2"/>
    </row>
    <row r="399" spans="16:18" ht="16.05" customHeight="1" x14ac:dyDescent="0.2">
      <c r="P399" s="2"/>
    </row>
    <row r="400" spans="16:18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7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P445"/>
  <sheetViews>
    <sheetView showGridLines="0" showZeros="0" view="pageBreakPreview" zoomScale="80" zoomScaleNormal="80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46" bestFit="1" customWidth="1"/>
    <col min="2" max="2" width="13.44140625" style="46" bestFit="1" customWidth="1"/>
    <col min="3" max="3" width="12.21875" style="36" customWidth="1"/>
    <col min="4" max="15" width="10.6640625" style="36" customWidth="1"/>
    <col min="16" max="16" width="12.6640625" style="36" customWidth="1"/>
    <col min="17" max="17" width="9" style="36"/>
    <col min="18" max="18" width="10.88671875" style="36" bestFit="1" customWidth="1"/>
    <col min="19" max="16384" width="9" style="36"/>
  </cols>
  <sheetData>
    <row r="1" spans="1:16" ht="16.05" customHeight="1" x14ac:dyDescent="0.2">
      <c r="A1" s="36" t="s">
        <v>131</v>
      </c>
    </row>
    <row r="2" spans="1:16" ht="16.05" customHeight="1" x14ac:dyDescent="0.2">
      <c r="A2" s="36" t="s">
        <v>1</v>
      </c>
    </row>
    <row r="4" spans="1:16" ht="16.05" customHeight="1" x14ac:dyDescent="0.2">
      <c r="A4" s="47" t="s">
        <v>2</v>
      </c>
      <c r="B4" s="47" t="s">
        <v>96</v>
      </c>
    </row>
    <row r="5" spans="1:16" ht="16.05" customHeight="1" x14ac:dyDescent="0.2">
      <c r="P5" s="42" t="s">
        <v>4</v>
      </c>
    </row>
    <row r="6" spans="1:16" ht="16.05" customHeight="1" x14ac:dyDescent="0.2">
      <c r="A6" s="48" t="s">
        <v>5</v>
      </c>
      <c r="B6" s="49"/>
      <c r="C6" s="43" t="s">
        <v>6</v>
      </c>
      <c r="D6" s="43" t="s">
        <v>7</v>
      </c>
      <c r="E6" s="43" t="s">
        <v>8</v>
      </c>
      <c r="F6" s="43" t="s">
        <v>9</v>
      </c>
      <c r="G6" s="43" t="s">
        <v>10</v>
      </c>
      <c r="H6" s="43" t="s">
        <v>11</v>
      </c>
      <c r="I6" s="43" t="s">
        <v>12</v>
      </c>
      <c r="J6" s="43" t="s">
        <v>13</v>
      </c>
      <c r="K6" s="43" t="s">
        <v>14</v>
      </c>
      <c r="L6" s="43" t="s">
        <v>15</v>
      </c>
      <c r="M6" s="43" t="s">
        <v>16</v>
      </c>
      <c r="N6" s="43" t="s">
        <v>17</v>
      </c>
      <c r="O6" s="43" t="s">
        <v>18</v>
      </c>
      <c r="P6" s="43" t="s">
        <v>19</v>
      </c>
    </row>
    <row r="7" spans="1:16" ht="16.05" customHeight="1" x14ac:dyDescent="0.2">
      <c r="A7" s="105" t="s">
        <v>20</v>
      </c>
      <c r="B7" s="106"/>
      <c r="C7" s="44" t="s">
        <v>21</v>
      </c>
      <c r="D7" s="50">
        <f>SUM(D13,D19,D25,D31)</f>
        <v>0</v>
      </c>
      <c r="E7" s="50">
        <f t="shared" ref="E7:O11" si="0">SUM(E13,E19,E25,E31)</f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  <c r="O7" s="50">
        <f t="shared" si="0"/>
        <v>0</v>
      </c>
      <c r="P7" s="45">
        <f>SUM(D7:O7)</f>
        <v>0</v>
      </c>
    </row>
    <row r="8" spans="1:16" ht="16.05" customHeight="1" x14ac:dyDescent="0.2">
      <c r="A8" s="51"/>
      <c r="C8" s="52" t="s">
        <v>22</v>
      </c>
      <c r="D8" s="7" t="str">
        <f>IF(D7&lt;=0,"",D7/$P7%)</f>
        <v/>
      </c>
      <c r="E8" s="7" t="str">
        <f t="shared" ref="E8:O8" si="1">IF(E7&lt;=0,"",E7/$P7%)</f>
        <v/>
      </c>
      <c r="F8" s="7" t="str">
        <f t="shared" si="1"/>
        <v/>
      </c>
      <c r="G8" s="7" t="str">
        <f t="shared" si="1"/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66">
        <f>SUM(D8:O8)</f>
        <v>0</v>
      </c>
    </row>
    <row r="9" spans="1:16" ht="16.05" customHeight="1" x14ac:dyDescent="0.2">
      <c r="A9" s="51"/>
      <c r="C9" s="44" t="s">
        <v>23</v>
      </c>
      <c r="D9" s="67">
        <f>SUM(D15,D21,D27,D33)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0</v>
      </c>
      <c r="M9" s="67">
        <f t="shared" si="0"/>
        <v>0</v>
      </c>
      <c r="N9" s="67">
        <f t="shared" si="0"/>
        <v>0</v>
      </c>
      <c r="O9" s="67">
        <f t="shared" si="0"/>
        <v>0</v>
      </c>
      <c r="P9" s="66">
        <f>SUM(D9:O9)</f>
        <v>0</v>
      </c>
    </row>
    <row r="10" spans="1:16" ht="16.05" customHeight="1" x14ac:dyDescent="0.2">
      <c r="A10" s="51"/>
      <c r="C10" s="52" t="s">
        <v>22</v>
      </c>
      <c r="D10" s="7" t="str">
        <f t="shared" ref="D10:O10" si="2">IF(D9&lt;=0,"",D9/$P9%)</f>
        <v/>
      </c>
      <c r="E10" s="7" t="str">
        <f t="shared" si="2"/>
        <v/>
      </c>
      <c r="F10" s="7" t="str">
        <f t="shared" si="2"/>
        <v/>
      </c>
      <c r="G10" s="7" t="str">
        <f t="shared" si="2"/>
        <v/>
      </c>
      <c r="H10" s="7" t="str">
        <f t="shared" si="2"/>
        <v/>
      </c>
      <c r="I10" s="7" t="str">
        <f t="shared" si="2"/>
        <v/>
      </c>
      <c r="J10" s="7" t="str">
        <f t="shared" si="2"/>
        <v/>
      </c>
      <c r="K10" s="7" t="str">
        <f t="shared" si="2"/>
        <v/>
      </c>
      <c r="L10" s="7" t="str">
        <f t="shared" si="2"/>
        <v/>
      </c>
      <c r="M10" s="7" t="str">
        <f t="shared" si="2"/>
        <v/>
      </c>
      <c r="N10" s="7" t="str">
        <f t="shared" si="2"/>
        <v/>
      </c>
      <c r="O10" s="7" t="str">
        <f t="shared" si="2"/>
        <v/>
      </c>
      <c r="P10" s="66">
        <f>SUM(D10:O10)</f>
        <v>0</v>
      </c>
    </row>
    <row r="11" spans="1:16" ht="16.05" customHeight="1" x14ac:dyDescent="0.2">
      <c r="A11" s="51"/>
      <c r="B11" s="53"/>
      <c r="C11" s="44" t="s">
        <v>24</v>
      </c>
      <c r="D11" s="67">
        <f>SUM(D17,D23,D29,D35)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0</v>
      </c>
      <c r="M11" s="67">
        <f t="shared" si="0"/>
        <v>0</v>
      </c>
      <c r="N11" s="67">
        <f t="shared" si="0"/>
        <v>0</v>
      </c>
      <c r="O11" s="67">
        <f t="shared" si="0"/>
        <v>0</v>
      </c>
      <c r="P11" s="66">
        <f>SUM(D11:O11)</f>
        <v>0</v>
      </c>
    </row>
    <row r="12" spans="1:16" ht="16.05" customHeight="1" x14ac:dyDescent="0.2">
      <c r="A12" s="51"/>
      <c r="B12" s="54"/>
      <c r="C12" s="52" t="s">
        <v>22</v>
      </c>
      <c r="D12" s="7" t="str">
        <f t="shared" ref="D12:O12" si="3">IF(D11&lt;=0,"",D11/$P11%)</f>
        <v/>
      </c>
      <c r="E12" s="7" t="str">
        <f t="shared" si="3"/>
        <v/>
      </c>
      <c r="F12" s="7" t="str">
        <f t="shared" si="3"/>
        <v/>
      </c>
      <c r="G12" s="7" t="str">
        <f t="shared" si="3"/>
        <v/>
      </c>
      <c r="H12" s="7" t="str">
        <f t="shared" si="3"/>
        <v/>
      </c>
      <c r="I12" s="7" t="str">
        <f t="shared" si="3"/>
        <v/>
      </c>
      <c r="J12" s="7" t="str">
        <f t="shared" si="3"/>
        <v/>
      </c>
      <c r="K12" s="7" t="str">
        <f t="shared" si="3"/>
        <v/>
      </c>
      <c r="L12" s="7" t="str">
        <f t="shared" si="3"/>
        <v/>
      </c>
      <c r="M12" s="7" t="str">
        <f t="shared" si="3"/>
        <v/>
      </c>
      <c r="N12" s="7" t="str">
        <f t="shared" si="3"/>
        <v/>
      </c>
      <c r="O12" s="7" t="str">
        <f t="shared" si="3"/>
        <v/>
      </c>
      <c r="P12" s="66">
        <f t="shared" ref="P12:P89" si="4">SUM(D12:O12)</f>
        <v>0</v>
      </c>
    </row>
    <row r="13" spans="1:16" ht="16.05" customHeight="1" x14ac:dyDescent="0.2">
      <c r="A13" s="51"/>
      <c r="B13" s="51" t="s">
        <v>25</v>
      </c>
      <c r="C13" s="44" t="s">
        <v>21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6">
        <f t="shared" si="4"/>
        <v>0</v>
      </c>
    </row>
    <row r="14" spans="1:16" ht="16.05" customHeight="1" x14ac:dyDescent="0.2">
      <c r="A14" s="51"/>
      <c r="B14" s="51"/>
      <c r="C14" s="52" t="s">
        <v>22</v>
      </c>
      <c r="D14" s="7" t="str">
        <f t="shared" ref="D14:O14" si="5">IF(D13&lt;=0,"",D13/$P13%)</f>
        <v/>
      </c>
      <c r="E14" s="7" t="str">
        <f t="shared" si="5"/>
        <v/>
      </c>
      <c r="F14" s="7" t="str">
        <f t="shared" si="5"/>
        <v/>
      </c>
      <c r="G14" s="7" t="str">
        <f t="shared" si="5"/>
        <v/>
      </c>
      <c r="H14" s="7" t="str">
        <f t="shared" si="5"/>
        <v/>
      </c>
      <c r="I14" s="7" t="str">
        <f t="shared" si="5"/>
        <v/>
      </c>
      <c r="J14" s="7" t="str">
        <f t="shared" si="5"/>
        <v/>
      </c>
      <c r="K14" s="7" t="str">
        <f t="shared" si="5"/>
        <v/>
      </c>
      <c r="L14" s="7" t="str">
        <f t="shared" si="5"/>
        <v/>
      </c>
      <c r="M14" s="7" t="str">
        <f t="shared" si="5"/>
        <v/>
      </c>
      <c r="N14" s="7" t="str">
        <f t="shared" si="5"/>
        <v/>
      </c>
      <c r="O14" s="7" t="str">
        <f t="shared" si="5"/>
        <v/>
      </c>
      <c r="P14" s="66">
        <f t="shared" si="4"/>
        <v>0</v>
      </c>
    </row>
    <row r="15" spans="1:16" ht="16.05" customHeight="1" x14ac:dyDescent="0.2">
      <c r="A15" s="51"/>
      <c r="B15" s="51"/>
      <c r="C15" s="44" t="s">
        <v>23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6">
        <f t="shared" si="4"/>
        <v>0</v>
      </c>
    </row>
    <row r="16" spans="1:16" ht="16.05" customHeight="1" x14ac:dyDescent="0.2">
      <c r="A16" s="51"/>
      <c r="B16" s="51"/>
      <c r="C16" s="52" t="s">
        <v>22</v>
      </c>
      <c r="D16" s="7" t="str">
        <f t="shared" ref="D16:O18" si="6">IF(D15&lt;=0,"",D15/$P15%)</f>
        <v/>
      </c>
      <c r="E16" s="7" t="str">
        <f t="shared" si="6"/>
        <v/>
      </c>
      <c r="F16" s="7" t="str">
        <f t="shared" si="6"/>
        <v/>
      </c>
      <c r="G16" s="7" t="str">
        <f t="shared" si="6"/>
        <v/>
      </c>
      <c r="H16" s="7" t="str">
        <f t="shared" si="6"/>
        <v/>
      </c>
      <c r="I16" s="7" t="str">
        <f t="shared" si="6"/>
        <v/>
      </c>
      <c r="J16" s="7" t="str">
        <f t="shared" si="6"/>
        <v/>
      </c>
      <c r="K16" s="7" t="str">
        <f t="shared" si="6"/>
        <v/>
      </c>
      <c r="L16" s="7" t="str">
        <f t="shared" si="6"/>
        <v/>
      </c>
      <c r="M16" s="7" t="str">
        <f t="shared" si="6"/>
        <v/>
      </c>
      <c r="N16" s="7" t="str">
        <f t="shared" si="6"/>
        <v/>
      </c>
      <c r="O16" s="7" t="str">
        <f t="shared" si="6"/>
        <v/>
      </c>
      <c r="P16" s="66">
        <f t="shared" si="4"/>
        <v>0</v>
      </c>
    </row>
    <row r="17" spans="1:16" ht="16.05" customHeight="1" x14ac:dyDescent="0.2">
      <c r="A17" s="51"/>
      <c r="B17" s="51"/>
      <c r="C17" s="44" t="s">
        <v>24</v>
      </c>
      <c r="D17" s="66">
        <f>SUM(D15,D13)</f>
        <v>0</v>
      </c>
      <c r="E17" s="66">
        <f t="shared" ref="E17:O17" si="7">SUM(E15,E13)</f>
        <v>0</v>
      </c>
      <c r="F17" s="66">
        <f t="shared" si="7"/>
        <v>0</v>
      </c>
      <c r="G17" s="66">
        <f t="shared" si="7"/>
        <v>0</v>
      </c>
      <c r="H17" s="66">
        <f t="shared" si="7"/>
        <v>0</v>
      </c>
      <c r="I17" s="66">
        <f t="shared" si="7"/>
        <v>0</v>
      </c>
      <c r="J17" s="66">
        <f t="shared" si="7"/>
        <v>0</v>
      </c>
      <c r="K17" s="66">
        <f t="shared" si="7"/>
        <v>0</v>
      </c>
      <c r="L17" s="66">
        <f t="shared" si="7"/>
        <v>0</v>
      </c>
      <c r="M17" s="66">
        <f t="shared" si="7"/>
        <v>0</v>
      </c>
      <c r="N17" s="66">
        <f t="shared" si="7"/>
        <v>0</v>
      </c>
      <c r="O17" s="66">
        <f t="shared" si="7"/>
        <v>0</v>
      </c>
      <c r="P17" s="66">
        <f t="shared" si="4"/>
        <v>0</v>
      </c>
    </row>
    <row r="18" spans="1:16" ht="16.05" customHeight="1" x14ac:dyDescent="0.2">
      <c r="A18" s="51"/>
      <c r="B18" s="55"/>
      <c r="C18" s="52" t="s">
        <v>22</v>
      </c>
      <c r="D18" s="7" t="str">
        <f t="shared" si="6"/>
        <v/>
      </c>
      <c r="E18" s="7" t="str">
        <f t="shared" si="6"/>
        <v/>
      </c>
      <c r="F18" s="7" t="str">
        <f t="shared" si="6"/>
        <v/>
      </c>
      <c r="G18" s="7" t="str">
        <f t="shared" si="6"/>
        <v/>
      </c>
      <c r="H18" s="7" t="str">
        <f t="shared" si="6"/>
        <v/>
      </c>
      <c r="I18" s="7" t="str">
        <f t="shared" si="6"/>
        <v/>
      </c>
      <c r="J18" s="7" t="str">
        <f t="shared" si="6"/>
        <v/>
      </c>
      <c r="K18" s="7" t="str">
        <f t="shared" si="6"/>
        <v/>
      </c>
      <c r="L18" s="7" t="str">
        <f t="shared" si="6"/>
        <v/>
      </c>
      <c r="M18" s="7" t="str">
        <f t="shared" si="6"/>
        <v/>
      </c>
      <c r="N18" s="7" t="str">
        <f t="shared" si="6"/>
        <v/>
      </c>
      <c r="O18" s="7" t="str">
        <f t="shared" si="6"/>
        <v/>
      </c>
      <c r="P18" s="66">
        <f t="shared" si="4"/>
        <v>0</v>
      </c>
    </row>
    <row r="19" spans="1:16" ht="16.05" customHeight="1" x14ac:dyDescent="0.2">
      <c r="A19" s="51"/>
      <c r="B19" s="51" t="s">
        <v>26</v>
      </c>
      <c r="C19" s="44" t="s">
        <v>21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6">
        <f t="shared" ref="P19:P24" si="8">SUM(D19:O19)</f>
        <v>0</v>
      </c>
    </row>
    <row r="20" spans="1:16" ht="16.05" customHeight="1" x14ac:dyDescent="0.2">
      <c r="A20" s="51"/>
      <c r="B20" s="51"/>
      <c r="C20" s="52" t="s">
        <v>22</v>
      </c>
      <c r="D20" s="7" t="str">
        <f t="shared" ref="D20:O20" si="9">IF(D19&lt;=0,"",D19/$P19%)</f>
        <v/>
      </c>
      <c r="E20" s="7" t="str">
        <f t="shared" si="9"/>
        <v/>
      </c>
      <c r="F20" s="7" t="str">
        <f t="shared" si="9"/>
        <v/>
      </c>
      <c r="G20" s="7" t="str">
        <f t="shared" si="9"/>
        <v/>
      </c>
      <c r="H20" s="7" t="str">
        <f t="shared" si="9"/>
        <v/>
      </c>
      <c r="I20" s="7" t="str">
        <f t="shared" si="9"/>
        <v/>
      </c>
      <c r="J20" s="7" t="str">
        <f t="shared" si="9"/>
        <v/>
      </c>
      <c r="K20" s="7" t="str">
        <f t="shared" si="9"/>
        <v/>
      </c>
      <c r="L20" s="7" t="str">
        <f t="shared" si="9"/>
        <v/>
      </c>
      <c r="M20" s="7" t="str">
        <f t="shared" si="9"/>
        <v/>
      </c>
      <c r="N20" s="7" t="str">
        <f t="shared" si="9"/>
        <v/>
      </c>
      <c r="O20" s="7" t="str">
        <f t="shared" si="9"/>
        <v/>
      </c>
      <c r="P20" s="66">
        <f t="shared" si="8"/>
        <v>0</v>
      </c>
    </row>
    <row r="21" spans="1:16" ht="16.05" customHeight="1" x14ac:dyDescent="0.2">
      <c r="A21" s="51"/>
      <c r="B21" s="51"/>
      <c r="C21" s="44" t="s">
        <v>23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6">
        <f t="shared" si="8"/>
        <v>0</v>
      </c>
    </row>
    <row r="22" spans="1:16" ht="16.05" customHeight="1" x14ac:dyDescent="0.2">
      <c r="A22" s="51"/>
      <c r="B22" s="51"/>
      <c r="C22" s="52" t="s">
        <v>22</v>
      </c>
      <c r="D22" s="7" t="str">
        <f t="shared" ref="D22:O22" si="10">IF(D21&lt;=0,"",D21/$P21%)</f>
        <v/>
      </c>
      <c r="E22" s="7" t="str">
        <f t="shared" si="10"/>
        <v/>
      </c>
      <c r="F22" s="7" t="str">
        <f t="shared" si="10"/>
        <v/>
      </c>
      <c r="G22" s="7" t="str">
        <f t="shared" si="10"/>
        <v/>
      </c>
      <c r="H22" s="7" t="str">
        <f t="shared" si="10"/>
        <v/>
      </c>
      <c r="I22" s="7" t="str">
        <f t="shared" si="10"/>
        <v/>
      </c>
      <c r="J22" s="7" t="str">
        <f t="shared" si="10"/>
        <v/>
      </c>
      <c r="K22" s="7" t="str">
        <f t="shared" si="10"/>
        <v/>
      </c>
      <c r="L22" s="7" t="str">
        <f t="shared" si="10"/>
        <v/>
      </c>
      <c r="M22" s="7" t="str">
        <f t="shared" si="10"/>
        <v/>
      </c>
      <c r="N22" s="7" t="str">
        <f t="shared" si="10"/>
        <v/>
      </c>
      <c r="O22" s="7" t="str">
        <f t="shared" si="10"/>
        <v/>
      </c>
      <c r="P22" s="66">
        <f t="shared" si="8"/>
        <v>0</v>
      </c>
    </row>
    <row r="23" spans="1:16" ht="16.05" customHeight="1" x14ac:dyDescent="0.2">
      <c r="A23" s="51"/>
      <c r="B23" s="51"/>
      <c r="C23" s="44" t="s">
        <v>24</v>
      </c>
      <c r="D23" s="66">
        <f>SUM(D21,D19)</f>
        <v>0</v>
      </c>
      <c r="E23" s="66">
        <f t="shared" ref="E23:O23" si="11">SUM(E21,E19)</f>
        <v>0</v>
      </c>
      <c r="F23" s="66">
        <f t="shared" si="11"/>
        <v>0</v>
      </c>
      <c r="G23" s="66">
        <f t="shared" si="11"/>
        <v>0</v>
      </c>
      <c r="H23" s="66">
        <f t="shared" si="11"/>
        <v>0</v>
      </c>
      <c r="I23" s="66">
        <f t="shared" si="11"/>
        <v>0</v>
      </c>
      <c r="J23" s="66">
        <f t="shared" si="11"/>
        <v>0</v>
      </c>
      <c r="K23" s="66">
        <f t="shared" si="11"/>
        <v>0</v>
      </c>
      <c r="L23" s="66">
        <f t="shared" si="11"/>
        <v>0</v>
      </c>
      <c r="M23" s="66">
        <f t="shared" si="11"/>
        <v>0</v>
      </c>
      <c r="N23" s="66">
        <f t="shared" si="11"/>
        <v>0</v>
      </c>
      <c r="O23" s="66">
        <f t="shared" si="11"/>
        <v>0</v>
      </c>
      <c r="P23" s="66">
        <f t="shared" si="8"/>
        <v>0</v>
      </c>
    </row>
    <row r="24" spans="1:16" ht="16.05" customHeight="1" x14ac:dyDescent="0.2">
      <c r="A24" s="51"/>
      <c r="B24" s="55"/>
      <c r="C24" s="52" t="s">
        <v>22</v>
      </c>
      <c r="D24" s="7" t="str">
        <f t="shared" ref="D24:O24" si="12">IF(D23&lt;=0,"",D23/$P23%)</f>
        <v/>
      </c>
      <c r="E24" s="7" t="str">
        <f t="shared" si="12"/>
        <v/>
      </c>
      <c r="F24" s="7" t="str">
        <f t="shared" si="12"/>
        <v/>
      </c>
      <c r="G24" s="7" t="str">
        <f t="shared" si="12"/>
        <v/>
      </c>
      <c r="H24" s="7" t="str">
        <f t="shared" si="12"/>
        <v/>
      </c>
      <c r="I24" s="7" t="str">
        <f t="shared" si="12"/>
        <v/>
      </c>
      <c r="J24" s="7" t="str">
        <f t="shared" si="12"/>
        <v/>
      </c>
      <c r="K24" s="7" t="str">
        <f t="shared" si="12"/>
        <v/>
      </c>
      <c r="L24" s="7" t="str">
        <f t="shared" si="12"/>
        <v/>
      </c>
      <c r="M24" s="7" t="str">
        <f t="shared" si="12"/>
        <v/>
      </c>
      <c r="N24" s="7" t="str">
        <f t="shared" si="12"/>
        <v/>
      </c>
      <c r="O24" s="7" t="str">
        <f t="shared" si="12"/>
        <v/>
      </c>
      <c r="P24" s="66">
        <f t="shared" si="8"/>
        <v>0</v>
      </c>
    </row>
    <row r="25" spans="1:16" ht="16.05" customHeight="1" x14ac:dyDescent="0.2">
      <c r="A25" s="51"/>
      <c r="B25" s="51" t="s">
        <v>27</v>
      </c>
      <c r="C25" s="44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3">SUM(D25:O25)</f>
        <v>0</v>
      </c>
    </row>
    <row r="26" spans="1:16" ht="16.05" customHeight="1" x14ac:dyDescent="0.2">
      <c r="A26" s="51"/>
      <c r="B26" s="51"/>
      <c r="C26" s="52" t="s">
        <v>22</v>
      </c>
      <c r="D26" s="7" t="str">
        <f t="shared" ref="D26:O26" si="14">IF(D25&lt;=0,"",D25/$P25%)</f>
        <v/>
      </c>
      <c r="E26" s="7" t="str">
        <f t="shared" si="14"/>
        <v/>
      </c>
      <c r="F26" s="7" t="str">
        <f t="shared" si="14"/>
        <v/>
      </c>
      <c r="G26" s="7" t="str">
        <f t="shared" si="14"/>
        <v/>
      </c>
      <c r="H26" s="7" t="str">
        <f t="shared" si="14"/>
        <v/>
      </c>
      <c r="I26" s="7" t="str">
        <f t="shared" si="14"/>
        <v/>
      </c>
      <c r="J26" s="7" t="str">
        <f t="shared" si="14"/>
        <v/>
      </c>
      <c r="K26" s="7" t="str">
        <f t="shared" si="14"/>
        <v/>
      </c>
      <c r="L26" s="7" t="str">
        <f t="shared" si="14"/>
        <v/>
      </c>
      <c r="M26" s="7" t="str">
        <f t="shared" si="14"/>
        <v/>
      </c>
      <c r="N26" s="7" t="str">
        <f t="shared" si="14"/>
        <v/>
      </c>
      <c r="O26" s="7" t="str">
        <f t="shared" si="14"/>
        <v/>
      </c>
      <c r="P26" s="66">
        <f t="shared" si="13"/>
        <v>0</v>
      </c>
    </row>
    <row r="27" spans="1:16" ht="16.05" customHeight="1" x14ac:dyDescent="0.2">
      <c r="A27" s="51"/>
      <c r="B27" s="51"/>
      <c r="C27" s="44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3"/>
        <v>0</v>
      </c>
    </row>
    <row r="28" spans="1:16" ht="16.05" customHeight="1" x14ac:dyDescent="0.2">
      <c r="A28" s="51"/>
      <c r="B28" s="51"/>
      <c r="C28" s="52" t="s">
        <v>22</v>
      </c>
      <c r="D28" s="7" t="str">
        <f t="shared" ref="D28:O28" si="15">IF(D27&lt;=0,"",D27/$P27%)</f>
        <v/>
      </c>
      <c r="E28" s="7" t="str">
        <f t="shared" si="15"/>
        <v/>
      </c>
      <c r="F28" s="7" t="str">
        <f t="shared" si="15"/>
        <v/>
      </c>
      <c r="G28" s="7" t="str">
        <f t="shared" si="15"/>
        <v/>
      </c>
      <c r="H28" s="7" t="str">
        <f t="shared" si="15"/>
        <v/>
      </c>
      <c r="I28" s="7" t="str">
        <f t="shared" si="15"/>
        <v/>
      </c>
      <c r="J28" s="7" t="str">
        <f t="shared" si="15"/>
        <v/>
      </c>
      <c r="K28" s="7" t="str">
        <f t="shared" si="15"/>
        <v/>
      </c>
      <c r="L28" s="7" t="str">
        <f t="shared" si="15"/>
        <v/>
      </c>
      <c r="M28" s="7" t="str">
        <f t="shared" si="15"/>
        <v/>
      </c>
      <c r="N28" s="7" t="str">
        <f t="shared" si="15"/>
        <v/>
      </c>
      <c r="O28" s="7" t="str">
        <f t="shared" si="15"/>
        <v/>
      </c>
      <c r="P28" s="66">
        <f t="shared" si="13"/>
        <v>0</v>
      </c>
    </row>
    <row r="29" spans="1:16" ht="16.05" customHeight="1" x14ac:dyDescent="0.2">
      <c r="A29" s="51"/>
      <c r="B29" s="51"/>
      <c r="C29" s="44" t="s">
        <v>24</v>
      </c>
      <c r="D29" s="66">
        <f>SUM(D27,D25)</f>
        <v>0</v>
      </c>
      <c r="E29" s="66">
        <f t="shared" ref="E29:O29" si="16">SUM(E27,E25)</f>
        <v>0</v>
      </c>
      <c r="F29" s="66">
        <f t="shared" si="16"/>
        <v>0</v>
      </c>
      <c r="G29" s="66">
        <f t="shared" si="16"/>
        <v>0</v>
      </c>
      <c r="H29" s="66">
        <f t="shared" si="16"/>
        <v>0</v>
      </c>
      <c r="I29" s="66">
        <f t="shared" si="16"/>
        <v>0</v>
      </c>
      <c r="J29" s="66">
        <f t="shared" si="16"/>
        <v>0</v>
      </c>
      <c r="K29" s="66">
        <f t="shared" si="16"/>
        <v>0</v>
      </c>
      <c r="L29" s="66">
        <f t="shared" si="16"/>
        <v>0</v>
      </c>
      <c r="M29" s="66">
        <f t="shared" si="16"/>
        <v>0</v>
      </c>
      <c r="N29" s="66">
        <f t="shared" si="16"/>
        <v>0</v>
      </c>
      <c r="O29" s="66">
        <f t="shared" si="16"/>
        <v>0</v>
      </c>
      <c r="P29" s="66">
        <f t="shared" si="13"/>
        <v>0</v>
      </c>
    </row>
    <row r="30" spans="1:16" ht="16.05" customHeight="1" x14ac:dyDescent="0.2">
      <c r="A30" s="51"/>
      <c r="B30" s="55"/>
      <c r="C30" s="52" t="s">
        <v>22</v>
      </c>
      <c r="D30" s="7" t="str">
        <f t="shared" ref="D30:O30" si="17">IF(D29&lt;=0,"",D29/$P29%)</f>
        <v/>
      </c>
      <c r="E30" s="7" t="str">
        <f t="shared" si="17"/>
        <v/>
      </c>
      <c r="F30" s="7" t="str">
        <f t="shared" si="17"/>
        <v/>
      </c>
      <c r="G30" s="7" t="str">
        <f t="shared" si="17"/>
        <v/>
      </c>
      <c r="H30" s="7" t="str">
        <f t="shared" si="17"/>
        <v/>
      </c>
      <c r="I30" s="7" t="str">
        <f t="shared" si="17"/>
        <v/>
      </c>
      <c r="J30" s="7" t="str">
        <f t="shared" si="17"/>
        <v/>
      </c>
      <c r="K30" s="7" t="str">
        <f t="shared" si="17"/>
        <v/>
      </c>
      <c r="L30" s="7" t="str">
        <f t="shared" si="17"/>
        <v/>
      </c>
      <c r="M30" s="7" t="str">
        <f t="shared" si="17"/>
        <v/>
      </c>
      <c r="N30" s="7" t="str">
        <f t="shared" si="17"/>
        <v/>
      </c>
      <c r="O30" s="7" t="str">
        <f t="shared" si="17"/>
        <v/>
      </c>
      <c r="P30" s="66">
        <f t="shared" si="13"/>
        <v>0</v>
      </c>
    </row>
    <row r="31" spans="1:16" ht="16.05" customHeight="1" x14ac:dyDescent="0.2">
      <c r="A31" s="51"/>
      <c r="B31" s="51" t="s">
        <v>28</v>
      </c>
      <c r="C31" s="44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51"/>
      <c r="B32" s="51"/>
      <c r="C32" s="52" t="s">
        <v>22</v>
      </c>
      <c r="D32" s="7" t="str">
        <f t="shared" ref="D32:O32" si="18">IF(D31&lt;=0,"",D31/$P31%)</f>
        <v/>
      </c>
      <c r="E32" s="7" t="str">
        <f t="shared" si="18"/>
        <v/>
      </c>
      <c r="F32" s="7" t="str">
        <f t="shared" si="18"/>
        <v/>
      </c>
      <c r="G32" s="7" t="str">
        <f t="shared" si="18"/>
        <v/>
      </c>
      <c r="H32" s="7" t="str">
        <f t="shared" si="18"/>
        <v/>
      </c>
      <c r="I32" s="7" t="str">
        <f t="shared" si="18"/>
        <v/>
      </c>
      <c r="J32" s="7" t="str">
        <f t="shared" si="18"/>
        <v/>
      </c>
      <c r="K32" s="7" t="str">
        <f t="shared" si="18"/>
        <v/>
      </c>
      <c r="L32" s="7" t="str">
        <f t="shared" si="18"/>
        <v/>
      </c>
      <c r="M32" s="7" t="str">
        <f t="shared" si="18"/>
        <v/>
      </c>
      <c r="N32" s="7" t="str">
        <f t="shared" si="18"/>
        <v/>
      </c>
      <c r="O32" s="7" t="str">
        <f t="shared" si="18"/>
        <v/>
      </c>
      <c r="P32" s="66">
        <f t="shared" si="13"/>
        <v>0</v>
      </c>
    </row>
    <row r="33" spans="1:16" ht="16.05" customHeight="1" x14ac:dyDescent="0.2">
      <c r="A33" s="51"/>
      <c r="B33" s="51"/>
      <c r="C33" s="44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3"/>
        <v>0</v>
      </c>
    </row>
    <row r="34" spans="1:16" ht="16.05" customHeight="1" x14ac:dyDescent="0.2">
      <c r="A34" s="51"/>
      <c r="B34" s="51"/>
      <c r="C34" s="52" t="s">
        <v>22</v>
      </c>
      <c r="D34" s="7" t="str">
        <f t="shared" ref="D34:O34" si="19">IF(D33&lt;=0,"",D33/$P33%)</f>
        <v/>
      </c>
      <c r="E34" s="7" t="str">
        <f t="shared" si="19"/>
        <v/>
      </c>
      <c r="F34" s="7" t="str">
        <f t="shared" si="19"/>
        <v/>
      </c>
      <c r="G34" s="7" t="str">
        <f t="shared" si="19"/>
        <v/>
      </c>
      <c r="H34" s="7" t="str">
        <f t="shared" si="19"/>
        <v/>
      </c>
      <c r="I34" s="7" t="str">
        <f t="shared" si="19"/>
        <v/>
      </c>
      <c r="J34" s="7" t="str">
        <f t="shared" si="19"/>
        <v/>
      </c>
      <c r="K34" s="7" t="str">
        <f t="shared" si="19"/>
        <v/>
      </c>
      <c r="L34" s="7" t="str">
        <f t="shared" si="19"/>
        <v/>
      </c>
      <c r="M34" s="7" t="str">
        <f t="shared" si="19"/>
        <v/>
      </c>
      <c r="N34" s="7" t="str">
        <f t="shared" si="19"/>
        <v/>
      </c>
      <c r="O34" s="7" t="str">
        <f t="shared" si="19"/>
        <v/>
      </c>
      <c r="P34" s="66">
        <f t="shared" si="13"/>
        <v>0</v>
      </c>
    </row>
    <row r="35" spans="1:16" ht="16.05" customHeight="1" x14ac:dyDescent="0.2">
      <c r="A35" s="51"/>
      <c r="B35" s="51"/>
      <c r="C35" s="44" t="s">
        <v>24</v>
      </c>
      <c r="D35" s="66">
        <f>SUM(D33,D31)</f>
        <v>0</v>
      </c>
      <c r="E35" s="66">
        <f t="shared" ref="E35:O35" si="20">SUM(E33,E31)</f>
        <v>0</v>
      </c>
      <c r="F35" s="66">
        <f t="shared" si="20"/>
        <v>0</v>
      </c>
      <c r="G35" s="66">
        <f t="shared" si="20"/>
        <v>0</v>
      </c>
      <c r="H35" s="66">
        <f t="shared" si="20"/>
        <v>0</v>
      </c>
      <c r="I35" s="66">
        <f t="shared" si="20"/>
        <v>0</v>
      </c>
      <c r="J35" s="66">
        <f t="shared" si="20"/>
        <v>0</v>
      </c>
      <c r="K35" s="66">
        <f t="shared" si="20"/>
        <v>0</v>
      </c>
      <c r="L35" s="66">
        <f t="shared" si="20"/>
        <v>0</v>
      </c>
      <c r="M35" s="66">
        <f t="shared" si="20"/>
        <v>0</v>
      </c>
      <c r="N35" s="66">
        <f t="shared" si="20"/>
        <v>0</v>
      </c>
      <c r="O35" s="66">
        <f t="shared" si="20"/>
        <v>0</v>
      </c>
      <c r="P35" s="66">
        <f>SUM(D35:O35)</f>
        <v>0</v>
      </c>
    </row>
    <row r="36" spans="1:16" ht="16.05" customHeight="1" x14ac:dyDescent="0.2">
      <c r="A36" s="55"/>
      <c r="B36" s="56"/>
      <c r="C36" s="52" t="s">
        <v>22</v>
      </c>
      <c r="D36" s="7" t="str">
        <f t="shared" ref="D36:O36" si="21">IF(D35&lt;=0,"",D35/$P35%)</f>
        <v/>
      </c>
      <c r="E36" s="7" t="str">
        <f t="shared" si="21"/>
        <v/>
      </c>
      <c r="F36" s="7" t="str">
        <f t="shared" si="21"/>
        <v/>
      </c>
      <c r="G36" s="7" t="str">
        <f t="shared" si="21"/>
        <v/>
      </c>
      <c r="H36" s="7" t="str">
        <f t="shared" si="21"/>
        <v/>
      </c>
      <c r="I36" s="7" t="str">
        <f t="shared" si="21"/>
        <v/>
      </c>
      <c r="J36" s="7" t="str">
        <f t="shared" si="21"/>
        <v/>
      </c>
      <c r="K36" s="7" t="str">
        <f t="shared" si="21"/>
        <v/>
      </c>
      <c r="L36" s="7" t="str">
        <f t="shared" si="21"/>
        <v/>
      </c>
      <c r="M36" s="7" t="str">
        <f t="shared" si="21"/>
        <v/>
      </c>
      <c r="N36" s="7" t="str">
        <f t="shared" si="21"/>
        <v/>
      </c>
      <c r="O36" s="7" t="str">
        <f t="shared" si="21"/>
        <v/>
      </c>
      <c r="P36" s="66">
        <f t="shared" si="13"/>
        <v>0</v>
      </c>
    </row>
    <row r="37" spans="1:16" ht="16.05" customHeight="1" x14ac:dyDescent="0.2">
      <c r="A37" s="51" t="s">
        <v>29</v>
      </c>
      <c r="C37" s="44" t="s">
        <v>115</v>
      </c>
      <c r="D37" s="66">
        <f>D$43+D$49+D$55+D$61+D$67+D$73+D$79+D$85+D$91+D$97+D$103+D$109+D$115+D$121+D$127+D$133+D$139+D$145+D$151+D$157+D$163+D$169+D$175+D$181+D$187+D$193+D$199+D$205+D$211+D$217+D$223</f>
        <v>6.3999999999999995</v>
      </c>
      <c r="E37" s="66">
        <f t="shared" ref="E37:N37" si="22">E$43+E$49+E$55+E$61+E$67+E$73+E$79+E$85+E$91+E$97+E$103+E$109+E$115+E$121+E$127+E$133+E$139+E$145+E$151+E$157+E$163+E$169+E$175+E$181+E$187+E$193+E$199+E$205+E$211+E$217+E$223</f>
        <v>8.7999999999999989</v>
      </c>
      <c r="F37" s="66">
        <f t="shared" si="22"/>
        <v>16.899999999999999</v>
      </c>
      <c r="G37" s="66">
        <f t="shared" si="22"/>
        <v>56.6</v>
      </c>
      <c r="H37" s="68">
        <f t="shared" si="22"/>
        <v>66.099999999999994</v>
      </c>
      <c r="I37" s="66">
        <f t="shared" si="22"/>
        <v>143.5</v>
      </c>
      <c r="J37" s="66">
        <f t="shared" si="22"/>
        <v>317</v>
      </c>
      <c r="K37" s="66">
        <f t="shared" si="22"/>
        <v>345.10000000000008</v>
      </c>
      <c r="L37" s="66">
        <f t="shared" si="22"/>
        <v>287.3</v>
      </c>
      <c r="M37" s="66">
        <f t="shared" si="22"/>
        <v>211.39999999999998</v>
      </c>
      <c r="N37" s="66">
        <f t="shared" si="22"/>
        <v>127.60000000000001</v>
      </c>
      <c r="O37" s="66">
        <f>O$43+O$49+O$55+O$61+O$67+O$73+O$79+O$85+O$91+O$97+O$103+O$109+O$115+O$121+O$127+O$133+O$139+O$145+O$151+O$157+O$163+O$169+O$175+O$181+O$187+O$193+O$199+O$205+O$211+O$217+O$223</f>
        <v>23.5</v>
      </c>
      <c r="P37" s="66">
        <f t="shared" ref="P37:P42" si="23">SUM(D37:O37)</f>
        <v>1610.1999999999998</v>
      </c>
    </row>
    <row r="38" spans="1:16" ht="16.05" customHeight="1" x14ac:dyDescent="0.2">
      <c r="A38" s="51"/>
      <c r="C38" s="52" t="s">
        <v>22</v>
      </c>
      <c r="D38" s="7">
        <f>IF(D37&lt;=0,"",D37/$P37%)</f>
        <v>0.39746615327288543</v>
      </c>
      <c r="E38" s="7">
        <f t="shared" ref="E38:O38" si="24">IF(E37&lt;=0,"",E37/$P37%)</f>
        <v>0.54651596075021736</v>
      </c>
      <c r="F38" s="7">
        <f t="shared" si="24"/>
        <v>1.0495590609862131</v>
      </c>
      <c r="G38" s="7">
        <f t="shared" si="24"/>
        <v>3.5150912930070808</v>
      </c>
      <c r="H38" s="7">
        <f t="shared" si="24"/>
        <v>4.1050801142715194</v>
      </c>
      <c r="I38" s="7">
        <f t="shared" si="24"/>
        <v>8.9119364054154779</v>
      </c>
      <c r="J38" s="7">
        <f t="shared" si="24"/>
        <v>19.686995404297608</v>
      </c>
      <c r="K38" s="7">
        <f t="shared" si="24"/>
        <v>21.432120233511373</v>
      </c>
      <c r="L38" s="7">
        <f t="shared" si="24"/>
        <v>17.842504036765625</v>
      </c>
      <c r="M38" s="7">
        <f t="shared" si="24"/>
        <v>13.128803875294995</v>
      </c>
      <c r="N38" s="7">
        <f t="shared" si="24"/>
        <v>7.9244814308781537</v>
      </c>
      <c r="O38" s="7">
        <f t="shared" si="24"/>
        <v>1.4594460315488762</v>
      </c>
      <c r="P38" s="66">
        <f t="shared" si="23"/>
        <v>100.00000000000004</v>
      </c>
    </row>
    <row r="39" spans="1:16" ht="16.05" customHeight="1" x14ac:dyDescent="0.2">
      <c r="A39" s="51"/>
      <c r="C39" s="44" t="s">
        <v>118</v>
      </c>
      <c r="D39" s="66">
        <f>D$45+D$51+D$57+D$63+D$69+D$75+D$81+D$87+D$93+D$99+D$105+D$111+D$117+D$123+D$129+D$135+D$141+D$147+D$153+D$159+D$165+D$171+D$177+D$183+D$189+D$195+D$201+D$207+D$213+D$219+D$225</f>
        <v>0</v>
      </c>
      <c r="E39" s="66">
        <f t="shared" ref="E39:N39" si="25">E$45+E$51+E$57+E$63+E$69+E$75+E$81+E$87+E$93+E$99+E$105+E$111+E$117+E$123+E$129+E$135+E$141+E$147+E$153+E$159+E$165+E$171+E$177+E$183+E$189+E$195+E$201+E$207+E$213+E$219+E$225</f>
        <v>0</v>
      </c>
      <c r="F39" s="66">
        <f t="shared" si="25"/>
        <v>0</v>
      </c>
      <c r="G39" s="66">
        <f t="shared" si="25"/>
        <v>0</v>
      </c>
      <c r="H39" s="66">
        <f t="shared" si="25"/>
        <v>0</v>
      </c>
      <c r="I39" s="66">
        <f t="shared" si="25"/>
        <v>0</v>
      </c>
      <c r="J39" s="66">
        <f t="shared" si="25"/>
        <v>1250.5999999999999</v>
      </c>
      <c r="K39" s="66">
        <f t="shared" si="25"/>
        <v>2533</v>
      </c>
      <c r="L39" s="66">
        <f t="shared" si="25"/>
        <v>4472.6000000000004</v>
      </c>
      <c r="M39" s="66">
        <f t="shared" si="25"/>
        <v>3334.7999999999997</v>
      </c>
      <c r="N39" s="66">
        <f t="shared" si="25"/>
        <v>4.5999999999999996</v>
      </c>
      <c r="O39" s="66">
        <f>O$45+O$51+O$57+O$63+O$69+O$75+O$81+O$87+O$93+O$99+O$105+O$111+O$117+O$123+O$129+O$135+O$141+O$147+O$153+O$159+O$165+O$171+O$177+O$183+O$189+O$195+O$201+O$207+O$213+O$219+O$225</f>
        <v>9.1999999999999993</v>
      </c>
      <c r="P39" s="66">
        <f t="shared" si="23"/>
        <v>11604.800000000001</v>
      </c>
    </row>
    <row r="40" spans="1:16" ht="16.05" customHeight="1" x14ac:dyDescent="0.2">
      <c r="A40" s="51"/>
      <c r="C40" s="52" t="s">
        <v>22</v>
      </c>
      <c r="D40" s="7" t="str">
        <f t="shared" ref="D40:O40" si="26">IF(D39&lt;=0,"",D39/$P39%)</f>
        <v/>
      </c>
      <c r="E40" s="7" t="str">
        <f t="shared" si="26"/>
        <v/>
      </c>
      <c r="F40" s="7" t="str">
        <f t="shared" si="26"/>
        <v/>
      </c>
      <c r="G40" s="7" t="str">
        <f t="shared" si="26"/>
        <v/>
      </c>
      <c r="H40" s="7" t="str">
        <f t="shared" si="26"/>
        <v/>
      </c>
      <c r="I40" s="7" t="str">
        <f t="shared" si="26"/>
        <v/>
      </c>
      <c r="J40" s="7">
        <f t="shared" si="26"/>
        <v>10.776575210257823</v>
      </c>
      <c r="K40" s="7">
        <f t="shared" si="26"/>
        <v>21.827174962084651</v>
      </c>
      <c r="L40" s="7">
        <f t="shared" si="26"/>
        <v>38.540948573004272</v>
      </c>
      <c r="M40" s="7">
        <f t="shared" si="26"/>
        <v>28.736384944161031</v>
      </c>
      <c r="N40" s="7">
        <f t="shared" si="26"/>
        <v>3.9638770164070032E-2</v>
      </c>
      <c r="O40" s="7">
        <f t="shared" si="26"/>
        <v>7.9277540328140064E-2</v>
      </c>
      <c r="P40" s="66">
        <f t="shared" si="23"/>
        <v>99.999999999999986</v>
      </c>
    </row>
    <row r="41" spans="1:16" ht="16.05" customHeight="1" x14ac:dyDescent="0.2">
      <c r="A41" s="51"/>
      <c r="C41" s="44" t="s">
        <v>117</v>
      </c>
      <c r="D41" s="66">
        <f>SUM(D39,D37)</f>
        <v>6.3999999999999995</v>
      </c>
      <c r="E41" s="66">
        <f t="shared" ref="E41:O41" si="27">SUM(E39,E37)</f>
        <v>8.7999999999999989</v>
      </c>
      <c r="F41" s="66">
        <f t="shared" si="27"/>
        <v>16.899999999999999</v>
      </c>
      <c r="G41" s="66">
        <f t="shared" si="27"/>
        <v>56.6</v>
      </c>
      <c r="H41" s="66">
        <f t="shared" si="27"/>
        <v>66.099999999999994</v>
      </c>
      <c r="I41" s="66">
        <f t="shared" si="27"/>
        <v>143.5</v>
      </c>
      <c r="J41" s="66">
        <f t="shared" si="27"/>
        <v>1567.6</v>
      </c>
      <c r="K41" s="66">
        <f t="shared" si="27"/>
        <v>2878.1</v>
      </c>
      <c r="L41" s="66">
        <f t="shared" si="27"/>
        <v>4759.9000000000005</v>
      </c>
      <c r="M41" s="66">
        <f t="shared" si="27"/>
        <v>3546.2</v>
      </c>
      <c r="N41" s="66">
        <f t="shared" si="27"/>
        <v>132.20000000000002</v>
      </c>
      <c r="O41" s="66">
        <f t="shared" si="27"/>
        <v>32.700000000000003</v>
      </c>
      <c r="P41" s="66">
        <f t="shared" si="23"/>
        <v>13215.000000000004</v>
      </c>
    </row>
    <row r="42" spans="1:16" ht="16.05" customHeight="1" x14ac:dyDescent="0.2">
      <c r="A42" s="51"/>
      <c r="B42" s="54"/>
      <c r="C42" s="52" t="s">
        <v>22</v>
      </c>
      <c r="D42" s="7">
        <f>IF(D41&lt;=0,"",D41/$P41%)</f>
        <v>4.8429814604615949E-2</v>
      </c>
      <c r="E42" s="7">
        <f t="shared" ref="E42:O42" si="28">IF(E41&lt;=0,"",E41/$P41%)</f>
        <v>6.6590995081346929E-2</v>
      </c>
      <c r="F42" s="7">
        <f t="shared" si="28"/>
        <v>0.127884979190314</v>
      </c>
      <c r="G42" s="7">
        <f t="shared" si="28"/>
        <v>0.42830117290957237</v>
      </c>
      <c r="H42" s="7">
        <f t="shared" si="28"/>
        <v>0.50018917896329906</v>
      </c>
      <c r="I42" s="7">
        <f t="shared" si="28"/>
        <v>1.0858872493378733</v>
      </c>
      <c r="J42" s="7">
        <f t="shared" si="28"/>
        <v>11.86227771471812</v>
      </c>
      <c r="K42" s="7">
        <f t="shared" si="28"/>
        <v>21.779038970866434</v>
      </c>
      <c r="L42" s="7">
        <f t="shared" si="28"/>
        <v>36.018917896329924</v>
      </c>
      <c r="M42" s="7">
        <f t="shared" si="28"/>
        <v>26.834657586076421</v>
      </c>
      <c r="N42" s="7">
        <f t="shared" si="28"/>
        <v>1.0003783579265983</v>
      </c>
      <c r="O42" s="7">
        <f t="shared" si="28"/>
        <v>0.24744608399545967</v>
      </c>
      <c r="P42" s="66">
        <f t="shared" si="23"/>
        <v>99.999999999999957</v>
      </c>
    </row>
    <row r="43" spans="1:16" ht="16.05" customHeight="1" x14ac:dyDescent="0.2">
      <c r="A43" s="51"/>
      <c r="B43" s="51" t="s">
        <v>30</v>
      </c>
      <c r="C43" s="44" t="s">
        <v>21</v>
      </c>
      <c r="D43" s="69">
        <v>2.8</v>
      </c>
      <c r="E43" s="69">
        <v>8.1</v>
      </c>
      <c r="F43" s="66">
        <v>15.2</v>
      </c>
      <c r="G43" s="66">
        <v>38.200000000000003</v>
      </c>
      <c r="H43" s="66">
        <v>0.2</v>
      </c>
      <c r="I43" s="66">
        <v>0.4</v>
      </c>
      <c r="J43" s="66">
        <v>0.4</v>
      </c>
      <c r="K43" s="66">
        <v>0.3</v>
      </c>
      <c r="L43" s="66">
        <v>0.1</v>
      </c>
      <c r="M43" s="66">
        <v>0</v>
      </c>
      <c r="N43" s="66">
        <v>33.9</v>
      </c>
      <c r="O43" s="66">
        <v>18.7</v>
      </c>
      <c r="P43" s="66">
        <v>118.3</v>
      </c>
    </row>
    <row r="44" spans="1:16" ht="16.05" customHeight="1" x14ac:dyDescent="0.2">
      <c r="A44" s="51"/>
      <c r="B44" s="51"/>
      <c r="C44" s="52" t="s">
        <v>22</v>
      </c>
      <c r="D44" s="7">
        <v>2.3668639053254434</v>
      </c>
      <c r="E44" s="7">
        <v>6.8469991546914617</v>
      </c>
      <c r="F44" s="7">
        <v>12.848689771766693</v>
      </c>
      <c r="G44" s="7">
        <v>32.290786136939985</v>
      </c>
      <c r="H44" s="7">
        <v>0.16906170752324598</v>
      </c>
      <c r="I44" s="7">
        <v>0.33812341504649196</v>
      </c>
      <c r="J44" s="7">
        <v>0.33812341504649196</v>
      </c>
      <c r="K44" s="7">
        <v>0.25359256128486896</v>
      </c>
      <c r="L44" s="7">
        <v>8.453085376162299E-2</v>
      </c>
      <c r="M44" s="7">
        <v>0</v>
      </c>
      <c r="N44" s="7">
        <v>28.655959425190193</v>
      </c>
      <c r="O44" s="7">
        <v>15.807269653423498</v>
      </c>
      <c r="P44" s="66">
        <v>100</v>
      </c>
    </row>
    <row r="45" spans="1:16" ht="16.05" customHeight="1" x14ac:dyDescent="0.2">
      <c r="A45" s="51"/>
      <c r="B45" s="51"/>
      <c r="C45" s="44" t="s">
        <v>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2346.6999999999998</v>
      </c>
      <c r="M45" s="66">
        <v>2317.1</v>
      </c>
      <c r="N45" s="66">
        <v>0</v>
      </c>
      <c r="O45" s="66">
        <v>0</v>
      </c>
      <c r="P45" s="66">
        <v>4663.7999999999993</v>
      </c>
    </row>
    <row r="46" spans="1:16" ht="16.05" customHeight="1" x14ac:dyDescent="0.2">
      <c r="A46" s="51"/>
      <c r="B46" s="51"/>
      <c r="C46" s="52" t="s">
        <v>22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50.317337793215842</v>
      </c>
      <c r="M46" s="7">
        <v>49.682662206784173</v>
      </c>
      <c r="N46" s="7">
        <v>0</v>
      </c>
      <c r="O46" s="7">
        <v>0</v>
      </c>
      <c r="P46" s="66">
        <v>100</v>
      </c>
    </row>
    <row r="47" spans="1:16" ht="16.05" customHeight="1" x14ac:dyDescent="0.2">
      <c r="A47" s="51"/>
      <c r="B47" s="51"/>
      <c r="C47" s="44" t="s">
        <v>24</v>
      </c>
      <c r="D47" s="66">
        <v>2.8</v>
      </c>
      <c r="E47" s="66">
        <v>8.1</v>
      </c>
      <c r="F47" s="66">
        <v>15.2</v>
      </c>
      <c r="G47" s="66">
        <v>38.200000000000003</v>
      </c>
      <c r="H47" s="66">
        <v>0.2</v>
      </c>
      <c r="I47" s="66">
        <v>0.4</v>
      </c>
      <c r="J47" s="66">
        <v>0.4</v>
      </c>
      <c r="K47" s="66">
        <v>0.3</v>
      </c>
      <c r="L47" s="66">
        <v>2346.7999999999997</v>
      </c>
      <c r="M47" s="66">
        <v>2317.1</v>
      </c>
      <c r="N47" s="66">
        <v>33.9</v>
      </c>
      <c r="O47" s="66">
        <v>18.7</v>
      </c>
      <c r="P47" s="66">
        <v>4782.0999999999995</v>
      </c>
    </row>
    <row r="48" spans="1:16" ht="16.05" customHeight="1" x14ac:dyDescent="0.2">
      <c r="A48" s="51"/>
      <c r="B48" s="55"/>
      <c r="C48" s="52" t="s">
        <v>22</v>
      </c>
      <c r="D48" s="7">
        <v>5.8551682315300807E-2</v>
      </c>
      <c r="E48" s="7">
        <v>0.16938165241212019</v>
      </c>
      <c r="F48" s="7">
        <v>0.31785198971163298</v>
      </c>
      <c r="G48" s="7">
        <v>0.798812237301604</v>
      </c>
      <c r="H48" s="7">
        <v>4.1822630225214867E-3</v>
      </c>
      <c r="I48" s="7">
        <v>8.3645260450429734E-3</v>
      </c>
      <c r="J48" s="7">
        <v>8.3645260450429734E-3</v>
      </c>
      <c r="K48" s="7">
        <v>6.2733945337822292E-3</v>
      </c>
      <c r="L48" s="7">
        <v>49.07467430626712</v>
      </c>
      <c r="M48" s="7">
        <v>48.453608247422679</v>
      </c>
      <c r="N48" s="7">
        <v>0.70889358231739197</v>
      </c>
      <c r="O48" s="7">
        <v>0.39104159260575899</v>
      </c>
      <c r="P48" s="66">
        <v>99.999999999999986</v>
      </c>
    </row>
    <row r="49" spans="1:16" ht="16.05" customHeight="1" x14ac:dyDescent="0.2">
      <c r="A49" s="51"/>
      <c r="B49" s="51" t="s">
        <v>31</v>
      </c>
      <c r="C49" s="44" t="s">
        <v>21</v>
      </c>
      <c r="D49" s="67">
        <v>0.8</v>
      </c>
      <c r="E49" s="67">
        <v>0.7</v>
      </c>
      <c r="F49" s="67">
        <v>0.3</v>
      </c>
      <c r="G49" s="67">
        <v>0.4</v>
      </c>
      <c r="H49" s="67">
        <v>0.5</v>
      </c>
      <c r="I49" s="67">
        <v>0.2</v>
      </c>
      <c r="J49" s="67">
        <v>0.3</v>
      </c>
      <c r="K49" s="67">
        <v>0.2</v>
      </c>
      <c r="L49" s="67">
        <v>0</v>
      </c>
      <c r="M49" s="67">
        <v>0.2</v>
      </c>
      <c r="N49" s="67">
        <v>0.6</v>
      </c>
      <c r="O49" s="67">
        <v>1.3</v>
      </c>
      <c r="P49" s="66">
        <f t="shared" si="4"/>
        <v>5.5</v>
      </c>
    </row>
    <row r="50" spans="1:16" ht="16.05" customHeight="1" x14ac:dyDescent="0.2">
      <c r="A50" s="51"/>
      <c r="B50" s="51"/>
      <c r="C50" s="52" t="s">
        <v>22</v>
      </c>
      <c r="D50" s="7">
        <f t="shared" ref="D50:O50" si="29">IF(D49&lt;=0,"",D49/$P49%)</f>
        <v>14.545454545454547</v>
      </c>
      <c r="E50" s="7">
        <f t="shared" si="29"/>
        <v>12.727272727272727</v>
      </c>
      <c r="F50" s="7">
        <f t="shared" si="29"/>
        <v>5.4545454545454541</v>
      </c>
      <c r="G50" s="7">
        <f t="shared" si="29"/>
        <v>7.2727272727272734</v>
      </c>
      <c r="H50" s="7">
        <f t="shared" si="29"/>
        <v>9.0909090909090917</v>
      </c>
      <c r="I50" s="7">
        <f t="shared" si="29"/>
        <v>3.6363636363636367</v>
      </c>
      <c r="J50" s="7">
        <f t="shared" si="29"/>
        <v>5.4545454545454541</v>
      </c>
      <c r="K50" s="7">
        <f t="shared" si="29"/>
        <v>3.6363636363636367</v>
      </c>
      <c r="L50" s="7" t="str">
        <f t="shared" si="29"/>
        <v/>
      </c>
      <c r="M50" s="7">
        <f t="shared" si="29"/>
        <v>3.6363636363636367</v>
      </c>
      <c r="N50" s="7">
        <f t="shared" si="29"/>
        <v>10.909090909090908</v>
      </c>
      <c r="O50" s="7">
        <f t="shared" si="29"/>
        <v>23.636363636363637</v>
      </c>
      <c r="P50" s="66">
        <f t="shared" si="4"/>
        <v>100.00000000000001</v>
      </c>
    </row>
    <row r="51" spans="1:16" ht="16.05" customHeight="1" x14ac:dyDescent="0.2">
      <c r="A51" s="51"/>
      <c r="B51" s="51"/>
      <c r="C51" s="44" t="s">
        <v>23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6">
        <f t="shared" si="4"/>
        <v>0</v>
      </c>
    </row>
    <row r="52" spans="1:16" ht="16.05" customHeight="1" x14ac:dyDescent="0.2">
      <c r="A52" s="51"/>
      <c r="B52" s="51"/>
      <c r="C52" s="52" t="s">
        <v>22</v>
      </c>
      <c r="D52" s="7" t="str">
        <f t="shared" ref="D52:O52" si="30">IF(D51&lt;=0,"",D51/$P51%)</f>
        <v/>
      </c>
      <c r="E52" s="7" t="str">
        <f t="shared" si="30"/>
        <v/>
      </c>
      <c r="F52" s="7" t="str">
        <f t="shared" si="30"/>
        <v/>
      </c>
      <c r="G52" s="7" t="str">
        <f t="shared" si="30"/>
        <v/>
      </c>
      <c r="H52" s="7" t="str">
        <f t="shared" si="30"/>
        <v/>
      </c>
      <c r="I52" s="7" t="str">
        <f t="shared" si="30"/>
        <v/>
      </c>
      <c r="J52" s="7" t="str">
        <f t="shared" si="30"/>
        <v/>
      </c>
      <c r="K52" s="7" t="str">
        <f t="shared" si="30"/>
        <v/>
      </c>
      <c r="L52" s="7" t="str">
        <f t="shared" si="30"/>
        <v/>
      </c>
      <c r="M52" s="7" t="str">
        <f t="shared" si="30"/>
        <v/>
      </c>
      <c r="N52" s="7" t="str">
        <f t="shared" si="30"/>
        <v/>
      </c>
      <c r="O52" s="7" t="str">
        <f t="shared" si="30"/>
        <v/>
      </c>
      <c r="P52" s="66">
        <f t="shared" si="4"/>
        <v>0</v>
      </c>
    </row>
    <row r="53" spans="1:16" ht="16.05" customHeight="1" x14ac:dyDescent="0.2">
      <c r="A53" s="51"/>
      <c r="B53" s="51"/>
      <c r="C53" s="44" t="s">
        <v>24</v>
      </c>
      <c r="D53" s="66">
        <f>SUM(D51,D49)</f>
        <v>0.8</v>
      </c>
      <c r="E53" s="66">
        <f t="shared" ref="E53:O53" si="31">SUM(E51,E49)</f>
        <v>0.7</v>
      </c>
      <c r="F53" s="66">
        <f t="shared" si="31"/>
        <v>0.3</v>
      </c>
      <c r="G53" s="66">
        <f t="shared" si="31"/>
        <v>0.4</v>
      </c>
      <c r="H53" s="66">
        <f t="shared" si="31"/>
        <v>0.5</v>
      </c>
      <c r="I53" s="66">
        <f t="shared" si="31"/>
        <v>0.2</v>
      </c>
      <c r="J53" s="66">
        <f t="shared" si="31"/>
        <v>0.3</v>
      </c>
      <c r="K53" s="66">
        <f t="shared" si="31"/>
        <v>0.2</v>
      </c>
      <c r="L53" s="66">
        <f t="shared" si="31"/>
        <v>0</v>
      </c>
      <c r="M53" s="66">
        <f t="shared" si="31"/>
        <v>0.2</v>
      </c>
      <c r="N53" s="66">
        <f t="shared" si="31"/>
        <v>0.6</v>
      </c>
      <c r="O53" s="66">
        <f t="shared" si="31"/>
        <v>1.3</v>
      </c>
      <c r="P53" s="66">
        <f t="shared" si="4"/>
        <v>5.5</v>
      </c>
    </row>
    <row r="54" spans="1:16" ht="16.05" customHeight="1" x14ac:dyDescent="0.2">
      <c r="A54" s="51"/>
      <c r="B54" s="55"/>
      <c r="C54" s="52" t="s">
        <v>22</v>
      </c>
      <c r="D54" s="7">
        <f t="shared" ref="D54:O54" si="32">IF(D53&lt;=0,"",D53/$P53%)</f>
        <v>14.545454545454547</v>
      </c>
      <c r="E54" s="7">
        <f t="shared" si="32"/>
        <v>12.727272727272727</v>
      </c>
      <c r="F54" s="7">
        <f t="shared" si="32"/>
        <v>5.4545454545454541</v>
      </c>
      <c r="G54" s="7">
        <f t="shared" si="32"/>
        <v>7.2727272727272734</v>
      </c>
      <c r="H54" s="7">
        <f t="shared" si="32"/>
        <v>9.0909090909090917</v>
      </c>
      <c r="I54" s="7">
        <f t="shared" si="32"/>
        <v>3.6363636363636367</v>
      </c>
      <c r="J54" s="7">
        <f t="shared" si="32"/>
        <v>5.4545454545454541</v>
      </c>
      <c r="K54" s="7">
        <f t="shared" si="32"/>
        <v>3.6363636363636367</v>
      </c>
      <c r="L54" s="7" t="str">
        <f t="shared" si="32"/>
        <v/>
      </c>
      <c r="M54" s="7">
        <f t="shared" si="32"/>
        <v>3.6363636363636367</v>
      </c>
      <c r="N54" s="7">
        <f t="shared" si="32"/>
        <v>10.909090909090908</v>
      </c>
      <c r="O54" s="7">
        <f t="shared" si="32"/>
        <v>23.636363636363637</v>
      </c>
      <c r="P54" s="66">
        <f t="shared" si="4"/>
        <v>100.00000000000001</v>
      </c>
    </row>
    <row r="55" spans="1:16" ht="16.05" customHeight="1" x14ac:dyDescent="0.2">
      <c r="A55" s="51"/>
      <c r="B55" s="51" t="s">
        <v>32</v>
      </c>
      <c r="C55" s="44" t="s">
        <v>21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4.2</v>
      </c>
      <c r="K55" s="67">
        <v>4.8</v>
      </c>
      <c r="L55" s="67">
        <v>0</v>
      </c>
      <c r="M55" s="67">
        <v>17.5</v>
      </c>
      <c r="N55" s="67">
        <v>17.7</v>
      </c>
      <c r="O55" s="67">
        <v>0</v>
      </c>
      <c r="P55" s="66">
        <f t="shared" si="4"/>
        <v>44.2</v>
      </c>
    </row>
    <row r="56" spans="1:16" ht="16.05" customHeight="1" x14ac:dyDescent="0.2">
      <c r="A56" s="51"/>
      <c r="B56" s="51"/>
      <c r="C56" s="52" t="s">
        <v>22</v>
      </c>
      <c r="D56" s="7" t="str">
        <f t="shared" ref="D56:O56" si="33">IF(D55&lt;=0,"",D55/$P55%)</f>
        <v/>
      </c>
      <c r="E56" s="7" t="str">
        <f t="shared" si="33"/>
        <v/>
      </c>
      <c r="F56" s="7" t="str">
        <f t="shared" si="33"/>
        <v/>
      </c>
      <c r="G56" s="7" t="str">
        <f t="shared" si="33"/>
        <v/>
      </c>
      <c r="H56" s="7" t="str">
        <f t="shared" si="33"/>
        <v/>
      </c>
      <c r="I56" s="7" t="str">
        <f t="shared" si="33"/>
        <v/>
      </c>
      <c r="J56" s="7">
        <f t="shared" si="33"/>
        <v>9.502262443438914</v>
      </c>
      <c r="K56" s="7">
        <f t="shared" si="33"/>
        <v>10.859728506787329</v>
      </c>
      <c r="L56" s="7" t="str">
        <f t="shared" si="33"/>
        <v/>
      </c>
      <c r="M56" s="7">
        <f t="shared" si="33"/>
        <v>39.592760180995477</v>
      </c>
      <c r="N56" s="7">
        <f t="shared" si="33"/>
        <v>40.04524886877828</v>
      </c>
      <c r="O56" s="7" t="str">
        <f t="shared" si="33"/>
        <v/>
      </c>
      <c r="P56" s="66">
        <f t="shared" si="4"/>
        <v>100</v>
      </c>
    </row>
    <row r="57" spans="1:16" ht="16.05" customHeight="1" x14ac:dyDescent="0.2">
      <c r="A57" s="51"/>
      <c r="B57" s="51"/>
      <c r="C57" s="44" t="s">
        <v>23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5</v>
      </c>
      <c r="N57" s="67">
        <v>0</v>
      </c>
      <c r="O57" s="67">
        <v>0</v>
      </c>
      <c r="P57" s="66">
        <f t="shared" si="4"/>
        <v>5</v>
      </c>
    </row>
    <row r="58" spans="1:16" ht="16.05" customHeight="1" x14ac:dyDescent="0.2">
      <c r="A58" s="51"/>
      <c r="B58" s="51"/>
      <c r="C58" s="52" t="s">
        <v>22</v>
      </c>
      <c r="D58" s="7" t="str">
        <f t="shared" ref="D58:O58" si="34">IF(D57&lt;=0,"",D57/$P57%)</f>
        <v/>
      </c>
      <c r="E58" s="7" t="str">
        <f t="shared" si="34"/>
        <v/>
      </c>
      <c r="F58" s="7" t="str">
        <f t="shared" si="34"/>
        <v/>
      </c>
      <c r="G58" s="7" t="str">
        <f t="shared" si="34"/>
        <v/>
      </c>
      <c r="H58" s="7" t="str">
        <f t="shared" si="34"/>
        <v/>
      </c>
      <c r="I58" s="7" t="str">
        <f t="shared" si="34"/>
        <v/>
      </c>
      <c r="J58" s="7" t="str">
        <f t="shared" si="34"/>
        <v/>
      </c>
      <c r="K58" s="7" t="str">
        <f t="shared" si="34"/>
        <v/>
      </c>
      <c r="L58" s="7" t="str">
        <f t="shared" si="34"/>
        <v/>
      </c>
      <c r="M58" s="7">
        <f t="shared" si="34"/>
        <v>100</v>
      </c>
      <c r="N58" s="7" t="str">
        <f t="shared" si="34"/>
        <v/>
      </c>
      <c r="O58" s="7" t="str">
        <f t="shared" si="34"/>
        <v/>
      </c>
      <c r="P58" s="66">
        <f t="shared" si="4"/>
        <v>100</v>
      </c>
    </row>
    <row r="59" spans="1:16" ht="16.05" customHeight="1" x14ac:dyDescent="0.2">
      <c r="A59" s="51"/>
      <c r="B59" s="51"/>
      <c r="C59" s="44" t="s">
        <v>24</v>
      </c>
      <c r="D59" s="66">
        <f>SUM(D57,D55)</f>
        <v>0</v>
      </c>
      <c r="E59" s="66">
        <f t="shared" ref="E59:O59" si="35">SUM(E57,E55)</f>
        <v>0</v>
      </c>
      <c r="F59" s="66">
        <f t="shared" si="35"/>
        <v>0</v>
      </c>
      <c r="G59" s="66">
        <f t="shared" si="35"/>
        <v>0</v>
      </c>
      <c r="H59" s="66">
        <f t="shared" si="35"/>
        <v>0</v>
      </c>
      <c r="I59" s="66">
        <f t="shared" si="35"/>
        <v>0</v>
      </c>
      <c r="J59" s="66">
        <f t="shared" si="35"/>
        <v>4.2</v>
      </c>
      <c r="K59" s="66">
        <f t="shared" si="35"/>
        <v>4.8</v>
      </c>
      <c r="L59" s="66">
        <f t="shared" si="35"/>
        <v>0</v>
      </c>
      <c r="M59" s="66">
        <f t="shared" si="35"/>
        <v>22.5</v>
      </c>
      <c r="N59" s="66">
        <f t="shared" si="35"/>
        <v>17.7</v>
      </c>
      <c r="O59" s="66">
        <f t="shared" si="35"/>
        <v>0</v>
      </c>
      <c r="P59" s="66">
        <f t="shared" si="4"/>
        <v>49.2</v>
      </c>
    </row>
    <row r="60" spans="1:16" ht="16.05" customHeight="1" x14ac:dyDescent="0.2">
      <c r="A60" s="51"/>
      <c r="B60" s="55"/>
      <c r="C60" s="52" t="s">
        <v>22</v>
      </c>
      <c r="D60" s="7" t="str">
        <f t="shared" ref="D60:O60" si="36">IF(D59&lt;=0,"",D59/$P59%)</f>
        <v/>
      </c>
      <c r="E60" s="7" t="str">
        <f t="shared" si="36"/>
        <v/>
      </c>
      <c r="F60" s="7" t="str">
        <f t="shared" si="36"/>
        <v/>
      </c>
      <c r="G60" s="7" t="str">
        <f t="shared" si="36"/>
        <v/>
      </c>
      <c r="H60" s="7" t="str">
        <f t="shared" si="36"/>
        <v/>
      </c>
      <c r="I60" s="7" t="str">
        <f t="shared" si="36"/>
        <v/>
      </c>
      <c r="J60" s="7">
        <f t="shared" si="36"/>
        <v>8.5365853658536572</v>
      </c>
      <c r="K60" s="7">
        <f t="shared" si="36"/>
        <v>9.7560975609756078</v>
      </c>
      <c r="L60" s="7" t="str">
        <f t="shared" si="36"/>
        <v/>
      </c>
      <c r="M60" s="7">
        <f t="shared" si="36"/>
        <v>45.731707317073166</v>
      </c>
      <c r="N60" s="7">
        <f t="shared" si="36"/>
        <v>35.975609756097555</v>
      </c>
      <c r="O60" s="7" t="str">
        <f t="shared" si="36"/>
        <v/>
      </c>
      <c r="P60" s="66">
        <f t="shared" si="4"/>
        <v>99.999999999999986</v>
      </c>
    </row>
    <row r="61" spans="1:16" ht="16.05" customHeight="1" x14ac:dyDescent="0.2">
      <c r="A61" s="51"/>
      <c r="B61" s="51" t="s">
        <v>33</v>
      </c>
      <c r="C61" s="44" t="s">
        <v>21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6.7</v>
      </c>
      <c r="L61" s="67">
        <v>23.9</v>
      </c>
      <c r="M61" s="67">
        <v>14</v>
      </c>
      <c r="N61" s="67">
        <v>2</v>
      </c>
      <c r="O61" s="67">
        <v>0</v>
      </c>
      <c r="P61" s="66">
        <f t="shared" si="4"/>
        <v>46.599999999999994</v>
      </c>
    </row>
    <row r="62" spans="1:16" ht="16.05" customHeight="1" x14ac:dyDescent="0.2">
      <c r="A62" s="51"/>
      <c r="B62" s="51"/>
      <c r="C62" s="52" t="s">
        <v>22</v>
      </c>
      <c r="D62" s="7" t="str">
        <f t="shared" ref="D62:O62" si="37">IF(D61&lt;=0,"",D61/$P61%)</f>
        <v/>
      </c>
      <c r="E62" s="7" t="str">
        <f t="shared" si="37"/>
        <v/>
      </c>
      <c r="F62" s="7" t="str">
        <f t="shared" si="37"/>
        <v/>
      </c>
      <c r="G62" s="7" t="str">
        <f t="shared" si="37"/>
        <v/>
      </c>
      <c r="H62" s="7" t="str">
        <f t="shared" si="37"/>
        <v/>
      </c>
      <c r="I62" s="7" t="str">
        <f t="shared" si="37"/>
        <v/>
      </c>
      <c r="J62" s="7" t="str">
        <f t="shared" si="37"/>
        <v/>
      </c>
      <c r="K62" s="7">
        <f t="shared" si="37"/>
        <v>14.377682403433477</v>
      </c>
      <c r="L62" s="7">
        <f t="shared" si="37"/>
        <v>51.287553648068673</v>
      </c>
      <c r="M62" s="7">
        <f t="shared" si="37"/>
        <v>30.042918454935624</v>
      </c>
      <c r="N62" s="7">
        <f t="shared" si="37"/>
        <v>4.2918454935622323</v>
      </c>
      <c r="O62" s="7" t="str">
        <f t="shared" si="37"/>
        <v/>
      </c>
      <c r="P62" s="66">
        <f t="shared" si="4"/>
        <v>100.00000000000001</v>
      </c>
    </row>
    <row r="63" spans="1:16" ht="16.05" customHeight="1" x14ac:dyDescent="0.2">
      <c r="A63" s="51"/>
      <c r="B63" s="51"/>
      <c r="C63" s="44" t="s">
        <v>23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6">
        <f t="shared" si="4"/>
        <v>0</v>
      </c>
    </row>
    <row r="64" spans="1:16" ht="16.05" customHeight="1" x14ac:dyDescent="0.2">
      <c r="A64" s="51"/>
      <c r="B64" s="51"/>
      <c r="C64" s="52" t="s">
        <v>22</v>
      </c>
      <c r="D64" s="7" t="str">
        <f t="shared" ref="D64:O64" si="38">IF(D63&lt;=0,"",D63/$P63%)</f>
        <v/>
      </c>
      <c r="E64" s="7" t="str">
        <f t="shared" si="38"/>
        <v/>
      </c>
      <c r="F64" s="7" t="str">
        <f t="shared" si="38"/>
        <v/>
      </c>
      <c r="G64" s="7" t="str">
        <f t="shared" si="38"/>
        <v/>
      </c>
      <c r="H64" s="7" t="str">
        <f t="shared" si="38"/>
        <v/>
      </c>
      <c r="I64" s="7" t="str">
        <f t="shared" si="38"/>
        <v/>
      </c>
      <c r="J64" s="7" t="str">
        <f t="shared" si="38"/>
        <v/>
      </c>
      <c r="K64" s="7" t="str">
        <f t="shared" si="38"/>
        <v/>
      </c>
      <c r="L64" s="7" t="str">
        <f t="shared" si="38"/>
        <v/>
      </c>
      <c r="M64" s="7" t="str">
        <f t="shared" si="38"/>
        <v/>
      </c>
      <c r="N64" s="7" t="str">
        <f t="shared" si="38"/>
        <v/>
      </c>
      <c r="O64" s="7" t="str">
        <f t="shared" si="38"/>
        <v/>
      </c>
      <c r="P64" s="66">
        <f t="shared" si="4"/>
        <v>0</v>
      </c>
    </row>
    <row r="65" spans="1:16" ht="16.05" customHeight="1" x14ac:dyDescent="0.2">
      <c r="A65" s="51"/>
      <c r="B65" s="51"/>
      <c r="C65" s="44" t="s">
        <v>24</v>
      </c>
      <c r="D65" s="66">
        <f>SUM(D63,D61)</f>
        <v>0</v>
      </c>
      <c r="E65" s="66">
        <f t="shared" ref="E65:O65" si="39">SUM(E63,E61)</f>
        <v>0</v>
      </c>
      <c r="F65" s="66">
        <f t="shared" si="39"/>
        <v>0</v>
      </c>
      <c r="G65" s="66">
        <f t="shared" si="39"/>
        <v>0</v>
      </c>
      <c r="H65" s="66">
        <f t="shared" si="39"/>
        <v>0</v>
      </c>
      <c r="I65" s="66">
        <f t="shared" si="39"/>
        <v>0</v>
      </c>
      <c r="J65" s="66">
        <f t="shared" si="39"/>
        <v>0</v>
      </c>
      <c r="K65" s="66">
        <f t="shared" si="39"/>
        <v>6.7</v>
      </c>
      <c r="L65" s="66">
        <f t="shared" si="39"/>
        <v>23.9</v>
      </c>
      <c r="M65" s="66">
        <f t="shared" si="39"/>
        <v>14</v>
      </c>
      <c r="N65" s="66">
        <f t="shared" si="39"/>
        <v>2</v>
      </c>
      <c r="O65" s="66">
        <f t="shared" si="39"/>
        <v>0</v>
      </c>
      <c r="P65" s="66">
        <f t="shared" si="4"/>
        <v>46.599999999999994</v>
      </c>
    </row>
    <row r="66" spans="1:16" ht="16.05" customHeight="1" x14ac:dyDescent="0.2">
      <c r="A66" s="51"/>
      <c r="B66" s="55"/>
      <c r="C66" s="52" t="s">
        <v>22</v>
      </c>
      <c r="D66" s="7" t="str">
        <f t="shared" ref="D66:O66" si="40">IF(D65&lt;=0,"",D65/$P65%)</f>
        <v/>
      </c>
      <c r="E66" s="7" t="str">
        <f t="shared" si="40"/>
        <v/>
      </c>
      <c r="F66" s="7" t="str">
        <f t="shared" si="40"/>
        <v/>
      </c>
      <c r="G66" s="7" t="str">
        <f t="shared" si="40"/>
        <v/>
      </c>
      <c r="H66" s="7" t="str">
        <f t="shared" si="40"/>
        <v/>
      </c>
      <c r="I66" s="7" t="str">
        <f t="shared" si="40"/>
        <v/>
      </c>
      <c r="J66" s="7" t="str">
        <f t="shared" si="40"/>
        <v/>
      </c>
      <c r="K66" s="7">
        <f t="shared" si="40"/>
        <v>14.377682403433477</v>
      </c>
      <c r="L66" s="7">
        <f t="shared" si="40"/>
        <v>51.287553648068673</v>
      </c>
      <c r="M66" s="7">
        <f t="shared" si="40"/>
        <v>30.042918454935624</v>
      </c>
      <c r="N66" s="7">
        <f t="shared" si="40"/>
        <v>4.2918454935622323</v>
      </c>
      <c r="O66" s="7" t="str">
        <f t="shared" si="40"/>
        <v/>
      </c>
      <c r="P66" s="66">
        <f t="shared" si="4"/>
        <v>100.00000000000001</v>
      </c>
    </row>
    <row r="67" spans="1:16" ht="16.05" customHeight="1" x14ac:dyDescent="0.2">
      <c r="A67" s="51"/>
      <c r="B67" s="51" t="s">
        <v>34</v>
      </c>
      <c r="C67" s="44" t="s">
        <v>21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8.8000000000000007</v>
      </c>
      <c r="J67" s="67">
        <v>170.6</v>
      </c>
      <c r="K67" s="67">
        <v>244</v>
      </c>
      <c r="L67" s="67">
        <v>198.3</v>
      </c>
      <c r="M67" s="67">
        <v>116.89999999999999</v>
      </c>
      <c r="N67" s="67">
        <v>44.7</v>
      </c>
      <c r="O67" s="67">
        <v>0</v>
      </c>
      <c r="P67" s="66">
        <f t="shared" si="4"/>
        <v>783.30000000000007</v>
      </c>
    </row>
    <row r="68" spans="1:16" ht="16.05" customHeight="1" x14ac:dyDescent="0.2">
      <c r="A68" s="51"/>
      <c r="B68" s="51"/>
      <c r="C68" s="52" t="s">
        <v>22</v>
      </c>
      <c r="D68" s="7" t="str">
        <f t="shared" ref="D68:O68" si="41">IF(D67&lt;=0,"",D67/$P67%)</f>
        <v/>
      </c>
      <c r="E68" s="7" t="str">
        <f t="shared" si="41"/>
        <v/>
      </c>
      <c r="F68" s="7" t="str">
        <f t="shared" si="41"/>
        <v/>
      </c>
      <c r="G68" s="7" t="str">
        <f t="shared" si="41"/>
        <v/>
      </c>
      <c r="H68" s="7" t="str">
        <f t="shared" si="41"/>
        <v/>
      </c>
      <c r="I68" s="7">
        <f t="shared" si="41"/>
        <v>1.1234520617898633</v>
      </c>
      <c r="J68" s="7">
        <f t="shared" si="41"/>
        <v>21.779650197880756</v>
      </c>
      <c r="K68" s="7">
        <f t="shared" si="41"/>
        <v>31.150261713264388</v>
      </c>
      <c r="L68" s="7">
        <f t="shared" si="41"/>
        <v>25.315970892378399</v>
      </c>
      <c r="M68" s="7">
        <f t="shared" si="41"/>
        <v>14.924039320822159</v>
      </c>
      <c r="N68" s="7">
        <f t="shared" si="41"/>
        <v>5.7066258138644192</v>
      </c>
      <c r="O68" s="7" t="str">
        <f t="shared" si="41"/>
        <v/>
      </c>
      <c r="P68" s="66">
        <f t="shared" si="4"/>
        <v>99.999999999999986</v>
      </c>
    </row>
    <row r="69" spans="1:16" ht="16.05" customHeight="1" x14ac:dyDescent="0.2">
      <c r="A69" s="51"/>
      <c r="B69" s="51"/>
      <c r="C69" s="44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1250.5999999999999</v>
      </c>
      <c r="K69" s="67">
        <v>2533</v>
      </c>
      <c r="L69" s="67">
        <v>2125.4</v>
      </c>
      <c r="M69" s="67">
        <v>1010.3</v>
      </c>
      <c r="N69" s="67">
        <v>0</v>
      </c>
      <c r="O69" s="67">
        <v>0</v>
      </c>
      <c r="P69" s="66">
        <f t="shared" si="4"/>
        <v>6919.3</v>
      </c>
    </row>
    <row r="70" spans="1:16" ht="16.05" customHeight="1" x14ac:dyDescent="0.2">
      <c r="A70" s="51"/>
      <c r="B70" s="51"/>
      <c r="C70" s="52" t="s">
        <v>22</v>
      </c>
      <c r="D70" s="7" t="str">
        <f t="shared" ref="D70:O70" si="42">IF(D69&lt;=0,"",D69/$P69%)</f>
        <v/>
      </c>
      <c r="E70" s="7" t="str">
        <f t="shared" si="42"/>
        <v/>
      </c>
      <c r="F70" s="7" t="str">
        <f t="shared" si="42"/>
        <v/>
      </c>
      <c r="G70" s="7" t="str">
        <f t="shared" si="42"/>
        <v/>
      </c>
      <c r="H70" s="7" t="str">
        <f t="shared" si="42"/>
        <v/>
      </c>
      <c r="I70" s="7" t="str">
        <f t="shared" si="42"/>
        <v/>
      </c>
      <c r="J70" s="7">
        <f t="shared" si="42"/>
        <v>18.074082638417181</v>
      </c>
      <c r="K70" s="7">
        <f t="shared" si="42"/>
        <v>36.607749338805952</v>
      </c>
      <c r="L70" s="7">
        <f t="shared" si="42"/>
        <v>30.716980041333663</v>
      </c>
      <c r="M70" s="7">
        <f t="shared" si="42"/>
        <v>14.601187981443209</v>
      </c>
      <c r="N70" s="7" t="str">
        <f t="shared" si="42"/>
        <v/>
      </c>
      <c r="O70" s="7" t="str">
        <f t="shared" si="42"/>
        <v/>
      </c>
      <c r="P70" s="66">
        <f t="shared" si="4"/>
        <v>100</v>
      </c>
    </row>
    <row r="71" spans="1:16" ht="16.05" customHeight="1" x14ac:dyDescent="0.2">
      <c r="A71" s="51"/>
      <c r="B71" s="51"/>
      <c r="C71" s="44" t="s">
        <v>24</v>
      </c>
      <c r="D71" s="66">
        <f>SUM(D69,D67)</f>
        <v>0</v>
      </c>
      <c r="E71" s="66">
        <f t="shared" ref="E71:O71" si="43">SUM(E69,E67)</f>
        <v>0</v>
      </c>
      <c r="F71" s="66">
        <f t="shared" si="43"/>
        <v>0</v>
      </c>
      <c r="G71" s="66">
        <f t="shared" si="43"/>
        <v>0</v>
      </c>
      <c r="H71" s="66">
        <f t="shared" si="43"/>
        <v>0</v>
      </c>
      <c r="I71" s="66">
        <f t="shared" si="43"/>
        <v>8.8000000000000007</v>
      </c>
      <c r="J71" s="66">
        <f t="shared" si="43"/>
        <v>1421.1999999999998</v>
      </c>
      <c r="K71" s="66">
        <f t="shared" si="43"/>
        <v>2777</v>
      </c>
      <c r="L71" s="66">
        <f t="shared" si="43"/>
        <v>2323.7000000000003</v>
      </c>
      <c r="M71" s="66">
        <f t="shared" si="43"/>
        <v>1127.2</v>
      </c>
      <c r="N71" s="66">
        <f t="shared" si="43"/>
        <v>44.7</v>
      </c>
      <c r="O71" s="66">
        <f t="shared" si="43"/>
        <v>0</v>
      </c>
      <c r="P71" s="66">
        <f t="shared" si="4"/>
        <v>7702.6</v>
      </c>
    </row>
    <row r="72" spans="1:16" ht="16.05" customHeight="1" x14ac:dyDescent="0.2">
      <c r="A72" s="51"/>
      <c r="B72" s="55"/>
      <c r="C72" s="52" t="s">
        <v>22</v>
      </c>
      <c r="D72" s="7" t="str">
        <f t="shared" ref="D72:O72" si="44">IF(D71&lt;=0,"",D71/$P71%)</f>
        <v/>
      </c>
      <c r="E72" s="7" t="str">
        <f t="shared" si="44"/>
        <v/>
      </c>
      <c r="F72" s="7" t="str">
        <f t="shared" si="44"/>
        <v/>
      </c>
      <c r="G72" s="7" t="str">
        <f t="shared" si="44"/>
        <v/>
      </c>
      <c r="H72" s="7" t="str">
        <f t="shared" si="44"/>
        <v/>
      </c>
      <c r="I72" s="7">
        <f t="shared" si="44"/>
        <v>0.11424713733025212</v>
      </c>
      <c r="J72" s="7">
        <f t="shared" si="44"/>
        <v>18.450912678835714</v>
      </c>
      <c r="K72" s="7">
        <f t="shared" si="44"/>
        <v>36.052761405239785</v>
      </c>
      <c r="L72" s="7">
        <f t="shared" si="44"/>
        <v>30.167735569807597</v>
      </c>
      <c r="M72" s="7">
        <f t="shared" si="44"/>
        <v>14.634019681665929</v>
      </c>
      <c r="N72" s="7">
        <f t="shared" si="44"/>
        <v>0.58032352712071245</v>
      </c>
      <c r="O72" s="7" t="str">
        <f t="shared" si="44"/>
        <v/>
      </c>
      <c r="P72" s="66">
        <f t="shared" si="4"/>
        <v>99.999999999999986</v>
      </c>
    </row>
    <row r="73" spans="1:16" ht="16.05" customHeight="1" x14ac:dyDescent="0.2">
      <c r="A73" s="51"/>
      <c r="B73" s="51" t="s">
        <v>35</v>
      </c>
      <c r="C73" s="44" t="s">
        <v>21</v>
      </c>
      <c r="D73" s="67">
        <v>2.8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0.1</v>
      </c>
      <c r="N73" s="67">
        <v>0</v>
      </c>
      <c r="O73" s="67">
        <v>1.8</v>
      </c>
      <c r="P73" s="66">
        <f t="shared" si="4"/>
        <v>4.7</v>
      </c>
    </row>
    <row r="74" spans="1:16" ht="16.05" customHeight="1" x14ac:dyDescent="0.2">
      <c r="A74" s="51"/>
      <c r="B74" s="51"/>
      <c r="C74" s="52" t="s">
        <v>22</v>
      </c>
      <c r="D74" s="7">
        <f t="shared" ref="D74:O74" si="45">IF(D73&lt;=0,"",D73/$P73%)</f>
        <v>59.574468085106382</v>
      </c>
      <c r="E74" s="7" t="str">
        <f t="shared" si="45"/>
        <v/>
      </c>
      <c r="F74" s="7" t="str">
        <f t="shared" si="45"/>
        <v/>
      </c>
      <c r="G74" s="7" t="str">
        <f t="shared" si="45"/>
        <v/>
      </c>
      <c r="H74" s="7" t="str">
        <f t="shared" si="45"/>
        <v/>
      </c>
      <c r="I74" s="7" t="str">
        <f t="shared" si="45"/>
        <v/>
      </c>
      <c r="J74" s="7" t="str">
        <f t="shared" si="45"/>
        <v/>
      </c>
      <c r="K74" s="7" t="str">
        <f t="shared" si="45"/>
        <v/>
      </c>
      <c r="L74" s="7" t="str">
        <f t="shared" si="45"/>
        <v/>
      </c>
      <c r="M74" s="7">
        <f t="shared" si="45"/>
        <v>2.1276595744680851</v>
      </c>
      <c r="N74" s="7" t="str">
        <f t="shared" si="45"/>
        <v/>
      </c>
      <c r="O74" s="7">
        <f t="shared" si="45"/>
        <v>38.297872340425535</v>
      </c>
      <c r="P74" s="66">
        <f t="shared" si="4"/>
        <v>100</v>
      </c>
    </row>
    <row r="75" spans="1:16" ht="16.05" customHeight="1" x14ac:dyDescent="0.2">
      <c r="A75" s="51"/>
      <c r="B75" s="51"/>
      <c r="C75" s="44" t="s">
        <v>23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6">
        <f t="shared" si="4"/>
        <v>0</v>
      </c>
    </row>
    <row r="76" spans="1:16" ht="16.05" customHeight="1" x14ac:dyDescent="0.2">
      <c r="A76" s="51"/>
      <c r="B76" s="51"/>
      <c r="C76" s="52" t="s">
        <v>22</v>
      </c>
      <c r="D76" s="7" t="str">
        <f t="shared" ref="D76:O76" si="46">IF(D75&lt;=0,"",D75/$P75%)</f>
        <v/>
      </c>
      <c r="E76" s="7" t="str">
        <f t="shared" si="46"/>
        <v/>
      </c>
      <c r="F76" s="7" t="str">
        <f t="shared" si="46"/>
        <v/>
      </c>
      <c r="G76" s="7" t="str">
        <f t="shared" si="46"/>
        <v/>
      </c>
      <c r="H76" s="7" t="str">
        <f t="shared" si="46"/>
        <v/>
      </c>
      <c r="I76" s="7" t="str">
        <f t="shared" si="46"/>
        <v/>
      </c>
      <c r="J76" s="7" t="str">
        <f t="shared" si="46"/>
        <v/>
      </c>
      <c r="K76" s="7" t="str">
        <f t="shared" si="46"/>
        <v/>
      </c>
      <c r="L76" s="7" t="str">
        <f t="shared" si="46"/>
        <v/>
      </c>
      <c r="M76" s="7" t="str">
        <f t="shared" si="46"/>
        <v/>
      </c>
      <c r="N76" s="7" t="str">
        <f t="shared" si="46"/>
        <v/>
      </c>
      <c r="O76" s="7" t="str">
        <f t="shared" si="46"/>
        <v/>
      </c>
      <c r="P76" s="66">
        <f t="shared" si="4"/>
        <v>0</v>
      </c>
    </row>
    <row r="77" spans="1:16" ht="16.05" customHeight="1" x14ac:dyDescent="0.2">
      <c r="A77" s="51"/>
      <c r="B77" s="51"/>
      <c r="C77" s="44" t="s">
        <v>24</v>
      </c>
      <c r="D77" s="66">
        <f>SUM(D75,D73)</f>
        <v>2.8</v>
      </c>
      <c r="E77" s="66">
        <f t="shared" ref="E77:O77" si="47">SUM(E75,E73)</f>
        <v>0</v>
      </c>
      <c r="F77" s="66">
        <f t="shared" si="47"/>
        <v>0</v>
      </c>
      <c r="G77" s="66">
        <f t="shared" si="47"/>
        <v>0</v>
      </c>
      <c r="H77" s="66">
        <f t="shared" si="47"/>
        <v>0</v>
      </c>
      <c r="I77" s="66">
        <f t="shared" si="47"/>
        <v>0</v>
      </c>
      <c r="J77" s="66">
        <f t="shared" si="47"/>
        <v>0</v>
      </c>
      <c r="K77" s="66">
        <f t="shared" si="47"/>
        <v>0</v>
      </c>
      <c r="L77" s="66">
        <f t="shared" si="47"/>
        <v>0</v>
      </c>
      <c r="M77" s="66">
        <f t="shared" si="47"/>
        <v>0.1</v>
      </c>
      <c r="N77" s="66">
        <f t="shared" si="47"/>
        <v>0</v>
      </c>
      <c r="O77" s="66">
        <f t="shared" si="47"/>
        <v>1.8</v>
      </c>
      <c r="P77" s="66">
        <f t="shared" si="4"/>
        <v>4.7</v>
      </c>
    </row>
    <row r="78" spans="1:16" ht="16.05" customHeight="1" x14ac:dyDescent="0.2">
      <c r="A78" s="51"/>
      <c r="B78" s="55"/>
      <c r="C78" s="52" t="s">
        <v>22</v>
      </c>
      <c r="D78" s="7">
        <f t="shared" ref="D78:O78" si="48">IF(D77&lt;=0,"",D77/$P77%)</f>
        <v>59.574468085106382</v>
      </c>
      <c r="E78" s="7" t="str">
        <f t="shared" si="48"/>
        <v/>
      </c>
      <c r="F78" s="7" t="str">
        <f t="shared" si="48"/>
        <v/>
      </c>
      <c r="G78" s="7" t="str">
        <f t="shared" si="48"/>
        <v/>
      </c>
      <c r="H78" s="7" t="str">
        <f t="shared" si="48"/>
        <v/>
      </c>
      <c r="I78" s="7" t="str">
        <f t="shared" si="48"/>
        <v/>
      </c>
      <c r="J78" s="7" t="str">
        <f t="shared" si="48"/>
        <v/>
      </c>
      <c r="K78" s="7" t="str">
        <f t="shared" si="48"/>
        <v/>
      </c>
      <c r="L78" s="7" t="str">
        <f t="shared" si="48"/>
        <v/>
      </c>
      <c r="M78" s="7">
        <f t="shared" si="48"/>
        <v>2.1276595744680851</v>
      </c>
      <c r="N78" s="7" t="str">
        <f t="shared" si="48"/>
        <v/>
      </c>
      <c r="O78" s="7">
        <f t="shared" si="48"/>
        <v>38.297872340425535</v>
      </c>
      <c r="P78" s="66">
        <f t="shared" si="4"/>
        <v>100</v>
      </c>
    </row>
    <row r="79" spans="1:16" ht="16.05" customHeight="1" x14ac:dyDescent="0.2">
      <c r="A79" s="51"/>
      <c r="B79" s="51" t="s">
        <v>36</v>
      </c>
      <c r="C79" s="44" t="s">
        <v>21</v>
      </c>
      <c r="D79" s="67">
        <v>0</v>
      </c>
      <c r="E79" s="67">
        <v>0</v>
      </c>
      <c r="F79" s="67">
        <v>0</v>
      </c>
      <c r="G79" s="67">
        <v>0</v>
      </c>
      <c r="H79" s="67">
        <v>5.8999999999999995</v>
      </c>
      <c r="I79" s="67">
        <v>38.1</v>
      </c>
      <c r="J79" s="67">
        <v>48.5</v>
      </c>
      <c r="K79" s="67">
        <v>66.2</v>
      </c>
      <c r="L79" s="67">
        <v>28.7</v>
      </c>
      <c r="M79" s="67">
        <v>22.2</v>
      </c>
      <c r="N79" s="67">
        <v>1.8</v>
      </c>
      <c r="O79" s="67">
        <v>0</v>
      </c>
      <c r="P79" s="66">
        <f t="shared" si="4"/>
        <v>211.39999999999998</v>
      </c>
    </row>
    <row r="80" spans="1:16" ht="16.05" customHeight="1" x14ac:dyDescent="0.2">
      <c r="A80" s="51"/>
      <c r="B80" s="51"/>
      <c r="C80" s="52" t="s">
        <v>22</v>
      </c>
      <c r="D80" s="7" t="str">
        <f t="shared" ref="D80:O80" si="49">IF(D79&lt;=0,"",D79/$P79%)</f>
        <v/>
      </c>
      <c r="E80" s="7" t="str">
        <f t="shared" si="49"/>
        <v/>
      </c>
      <c r="F80" s="7" t="str">
        <f t="shared" si="49"/>
        <v/>
      </c>
      <c r="G80" s="7" t="str">
        <f t="shared" si="49"/>
        <v/>
      </c>
      <c r="H80" s="7">
        <f t="shared" si="49"/>
        <v>2.790917691579943</v>
      </c>
      <c r="I80" s="7">
        <f t="shared" si="49"/>
        <v>18.022705771050145</v>
      </c>
      <c r="J80" s="7">
        <f t="shared" si="49"/>
        <v>22.942289498580891</v>
      </c>
      <c r="K80" s="7">
        <f t="shared" si="49"/>
        <v>31.315042573320721</v>
      </c>
      <c r="L80" s="7">
        <f t="shared" si="49"/>
        <v>13.576158940397351</v>
      </c>
      <c r="M80" s="7">
        <f t="shared" si="49"/>
        <v>10.501419110690634</v>
      </c>
      <c r="N80" s="7">
        <f t="shared" si="49"/>
        <v>0.85146641438032178</v>
      </c>
      <c r="O80" s="7" t="str">
        <f t="shared" si="49"/>
        <v/>
      </c>
      <c r="P80" s="66">
        <f t="shared" si="4"/>
        <v>100.00000000000001</v>
      </c>
    </row>
    <row r="81" spans="1:16" ht="16.05" customHeight="1" x14ac:dyDescent="0.2">
      <c r="A81" s="51"/>
      <c r="B81" s="51"/>
      <c r="C81" s="44" t="s">
        <v>23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6">
        <f t="shared" si="4"/>
        <v>0</v>
      </c>
    </row>
    <row r="82" spans="1:16" ht="16.05" customHeight="1" x14ac:dyDescent="0.2">
      <c r="A82" s="51"/>
      <c r="B82" s="51"/>
      <c r="C82" s="52" t="s">
        <v>22</v>
      </c>
      <c r="D82" s="7" t="str">
        <f t="shared" ref="D82:O82" si="50">IF(D81&lt;=0,"",D81/$P81%)</f>
        <v/>
      </c>
      <c r="E82" s="7" t="str">
        <f t="shared" si="50"/>
        <v/>
      </c>
      <c r="F82" s="7" t="str">
        <f t="shared" si="50"/>
        <v/>
      </c>
      <c r="G82" s="7" t="str">
        <f t="shared" si="50"/>
        <v/>
      </c>
      <c r="H82" s="7" t="str">
        <f t="shared" si="50"/>
        <v/>
      </c>
      <c r="I82" s="7" t="str">
        <f t="shared" si="50"/>
        <v/>
      </c>
      <c r="J82" s="7" t="str">
        <f t="shared" si="50"/>
        <v/>
      </c>
      <c r="K82" s="7" t="str">
        <f t="shared" si="50"/>
        <v/>
      </c>
      <c r="L82" s="7" t="str">
        <f t="shared" si="50"/>
        <v/>
      </c>
      <c r="M82" s="7" t="str">
        <f t="shared" si="50"/>
        <v/>
      </c>
      <c r="N82" s="7" t="str">
        <f t="shared" si="50"/>
        <v/>
      </c>
      <c r="O82" s="7" t="str">
        <f t="shared" si="50"/>
        <v/>
      </c>
      <c r="P82" s="66">
        <f t="shared" si="4"/>
        <v>0</v>
      </c>
    </row>
    <row r="83" spans="1:16" ht="16.05" customHeight="1" x14ac:dyDescent="0.2">
      <c r="A83" s="51"/>
      <c r="B83" s="51"/>
      <c r="C83" s="44" t="s">
        <v>24</v>
      </c>
      <c r="D83" s="66">
        <f>SUM(D81,D79)</f>
        <v>0</v>
      </c>
      <c r="E83" s="66">
        <f t="shared" ref="E83:O83" si="51">SUM(E81,E79)</f>
        <v>0</v>
      </c>
      <c r="F83" s="66">
        <f t="shared" si="51"/>
        <v>0</v>
      </c>
      <c r="G83" s="66">
        <f t="shared" si="51"/>
        <v>0</v>
      </c>
      <c r="H83" s="66">
        <f t="shared" si="51"/>
        <v>5.8999999999999995</v>
      </c>
      <c r="I83" s="66">
        <f t="shared" si="51"/>
        <v>38.1</v>
      </c>
      <c r="J83" s="66">
        <f t="shared" si="51"/>
        <v>48.5</v>
      </c>
      <c r="K83" s="66">
        <f t="shared" si="51"/>
        <v>66.2</v>
      </c>
      <c r="L83" s="66">
        <f t="shared" si="51"/>
        <v>28.7</v>
      </c>
      <c r="M83" s="66">
        <f t="shared" si="51"/>
        <v>22.2</v>
      </c>
      <c r="N83" s="66">
        <f t="shared" si="51"/>
        <v>1.8</v>
      </c>
      <c r="O83" s="66">
        <f t="shared" si="51"/>
        <v>0</v>
      </c>
      <c r="P83" s="66">
        <f t="shared" si="4"/>
        <v>211.39999999999998</v>
      </c>
    </row>
    <row r="84" spans="1:16" ht="16.05" customHeight="1" x14ac:dyDescent="0.2">
      <c r="A84" s="51"/>
      <c r="B84" s="55"/>
      <c r="C84" s="52" t="s">
        <v>22</v>
      </c>
      <c r="D84" s="7" t="str">
        <f t="shared" ref="D84:O84" si="52">IF(D83&lt;=0,"",D83/$P83%)</f>
        <v/>
      </c>
      <c r="E84" s="7" t="str">
        <f t="shared" si="52"/>
        <v/>
      </c>
      <c r="F84" s="7" t="str">
        <f t="shared" si="52"/>
        <v/>
      </c>
      <c r="G84" s="7" t="str">
        <f t="shared" si="52"/>
        <v/>
      </c>
      <c r="H84" s="7">
        <f t="shared" si="52"/>
        <v>2.790917691579943</v>
      </c>
      <c r="I84" s="7">
        <f t="shared" si="52"/>
        <v>18.022705771050145</v>
      </c>
      <c r="J84" s="7">
        <f t="shared" si="52"/>
        <v>22.942289498580891</v>
      </c>
      <c r="K84" s="7">
        <f t="shared" si="52"/>
        <v>31.315042573320721</v>
      </c>
      <c r="L84" s="7">
        <f t="shared" si="52"/>
        <v>13.576158940397351</v>
      </c>
      <c r="M84" s="7">
        <f t="shared" si="52"/>
        <v>10.501419110690634</v>
      </c>
      <c r="N84" s="7">
        <f t="shared" si="52"/>
        <v>0.85146641438032178</v>
      </c>
      <c r="O84" s="7" t="str">
        <f t="shared" si="52"/>
        <v/>
      </c>
      <c r="P84" s="66">
        <f t="shared" si="4"/>
        <v>100.00000000000001</v>
      </c>
    </row>
    <row r="85" spans="1:16" ht="16.05" customHeight="1" x14ac:dyDescent="0.2">
      <c r="A85" s="51"/>
      <c r="B85" s="51" t="s">
        <v>37</v>
      </c>
      <c r="C85" s="44" t="s">
        <v>21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0.2</v>
      </c>
      <c r="K85" s="67">
        <v>0.5</v>
      </c>
      <c r="L85" s="67">
        <v>0.7</v>
      </c>
      <c r="M85" s="67">
        <v>0.1</v>
      </c>
      <c r="N85" s="67">
        <v>0</v>
      </c>
      <c r="O85" s="67">
        <v>1</v>
      </c>
      <c r="P85" s="66">
        <f t="shared" si="4"/>
        <v>2.5</v>
      </c>
    </row>
    <row r="86" spans="1:16" ht="16.05" customHeight="1" x14ac:dyDescent="0.2">
      <c r="A86" s="51"/>
      <c r="B86" s="51"/>
      <c r="C86" s="52" t="s">
        <v>22</v>
      </c>
      <c r="D86" s="7" t="str">
        <f t="shared" ref="D86:O86" si="53">IF(D85&lt;=0,"",D85/$P85%)</f>
        <v/>
      </c>
      <c r="E86" s="7" t="str">
        <f t="shared" si="53"/>
        <v/>
      </c>
      <c r="F86" s="7" t="str">
        <f t="shared" si="53"/>
        <v/>
      </c>
      <c r="G86" s="7" t="str">
        <f t="shared" si="53"/>
        <v/>
      </c>
      <c r="H86" s="7" t="str">
        <f t="shared" si="53"/>
        <v/>
      </c>
      <c r="I86" s="7" t="str">
        <f t="shared" si="53"/>
        <v/>
      </c>
      <c r="J86" s="7">
        <f t="shared" si="53"/>
        <v>8</v>
      </c>
      <c r="K86" s="7">
        <f t="shared" si="53"/>
        <v>20</v>
      </c>
      <c r="L86" s="7">
        <f t="shared" si="53"/>
        <v>27.999999999999996</v>
      </c>
      <c r="M86" s="7">
        <f t="shared" si="53"/>
        <v>4</v>
      </c>
      <c r="N86" s="7" t="str">
        <f t="shared" si="53"/>
        <v/>
      </c>
      <c r="O86" s="7">
        <f t="shared" si="53"/>
        <v>40</v>
      </c>
      <c r="P86" s="66">
        <f t="shared" si="4"/>
        <v>100</v>
      </c>
    </row>
    <row r="87" spans="1:16" ht="16.05" customHeight="1" x14ac:dyDescent="0.2">
      <c r="A87" s="51"/>
      <c r="B87" s="51"/>
      <c r="C87" s="44" t="s">
        <v>23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4.5999999999999996</v>
      </c>
      <c r="O87" s="67">
        <v>9.1999999999999993</v>
      </c>
      <c r="P87" s="66">
        <f t="shared" si="4"/>
        <v>13.799999999999999</v>
      </c>
    </row>
    <row r="88" spans="1:16" ht="16.05" customHeight="1" x14ac:dyDescent="0.2">
      <c r="A88" s="51"/>
      <c r="B88" s="51"/>
      <c r="C88" s="52" t="s">
        <v>22</v>
      </c>
      <c r="D88" s="7" t="str">
        <f t="shared" ref="D88:O88" si="54">IF(D87&lt;=0,"",D87/$P87%)</f>
        <v/>
      </c>
      <c r="E88" s="7" t="str">
        <f t="shared" si="54"/>
        <v/>
      </c>
      <c r="F88" s="7" t="str">
        <f t="shared" si="54"/>
        <v/>
      </c>
      <c r="G88" s="7" t="str">
        <f t="shared" si="54"/>
        <v/>
      </c>
      <c r="H88" s="7" t="str">
        <f t="shared" si="54"/>
        <v/>
      </c>
      <c r="I88" s="7" t="str">
        <f t="shared" si="54"/>
        <v/>
      </c>
      <c r="J88" s="7" t="str">
        <f t="shared" si="54"/>
        <v/>
      </c>
      <c r="K88" s="7" t="str">
        <f t="shared" si="54"/>
        <v/>
      </c>
      <c r="L88" s="7" t="str">
        <f t="shared" si="54"/>
        <v/>
      </c>
      <c r="M88" s="7" t="str">
        <f t="shared" si="54"/>
        <v/>
      </c>
      <c r="N88" s="7">
        <f t="shared" si="54"/>
        <v>33.333333333333336</v>
      </c>
      <c r="O88" s="7">
        <f t="shared" si="54"/>
        <v>66.666666666666671</v>
      </c>
      <c r="P88" s="66">
        <f t="shared" si="4"/>
        <v>100</v>
      </c>
    </row>
    <row r="89" spans="1:16" ht="16.05" customHeight="1" x14ac:dyDescent="0.2">
      <c r="A89" s="51"/>
      <c r="B89" s="51"/>
      <c r="C89" s="44" t="s">
        <v>24</v>
      </c>
      <c r="D89" s="66">
        <f>SUM(D87,D85)</f>
        <v>0</v>
      </c>
      <c r="E89" s="66">
        <f t="shared" ref="E89:O89" si="55">SUM(E87,E85)</f>
        <v>0</v>
      </c>
      <c r="F89" s="66">
        <f t="shared" si="55"/>
        <v>0</v>
      </c>
      <c r="G89" s="66">
        <f t="shared" si="55"/>
        <v>0</v>
      </c>
      <c r="H89" s="66">
        <f t="shared" si="55"/>
        <v>0</v>
      </c>
      <c r="I89" s="66">
        <f t="shared" si="55"/>
        <v>0</v>
      </c>
      <c r="J89" s="66">
        <f t="shared" si="55"/>
        <v>0.2</v>
      </c>
      <c r="K89" s="66">
        <f t="shared" si="55"/>
        <v>0.5</v>
      </c>
      <c r="L89" s="66">
        <f t="shared" si="55"/>
        <v>0.7</v>
      </c>
      <c r="M89" s="66">
        <f t="shared" si="55"/>
        <v>0.1</v>
      </c>
      <c r="N89" s="66">
        <f t="shared" si="55"/>
        <v>4.5999999999999996</v>
      </c>
      <c r="O89" s="66">
        <f t="shared" si="55"/>
        <v>10.199999999999999</v>
      </c>
      <c r="P89" s="66">
        <f t="shared" si="4"/>
        <v>16.299999999999997</v>
      </c>
    </row>
    <row r="90" spans="1:16" ht="16.05" customHeight="1" x14ac:dyDescent="0.2">
      <c r="A90" s="51"/>
      <c r="B90" s="55"/>
      <c r="C90" s="52" t="s">
        <v>22</v>
      </c>
      <c r="D90" s="7" t="str">
        <f t="shared" ref="D90:O90" si="56">IF(D89&lt;=0,"",D89/$P89%)</f>
        <v/>
      </c>
      <c r="E90" s="7" t="str">
        <f t="shared" si="56"/>
        <v/>
      </c>
      <c r="F90" s="7" t="str">
        <f t="shared" si="56"/>
        <v/>
      </c>
      <c r="G90" s="7" t="str">
        <f t="shared" si="56"/>
        <v/>
      </c>
      <c r="H90" s="7" t="str">
        <f t="shared" si="56"/>
        <v/>
      </c>
      <c r="I90" s="7" t="str">
        <f t="shared" si="56"/>
        <v/>
      </c>
      <c r="J90" s="7">
        <f t="shared" si="56"/>
        <v>1.2269938650306751</v>
      </c>
      <c r="K90" s="7">
        <f t="shared" si="56"/>
        <v>3.0674846625766876</v>
      </c>
      <c r="L90" s="7">
        <f t="shared" si="56"/>
        <v>4.294478527607362</v>
      </c>
      <c r="M90" s="7">
        <f t="shared" si="56"/>
        <v>0.61349693251533755</v>
      </c>
      <c r="N90" s="7">
        <f t="shared" si="56"/>
        <v>28.220858895705522</v>
      </c>
      <c r="O90" s="7">
        <f t="shared" si="56"/>
        <v>62.576687116564422</v>
      </c>
      <c r="P90" s="66">
        <f t="shared" ref="P90:P153" si="57">SUM(D90:O90)</f>
        <v>100</v>
      </c>
    </row>
    <row r="91" spans="1:16" ht="16.05" customHeight="1" x14ac:dyDescent="0.2">
      <c r="A91" s="51"/>
      <c r="B91" s="51" t="s">
        <v>38</v>
      </c>
      <c r="C91" s="44" t="s">
        <v>21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6">
        <f t="shared" si="57"/>
        <v>0</v>
      </c>
    </row>
    <row r="92" spans="1:16" ht="16.05" customHeight="1" x14ac:dyDescent="0.2">
      <c r="A92" s="51"/>
      <c r="B92" s="51"/>
      <c r="C92" s="52" t="s">
        <v>22</v>
      </c>
      <c r="D92" s="7" t="str">
        <f t="shared" ref="D92:O92" si="58">IF(D91&lt;=0,"",D91/$P91%)</f>
        <v/>
      </c>
      <c r="E92" s="7" t="str">
        <f t="shared" si="58"/>
        <v/>
      </c>
      <c r="F92" s="7" t="str">
        <f t="shared" si="58"/>
        <v/>
      </c>
      <c r="G92" s="7" t="str">
        <f t="shared" si="58"/>
        <v/>
      </c>
      <c r="H92" s="7" t="str">
        <f t="shared" si="58"/>
        <v/>
      </c>
      <c r="I92" s="7" t="str">
        <f t="shared" si="58"/>
        <v/>
      </c>
      <c r="J92" s="7" t="str">
        <f t="shared" si="58"/>
        <v/>
      </c>
      <c r="K92" s="7" t="str">
        <f t="shared" si="58"/>
        <v/>
      </c>
      <c r="L92" s="7" t="str">
        <f t="shared" si="58"/>
        <v/>
      </c>
      <c r="M92" s="7" t="str">
        <f t="shared" si="58"/>
        <v/>
      </c>
      <c r="N92" s="7" t="str">
        <f t="shared" si="58"/>
        <v/>
      </c>
      <c r="O92" s="7" t="str">
        <f t="shared" si="58"/>
        <v/>
      </c>
      <c r="P92" s="66">
        <f t="shared" si="57"/>
        <v>0</v>
      </c>
    </row>
    <row r="93" spans="1:16" ht="16.05" customHeight="1" x14ac:dyDescent="0.2">
      <c r="A93" s="51"/>
      <c r="B93" s="51"/>
      <c r="C93" s="44" t="s">
        <v>23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6">
        <f t="shared" si="57"/>
        <v>0</v>
      </c>
    </row>
    <row r="94" spans="1:16" ht="16.05" customHeight="1" x14ac:dyDescent="0.2">
      <c r="A94" s="51"/>
      <c r="B94" s="51"/>
      <c r="C94" s="52" t="s">
        <v>22</v>
      </c>
      <c r="D94" s="7" t="str">
        <f t="shared" ref="D94:O94" si="59">IF(D93&lt;=0,"",D93/$P93%)</f>
        <v/>
      </c>
      <c r="E94" s="7" t="str">
        <f t="shared" si="59"/>
        <v/>
      </c>
      <c r="F94" s="7" t="str">
        <f t="shared" si="59"/>
        <v/>
      </c>
      <c r="G94" s="7" t="str">
        <f t="shared" si="59"/>
        <v/>
      </c>
      <c r="H94" s="7" t="str">
        <f t="shared" si="59"/>
        <v/>
      </c>
      <c r="I94" s="7" t="str">
        <f t="shared" si="59"/>
        <v/>
      </c>
      <c r="J94" s="7" t="str">
        <f t="shared" si="59"/>
        <v/>
      </c>
      <c r="K94" s="7" t="str">
        <f t="shared" si="59"/>
        <v/>
      </c>
      <c r="L94" s="7" t="str">
        <f t="shared" si="59"/>
        <v/>
      </c>
      <c r="M94" s="7" t="str">
        <f t="shared" si="59"/>
        <v/>
      </c>
      <c r="N94" s="7" t="str">
        <f t="shared" si="59"/>
        <v/>
      </c>
      <c r="O94" s="7" t="str">
        <f t="shared" si="59"/>
        <v/>
      </c>
      <c r="P94" s="66">
        <f t="shared" si="57"/>
        <v>0</v>
      </c>
    </row>
    <row r="95" spans="1:16" ht="16.05" customHeight="1" x14ac:dyDescent="0.2">
      <c r="A95" s="51"/>
      <c r="B95" s="51"/>
      <c r="C95" s="44" t="s">
        <v>24</v>
      </c>
      <c r="D95" s="66">
        <f>SUM(D93,D91)</f>
        <v>0</v>
      </c>
      <c r="E95" s="66">
        <f t="shared" ref="E95:O95" si="60">SUM(E93,E91)</f>
        <v>0</v>
      </c>
      <c r="F95" s="66">
        <f t="shared" si="60"/>
        <v>0</v>
      </c>
      <c r="G95" s="66">
        <f t="shared" si="60"/>
        <v>0</v>
      </c>
      <c r="H95" s="66">
        <f t="shared" si="60"/>
        <v>0</v>
      </c>
      <c r="I95" s="66">
        <f t="shared" si="60"/>
        <v>0</v>
      </c>
      <c r="J95" s="66">
        <f t="shared" si="60"/>
        <v>0</v>
      </c>
      <c r="K95" s="66">
        <f t="shared" si="60"/>
        <v>0</v>
      </c>
      <c r="L95" s="66">
        <f t="shared" si="60"/>
        <v>0</v>
      </c>
      <c r="M95" s="66">
        <f t="shared" si="60"/>
        <v>0</v>
      </c>
      <c r="N95" s="66">
        <f t="shared" si="60"/>
        <v>0</v>
      </c>
      <c r="O95" s="66">
        <f t="shared" si="60"/>
        <v>0</v>
      </c>
      <c r="P95" s="66">
        <f t="shared" si="57"/>
        <v>0</v>
      </c>
    </row>
    <row r="96" spans="1:16" ht="16.05" customHeight="1" x14ac:dyDescent="0.2">
      <c r="A96" s="51"/>
      <c r="B96" s="55"/>
      <c r="C96" s="52" t="s">
        <v>22</v>
      </c>
      <c r="D96" s="7" t="str">
        <f t="shared" ref="D96:O96" si="61">IF(D95&lt;=0,"",D95/$P95%)</f>
        <v/>
      </c>
      <c r="E96" s="7" t="str">
        <f t="shared" si="61"/>
        <v/>
      </c>
      <c r="F96" s="7" t="str">
        <f t="shared" si="61"/>
        <v/>
      </c>
      <c r="G96" s="7" t="str">
        <f t="shared" si="61"/>
        <v/>
      </c>
      <c r="H96" s="7" t="str">
        <f t="shared" si="61"/>
        <v/>
      </c>
      <c r="I96" s="7" t="str">
        <f t="shared" si="61"/>
        <v/>
      </c>
      <c r="J96" s="7" t="str">
        <f t="shared" si="61"/>
        <v/>
      </c>
      <c r="K96" s="7" t="str">
        <f t="shared" si="61"/>
        <v/>
      </c>
      <c r="L96" s="7" t="str">
        <f t="shared" si="61"/>
        <v/>
      </c>
      <c r="M96" s="7" t="str">
        <f t="shared" si="61"/>
        <v/>
      </c>
      <c r="N96" s="7" t="str">
        <f t="shared" si="61"/>
        <v/>
      </c>
      <c r="O96" s="7" t="str">
        <f t="shared" si="61"/>
        <v/>
      </c>
      <c r="P96" s="66">
        <f t="shared" si="57"/>
        <v>0</v>
      </c>
    </row>
    <row r="97" spans="1:16" ht="16.05" customHeight="1" x14ac:dyDescent="0.2">
      <c r="A97" s="51"/>
      <c r="B97" s="51" t="s">
        <v>39</v>
      </c>
      <c r="C97" s="44" t="s">
        <v>21</v>
      </c>
      <c r="D97" s="70">
        <v>0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1.4</v>
      </c>
      <c r="M97" s="70">
        <v>10.3</v>
      </c>
      <c r="N97" s="70">
        <v>10.4</v>
      </c>
      <c r="O97" s="70">
        <v>0</v>
      </c>
      <c r="P97" s="66">
        <f t="shared" si="57"/>
        <v>22.1</v>
      </c>
    </row>
    <row r="98" spans="1:16" ht="16.05" customHeight="1" x14ac:dyDescent="0.2">
      <c r="A98" s="51"/>
      <c r="B98" s="51"/>
      <c r="C98" s="52" t="s">
        <v>22</v>
      </c>
      <c r="D98" s="7" t="str">
        <f t="shared" ref="D98:O98" si="62">IF(D97&lt;=0,"",D97/$P97%)</f>
        <v/>
      </c>
      <c r="E98" s="7" t="str">
        <f t="shared" si="62"/>
        <v/>
      </c>
      <c r="F98" s="7" t="str">
        <f t="shared" si="62"/>
        <v/>
      </c>
      <c r="G98" s="7" t="str">
        <f t="shared" si="62"/>
        <v/>
      </c>
      <c r="H98" s="7" t="str">
        <f t="shared" si="62"/>
        <v/>
      </c>
      <c r="I98" s="7" t="str">
        <f t="shared" si="62"/>
        <v/>
      </c>
      <c r="J98" s="7" t="str">
        <f t="shared" si="62"/>
        <v/>
      </c>
      <c r="K98" s="7" t="str">
        <f t="shared" si="62"/>
        <v/>
      </c>
      <c r="L98" s="7">
        <f t="shared" si="62"/>
        <v>6.3348416289592757</v>
      </c>
      <c r="M98" s="7">
        <f t="shared" si="62"/>
        <v>46.606334841628964</v>
      </c>
      <c r="N98" s="7">
        <f t="shared" si="62"/>
        <v>47.058823529411768</v>
      </c>
      <c r="O98" s="7" t="str">
        <f t="shared" si="62"/>
        <v/>
      </c>
      <c r="P98" s="66">
        <f t="shared" si="57"/>
        <v>100</v>
      </c>
    </row>
    <row r="99" spans="1:16" ht="16.05" customHeight="1" x14ac:dyDescent="0.2">
      <c r="A99" s="51"/>
      <c r="B99" s="51"/>
      <c r="C99" s="44" t="s">
        <v>23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0.5</v>
      </c>
      <c r="M99" s="70">
        <v>2.4</v>
      </c>
      <c r="N99" s="70">
        <v>0</v>
      </c>
      <c r="O99" s="70">
        <v>0</v>
      </c>
      <c r="P99" s="66">
        <f t="shared" si="57"/>
        <v>2.9</v>
      </c>
    </row>
    <row r="100" spans="1:16" ht="16.05" customHeight="1" x14ac:dyDescent="0.2">
      <c r="A100" s="51"/>
      <c r="B100" s="51"/>
      <c r="C100" s="52" t="s">
        <v>22</v>
      </c>
      <c r="D100" s="7" t="str">
        <f t="shared" ref="D100:O100" si="63">IF(D99&lt;=0,"",D99/$P99%)</f>
        <v/>
      </c>
      <c r="E100" s="7" t="str">
        <f t="shared" si="63"/>
        <v/>
      </c>
      <c r="F100" s="7" t="str">
        <f t="shared" si="63"/>
        <v/>
      </c>
      <c r="G100" s="7" t="str">
        <f t="shared" si="63"/>
        <v/>
      </c>
      <c r="H100" s="7" t="str">
        <f t="shared" si="63"/>
        <v/>
      </c>
      <c r="I100" s="7" t="str">
        <f t="shared" si="63"/>
        <v/>
      </c>
      <c r="J100" s="7" t="str">
        <f t="shared" si="63"/>
        <v/>
      </c>
      <c r="K100" s="7" t="str">
        <f t="shared" si="63"/>
        <v/>
      </c>
      <c r="L100" s="7">
        <f t="shared" si="63"/>
        <v>17.241379310344829</v>
      </c>
      <c r="M100" s="7">
        <f t="shared" si="63"/>
        <v>82.758620689655174</v>
      </c>
      <c r="N100" s="7" t="str">
        <f t="shared" si="63"/>
        <v/>
      </c>
      <c r="O100" s="7" t="str">
        <f t="shared" si="63"/>
        <v/>
      </c>
      <c r="P100" s="66">
        <f t="shared" si="57"/>
        <v>100</v>
      </c>
    </row>
    <row r="101" spans="1:16" ht="16.05" customHeight="1" x14ac:dyDescent="0.2">
      <c r="A101" s="51"/>
      <c r="B101" s="51"/>
      <c r="C101" s="44" t="s">
        <v>24</v>
      </c>
      <c r="D101" s="66">
        <f>SUM(D99,D97)</f>
        <v>0</v>
      </c>
      <c r="E101" s="66">
        <f t="shared" ref="E101:O101" si="64">SUM(E99,E97)</f>
        <v>0</v>
      </c>
      <c r="F101" s="66">
        <f t="shared" si="64"/>
        <v>0</v>
      </c>
      <c r="G101" s="66">
        <f t="shared" si="64"/>
        <v>0</v>
      </c>
      <c r="H101" s="66">
        <f t="shared" si="64"/>
        <v>0</v>
      </c>
      <c r="I101" s="66">
        <f t="shared" si="64"/>
        <v>0</v>
      </c>
      <c r="J101" s="66">
        <f t="shared" si="64"/>
        <v>0</v>
      </c>
      <c r="K101" s="66">
        <f t="shared" si="64"/>
        <v>0</v>
      </c>
      <c r="L101" s="66">
        <f t="shared" si="64"/>
        <v>1.9</v>
      </c>
      <c r="M101" s="66">
        <f t="shared" si="64"/>
        <v>12.700000000000001</v>
      </c>
      <c r="N101" s="66">
        <f t="shared" si="64"/>
        <v>10.4</v>
      </c>
      <c r="O101" s="66">
        <f t="shared" si="64"/>
        <v>0</v>
      </c>
      <c r="P101" s="66">
        <f t="shared" si="57"/>
        <v>25</v>
      </c>
    </row>
    <row r="102" spans="1:16" ht="16.05" customHeight="1" x14ac:dyDescent="0.2">
      <c r="A102" s="51"/>
      <c r="B102" s="55"/>
      <c r="C102" s="52" t="s">
        <v>22</v>
      </c>
      <c r="D102" s="7" t="str">
        <f t="shared" ref="D102:O102" si="65">IF(D101&lt;=0,"",D101/$P101%)</f>
        <v/>
      </c>
      <c r="E102" s="7" t="str">
        <f t="shared" si="65"/>
        <v/>
      </c>
      <c r="F102" s="7" t="str">
        <f t="shared" si="65"/>
        <v/>
      </c>
      <c r="G102" s="7" t="str">
        <f t="shared" si="65"/>
        <v/>
      </c>
      <c r="H102" s="7" t="str">
        <f t="shared" si="65"/>
        <v/>
      </c>
      <c r="I102" s="7" t="str">
        <f t="shared" si="65"/>
        <v/>
      </c>
      <c r="J102" s="7" t="str">
        <f t="shared" si="65"/>
        <v/>
      </c>
      <c r="K102" s="7" t="str">
        <f t="shared" si="65"/>
        <v/>
      </c>
      <c r="L102" s="7">
        <f t="shared" si="65"/>
        <v>7.6</v>
      </c>
      <c r="M102" s="7">
        <f t="shared" si="65"/>
        <v>50.800000000000004</v>
      </c>
      <c r="N102" s="7">
        <f t="shared" si="65"/>
        <v>41.6</v>
      </c>
      <c r="O102" s="7" t="str">
        <f t="shared" si="65"/>
        <v/>
      </c>
      <c r="P102" s="66">
        <f t="shared" si="57"/>
        <v>100</v>
      </c>
    </row>
    <row r="103" spans="1:16" ht="16.05" customHeight="1" x14ac:dyDescent="0.2">
      <c r="A103" s="51"/>
      <c r="B103" s="51" t="s">
        <v>40</v>
      </c>
      <c r="C103" s="44" t="s">
        <v>21</v>
      </c>
      <c r="D103" s="67">
        <v>0</v>
      </c>
      <c r="E103" s="67">
        <v>0</v>
      </c>
      <c r="F103" s="67">
        <v>0</v>
      </c>
      <c r="G103" s="67">
        <v>0</v>
      </c>
      <c r="H103" s="67">
        <v>19.399999999999999</v>
      </c>
      <c r="I103" s="67">
        <v>69.599999999999994</v>
      </c>
      <c r="J103" s="67">
        <v>76.5</v>
      </c>
      <c r="K103" s="67">
        <v>6.5</v>
      </c>
      <c r="L103" s="67">
        <v>22.2</v>
      </c>
      <c r="M103" s="67">
        <v>17.399999999999999</v>
      </c>
      <c r="N103" s="67">
        <v>7.5</v>
      </c>
      <c r="O103" s="67">
        <v>0</v>
      </c>
      <c r="P103" s="66">
        <f t="shared" si="57"/>
        <v>219.1</v>
      </c>
    </row>
    <row r="104" spans="1:16" ht="16.05" customHeight="1" x14ac:dyDescent="0.2">
      <c r="A104" s="51"/>
      <c r="B104" s="51"/>
      <c r="C104" s="52" t="s">
        <v>22</v>
      </c>
      <c r="D104" s="7" t="str">
        <f t="shared" ref="D104:O104" si="66">IF(D103&lt;=0,"",D103/$P103%)</f>
        <v/>
      </c>
      <c r="E104" s="7" t="str">
        <f t="shared" si="66"/>
        <v/>
      </c>
      <c r="F104" s="7" t="str">
        <f t="shared" si="66"/>
        <v/>
      </c>
      <c r="G104" s="7" t="str">
        <f t="shared" si="66"/>
        <v/>
      </c>
      <c r="H104" s="7">
        <f t="shared" si="66"/>
        <v>8.854404381560931</v>
      </c>
      <c r="I104" s="7">
        <f t="shared" si="66"/>
        <v>31.766316750342309</v>
      </c>
      <c r="J104" s="7">
        <f t="shared" si="66"/>
        <v>34.91556366955728</v>
      </c>
      <c r="K104" s="7">
        <f t="shared" si="66"/>
        <v>2.9666818804199</v>
      </c>
      <c r="L104" s="7">
        <f t="shared" si="66"/>
        <v>10.132359653126427</v>
      </c>
      <c r="M104" s="7">
        <f t="shared" si="66"/>
        <v>7.9415791875855772</v>
      </c>
      <c r="N104" s="7">
        <f t="shared" si="66"/>
        <v>3.4230944774075769</v>
      </c>
      <c r="O104" s="7" t="str">
        <f t="shared" si="66"/>
        <v/>
      </c>
      <c r="P104" s="66">
        <f t="shared" si="57"/>
        <v>99.999999999999986</v>
      </c>
    </row>
    <row r="105" spans="1:16" ht="16.05" customHeight="1" x14ac:dyDescent="0.2">
      <c r="A105" s="51"/>
      <c r="B105" s="51"/>
      <c r="C105" s="44" t="s">
        <v>23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6">
        <f t="shared" si="57"/>
        <v>0</v>
      </c>
    </row>
    <row r="106" spans="1:16" ht="16.05" customHeight="1" x14ac:dyDescent="0.2">
      <c r="A106" s="51"/>
      <c r="B106" s="51"/>
      <c r="C106" s="52" t="s">
        <v>22</v>
      </c>
      <c r="D106" s="7" t="str">
        <f t="shared" ref="D106:O106" si="67">IF(D105&lt;=0,"",D105/$P105%)</f>
        <v/>
      </c>
      <c r="E106" s="7" t="str">
        <f t="shared" si="67"/>
        <v/>
      </c>
      <c r="F106" s="7" t="str">
        <f t="shared" si="67"/>
        <v/>
      </c>
      <c r="G106" s="7" t="str">
        <f t="shared" si="67"/>
        <v/>
      </c>
      <c r="H106" s="7" t="str">
        <f t="shared" si="67"/>
        <v/>
      </c>
      <c r="I106" s="7" t="str">
        <f t="shared" si="67"/>
        <v/>
      </c>
      <c r="J106" s="7" t="str">
        <f t="shared" si="67"/>
        <v/>
      </c>
      <c r="K106" s="7" t="str">
        <f t="shared" si="67"/>
        <v/>
      </c>
      <c r="L106" s="7" t="str">
        <f t="shared" si="67"/>
        <v/>
      </c>
      <c r="M106" s="7" t="str">
        <f t="shared" si="67"/>
        <v/>
      </c>
      <c r="N106" s="7" t="str">
        <f t="shared" si="67"/>
        <v/>
      </c>
      <c r="O106" s="7" t="str">
        <f t="shared" si="67"/>
        <v/>
      </c>
      <c r="P106" s="66">
        <f t="shared" si="57"/>
        <v>0</v>
      </c>
    </row>
    <row r="107" spans="1:16" ht="16.05" customHeight="1" x14ac:dyDescent="0.2">
      <c r="A107" s="51"/>
      <c r="B107" s="51"/>
      <c r="C107" s="44" t="s">
        <v>24</v>
      </c>
      <c r="D107" s="66">
        <f>SUM(D105,D103)</f>
        <v>0</v>
      </c>
      <c r="E107" s="66">
        <f t="shared" ref="E107:O107" si="68">SUM(E105,E103)</f>
        <v>0</v>
      </c>
      <c r="F107" s="66">
        <f t="shared" si="68"/>
        <v>0</v>
      </c>
      <c r="G107" s="66">
        <f t="shared" si="68"/>
        <v>0</v>
      </c>
      <c r="H107" s="66">
        <f t="shared" si="68"/>
        <v>19.399999999999999</v>
      </c>
      <c r="I107" s="66">
        <f t="shared" si="68"/>
        <v>69.599999999999994</v>
      </c>
      <c r="J107" s="66">
        <f t="shared" si="68"/>
        <v>76.5</v>
      </c>
      <c r="K107" s="66">
        <f t="shared" si="68"/>
        <v>6.5</v>
      </c>
      <c r="L107" s="66">
        <f t="shared" si="68"/>
        <v>22.2</v>
      </c>
      <c r="M107" s="66">
        <f t="shared" si="68"/>
        <v>17.399999999999999</v>
      </c>
      <c r="N107" s="66">
        <f t="shared" si="68"/>
        <v>7.5</v>
      </c>
      <c r="O107" s="66">
        <f t="shared" si="68"/>
        <v>0</v>
      </c>
      <c r="P107" s="66">
        <f t="shared" si="57"/>
        <v>219.1</v>
      </c>
    </row>
    <row r="108" spans="1:16" ht="16.05" customHeight="1" x14ac:dyDescent="0.2">
      <c r="A108" s="51"/>
      <c r="B108" s="55"/>
      <c r="C108" s="52" t="s">
        <v>22</v>
      </c>
      <c r="D108" s="7" t="str">
        <f t="shared" ref="D108:O108" si="69">IF(D107&lt;=0,"",D107/$P107%)</f>
        <v/>
      </c>
      <c r="E108" s="7" t="str">
        <f t="shared" si="69"/>
        <v/>
      </c>
      <c r="F108" s="7" t="str">
        <f t="shared" si="69"/>
        <v/>
      </c>
      <c r="G108" s="7" t="str">
        <f t="shared" si="69"/>
        <v/>
      </c>
      <c r="H108" s="7">
        <f t="shared" si="69"/>
        <v>8.854404381560931</v>
      </c>
      <c r="I108" s="7">
        <f t="shared" si="69"/>
        <v>31.766316750342309</v>
      </c>
      <c r="J108" s="7">
        <f t="shared" si="69"/>
        <v>34.91556366955728</v>
      </c>
      <c r="K108" s="7">
        <f t="shared" si="69"/>
        <v>2.9666818804199</v>
      </c>
      <c r="L108" s="7">
        <f t="shared" si="69"/>
        <v>10.132359653126427</v>
      </c>
      <c r="M108" s="7">
        <f t="shared" si="69"/>
        <v>7.9415791875855772</v>
      </c>
      <c r="N108" s="7">
        <f t="shared" si="69"/>
        <v>3.4230944774075769</v>
      </c>
      <c r="O108" s="7" t="str">
        <f t="shared" si="69"/>
        <v/>
      </c>
      <c r="P108" s="66">
        <f t="shared" si="57"/>
        <v>99.999999999999986</v>
      </c>
    </row>
    <row r="109" spans="1:16" ht="16.05" customHeight="1" x14ac:dyDescent="0.2">
      <c r="A109" s="51"/>
      <c r="B109" s="51" t="s">
        <v>41</v>
      </c>
      <c r="C109" s="44" t="s">
        <v>21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0.3</v>
      </c>
      <c r="K109" s="67">
        <v>1.8</v>
      </c>
      <c r="L109" s="67">
        <v>0.4</v>
      </c>
      <c r="M109" s="67">
        <v>0</v>
      </c>
      <c r="N109" s="67">
        <v>0</v>
      </c>
      <c r="O109" s="67">
        <v>0</v>
      </c>
      <c r="P109" s="66">
        <f t="shared" si="57"/>
        <v>2.5</v>
      </c>
    </row>
    <row r="110" spans="1:16" ht="16.05" customHeight="1" x14ac:dyDescent="0.2">
      <c r="A110" s="51"/>
      <c r="B110" s="51"/>
      <c r="C110" s="52" t="s">
        <v>22</v>
      </c>
      <c r="D110" s="7" t="str">
        <f t="shared" ref="D110:O110" si="70">IF(D109&lt;=0,"",D109/$P109%)</f>
        <v/>
      </c>
      <c r="E110" s="7" t="str">
        <f t="shared" si="70"/>
        <v/>
      </c>
      <c r="F110" s="7" t="str">
        <f t="shared" si="70"/>
        <v/>
      </c>
      <c r="G110" s="7" t="str">
        <f t="shared" si="70"/>
        <v/>
      </c>
      <c r="H110" s="7" t="str">
        <f t="shared" si="70"/>
        <v/>
      </c>
      <c r="I110" s="7" t="str">
        <f t="shared" si="70"/>
        <v/>
      </c>
      <c r="J110" s="7">
        <f t="shared" si="70"/>
        <v>11.999999999999998</v>
      </c>
      <c r="K110" s="7">
        <f t="shared" si="70"/>
        <v>72</v>
      </c>
      <c r="L110" s="7">
        <f t="shared" si="70"/>
        <v>16</v>
      </c>
      <c r="M110" s="7" t="str">
        <f t="shared" si="70"/>
        <v/>
      </c>
      <c r="N110" s="7" t="str">
        <f t="shared" si="70"/>
        <v/>
      </c>
      <c r="O110" s="7" t="str">
        <f t="shared" si="70"/>
        <v/>
      </c>
      <c r="P110" s="66">
        <f t="shared" si="57"/>
        <v>100</v>
      </c>
    </row>
    <row r="111" spans="1:16" ht="16.05" customHeight="1" x14ac:dyDescent="0.2">
      <c r="A111" s="51"/>
      <c r="B111" s="51"/>
      <c r="C111" s="44" t="s">
        <v>23</v>
      </c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6">
        <f t="shared" si="57"/>
        <v>0</v>
      </c>
    </row>
    <row r="112" spans="1:16" ht="16.05" customHeight="1" x14ac:dyDescent="0.2">
      <c r="A112" s="51"/>
      <c r="B112" s="51"/>
      <c r="C112" s="52" t="s">
        <v>22</v>
      </c>
      <c r="D112" s="7" t="str">
        <f t="shared" ref="D112:O112" si="71">IF(D111&lt;=0,"",D111/$P111%)</f>
        <v/>
      </c>
      <c r="E112" s="7" t="str">
        <f t="shared" si="71"/>
        <v/>
      </c>
      <c r="F112" s="7" t="str">
        <f t="shared" si="71"/>
        <v/>
      </c>
      <c r="G112" s="7" t="str">
        <f t="shared" si="71"/>
        <v/>
      </c>
      <c r="H112" s="7" t="str">
        <f t="shared" si="71"/>
        <v/>
      </c>
      <c r="I112" s="7" t="str">
        <f t="shared" si="71"/>
        <v/>
      </c>
      <c r="J112" s="7" t="str">
        <f t="shared" si="71"/>
        <v/>
      </c>
      <c r="K112" s="7" t="str">
        <f t="shared" si="71"/>
        <v/>
      </c>
      <c r="L112" s="7" t="str">
        <f t="shared" si="71"/>
        <v/>
      </c>
      <c r="M112" s="7" t="str">
        <f t="shared" si="71"/>
        <v/>
      </c>
      <c r="N112" s="7" t="str">
        <f t="shared" si="71"/>
        <v/>
      </c>
      <c r="O112" s="7" t="str">
        <f t="shared" si="71"/>
        <v/>
      </c>
      <c r="P112" s="66">
        <f t="shared" si="57"/>
        <v>0</v>
      </c>
    </row>
    <row r="113" spans="1:16" ht="16.05" customHeight="1" x14ac:dyDescent="0.2">
      <c r="A113" s="51"/>
      <c r="B113" s="51"/>
      <c r="C113" s="44" t="s">
        <v>24</v>
      </c>
      <c r="D113" s="66">
        <f>SUM(D111,D109)</f>
        <v>0</v>
      </c>
      <c r="E113" s="66">
        <f t="shared" ref="E113:O113" si="72">SUM(E111,E109)</f>
        <v>0</v>
      </c>
      <c r="F113" s="66">
        <f t="shared" si="72"/>
        <v>0</v>
      </c>
      <c r="G113" s="66">
        <f t="shared" si="72"/>
        <v>0</v>
      </c>
      <c r="H113" s="66">
        <f t="shared" si="72"/>
        <v>0</v>
      </c>
      <c r="I113" s="66">
        <f t="shared" si="72"/>
        <v>0</v>
      </c>
      <c r="J113" s="66">
        <f t="shared" si="72"/>
        <v>0.3</v>
      </c>
      <c r="K113" s="66">
        <f t="shared" si="72"/>
        <v>1.8</v>
      </c>
      <c r="L113" s="66">
        <f t="shared" si="72"/>
        <v>0.4</v>
      </c>
      <c r="M113" s="66">
        <f t="shared" si="72"/>
        <v>0</v>
      </c>
      <c r="N113" s="66">
        <f t="shared" si="72"/>
        <v>0</v>
      </c>
      <c r="O113" s="66">
        <f t="shared" si="72"/>
        <v>0</v>
      </c>
      <c r="P113" s="66">
        <f t="shared" si="57"/>
        <v>2.5</v>
      </c>
    </row>
    <row r="114" spans="1:16" ht="16.05" customHeight="1" x14ac:dyDescent="0.2">
      <c r="A114" s="51"/>
      <c r="B114" s="55"/>
      <c r="C114" s="52" t="s">
        <v>22</v>
      </c>
      <c r="D114" s="7" t="str">
        <f t="shared" ref="D114:O114" si="73">IF(D113&lt;=0,"",D113/$P113%)</f>
        <v/>
      </c>
      <c r="E114" s="7" t="str">
        <f t="shared" si="73"/>
        <v/>
      </c>
      <c r="F114" s="7" t="str">
        <f t="shared" si="73"/>
        <v/>
      </c>
      <c r="G114" s="7" t="str">
        <f t="shared" si="73"/>
        <v/>
      </c>
      <c r="H114" s="7" t="str">
        <f t="shared" si="73"/>
        <v/>
      </c>
      <c r="I114" s="7" t="str">
        <f t="shared" si="73"/>
        <v/>
      </c>
      <c r="J114" s="7">
        <f t="shared" si="73"/>
        <v>11.999999999999998</v>
      </c>
      <c r="K114" s="7">
        <f t="shared" si="73"/>
        <v>72</v>
      </c>
      <c r="L114" s="7">
        <f t="shared" si="73"/>
        <v>16</v>
      </c>
      <c r="M114" s="7" t="str">
        <f t="shared" si="73"/>
        <v/>
      </c>
      <c r="N114" s="7" t="str">
        <f t="shared" si="73"/>
        <v/>
      </c>
      <c r="O114" s="7" t="str">
        <f t="shared" si="73"/>
        <v/>
      </c>
      <c r="P114" s="66">
        <f t="shared" si="57"/>
        <v>100</v>
      </c>
    </row>
    <row r="115" spans="1:16" ht="16.05" customHeight="1" x14ac:dyDescent="0.2">
      <c r="A115" s="51"/>
      <c r="B115" s="51" t="s">
        <v>42</v>
      </c>
      <c r="C115" s="44" t="s">
        <v>21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0.4</v>
      </c>
      <c r="K115" s="67">
        <v>1.5000000000000002</v>
      </c>
      <c r="L115" s="67">
        <v>0.6</v>
      </c>
      <c r="M115" s="67">
        <v>0</v>
      </c>
      <c r="N115" s="67">
        <v>0</v>
      </c>
      <c r="O115" s="67">
        <v>0</v>
      </c>
      <c r="P115" s="66">
        <f t="shared" si="57"/>
        <v>2.5000000000000004</v>
      </c>
    </row>
    <row r="116" spans="1:16" ht="16.05" customHeight="1" x14ac:dyDescent="0.2">
      <c r="A116" s="51"/>
      <c r="B116" s="51"/>
      <c r="C116" s="52" t="s">
        <v>22</v>
      </c>
      <c r="D116" s="7" t="str">
        <f t="shared" ref="D116:O116" si="74">IF(D115&lt;=0,"",D115/$P115%)</f>
        <v/>
      </c>
      <c r="E116" s="7" t="str">
        <f t="shared" si="74"/>
        <v/>
      </c>
      <c r="F116" s="7" t="str">
        <f t="shared" si="74"/>
        <v/>
      </c>
      <c r="G116" s="7" t="str">
        <f t="shared" si="74"/>
        <v/>
      </c>
      <c r="H116" s="7" t="str">
        <f t="shared" si="74"/>
        <v/>
      </c>
      <c r="I116" s="7" t="str">
        <f t="shared" si="74"/>
        <v/>
      </c>
      <c r="J116" s="7">
        <f t="shared" si="74"/>
        <v>15.999999999999998</v>
      </c>
      <c r="K116" s="7">
        <f t="shared" si="74"/>
        <v>60</v>
      </c>
      <c r="L116" s="7">
        <f t="shared" si="74"/>
        <v>23.999999999999993</v>
      </c>
      <c r="M116" s="7" t="str">
        <f t="shared" si="74"/>
        <v/>
      </c>
      <c r="N116" s="7" t="str">
        <f t="shared" si="74"/>
        <v/>
      </c>
      <c r="O116" s="7" t="str">
        <f t="shared" si="74"/>
        <v/>
      </c>
      <c r="P116" s="66">
        <f t="shared" si="57"/>
        <v>100</v>
      </c>
    </row>
    <row r="117" spans="1:16" ht="16.05" customHeight="1" x14ac:dyDescent="0.2">
      <c r="A117" s="51"/>
      <c r="B117" s="51"/>
      <c r="C117" s="44" t="s">
        <v>23</v>
      </c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6">
        <f t="shared" si="57"/>
        <v>0</v>
      </c>
    </row>
    <row r="118" spans="1:16" ht="16.05" customHeight="1" x14ac:dyDescent="0.2">
      <c r="A118" s="51"/>
      <c r="B118" s="51"/>
      <c r="C118" s="52" t="s">
        <v>22</v>
      </c>
      <c r="D118" s="7" t="str">
        <f t="shared" ref="D118:O118" si="75">IF(D117&lt;=0,"",D117/$P117%)</f>
        <v/>
      </c>
      <c r="E118" s="7" t="str">
        <f t="shared" si="75"/>
        <v/>
      </c>
      <c r="F118" s="7" t="str">
        <f t="shared" si="75"/>
        <v/>
      </c>
      <c r="G118" s="7" t="str">
        <f t="shared" si="75"/>
        <v/>
      </c>
      <c r="H118" s="7" t="str">
        <f t="shared" si="75"/>
        <v/>
      </c>
      <c r="I118" s="7" t="str">
        <f t="shared" si="75"/>
        <v/>
      </c>
      <c r="J118" s="7" t="str">
        <f t="shared" si="75"/>
        <v/>
      </c>
      <c r="K118" s="7" t="str">
        <f t="shared" si="75"/>
        <v/>
      </c>
      <c r="L118" s="7" t="str">
        <f t="shared" si="75"/>
        <v/>
      </c>
      <c r="M118" s="7" t="str">
        <f t="shared" si="75"/>
        <v/>
      </c>
      <c r="N118" s="7" t="str">
        <f t="shared" si="75"/>
        <v/>
      </c>
      <c r="O118" s="7" t="str">
        <f t="shared" si="75"/>
        <v/>
      </c>
      <c r="P118" s="66">
        <f t="shared" si="57"/>
        <v>0</v>
      </c>
    </row>
    <row r="119" spans="1:16" ht="16.05" customHeight="1" x14ac:dyDescent="0.2">
      <c r="A119" s="51"/>
      <c r="B119" s="51"/>
      <c r="C119" s="44" t="s">
        <v>24</v>
      </c>
      <c r="D119" s="66">
        <f>SUM(D117,D115)</f>
        <v>0</v>
      </c>
      <c r="E119" s="66">
        <f t="shared" ref="E119:O119" si="76">SUM(E117,E115)</f>
        <v>0</v>
      </c>
      <c r="F119" s="66">
        <f t="shared" si="76"/>
        <v>0</v>
      </c>
      <c r="G119" s="66">
        <f t="shared" si="76"/>
        <v>0</v>
      </c>
      <c r="H119" s="66">
        <f t="shared" si="76"/>
        <v>0</v>
      </c>
      <c r="I119" s="66">
        <f t="shared" si="76"/>
        <v>0</v>
      </c>
      <c r="J119" s="66">
        <f t="shared" si="76"/>
        <v>0.4</v>
      </c>
      <c r="K119" s="66">
        <f t="shared" si="76"/>
        <v>1.5000000000000002</v>
      </c>
      <c r="L119" s="66">
        <f t="shared" si="76"/>
        <v>0.6</v>
      </c>
      <c r="M119" s="66">
        <f t="shared" si="76"/>
        <v>0</v>
      </c>
      <c r="N119" s="66">
        <f t="shared" si="76"/>
        <v>0</v>
      </c>
      <c r="O119" s="66">
        <f t="shared" si="76"/>
        <v>0</v>
      </c>
      <c r="P119" s="66">
        <f t="shared" si="57"/>
        <v>2.5000000000000004</v>
      </c>
    </row>
    <row r="120" spans="1:16" ht="16.05" customHeight="1" x14ac:dyDescent="0.2">
      <c r="A120" s="51"/>
      <c r="B120" s="55"/>
      <c r="C120" s="52" t="s">
        <v>22</v>
      </c>
      <c r="D120" s="7" t="str">
        <f t="shared" ref="D120:O120" si="77">IF(D119&lt;=0,"",D119/$P119%)</f>
        <v/>
      </c>
      <c r="E120" s="7" t="str">
        <f t="shared" si="77"/>
        <v/>
      </c>
      <c r="F120" s="7" t="str">
        <f t="shared" si="77"/>
        <v/>
      </c>
      <c r="G120" s="7" t="str">
        <f t="shared" si="77"/>
        <v/>
      </c>
      <c r="H120" s="7" t="str">
        <f t="shared" si="77"/>
        <v/>
      </c>
      <c r="I120" s="7" t="str">
        <f t="shared" si="77"/>
        <v/>
      </c>
      <c r="J120" s="7">
        <f t="shared" si="77"/>
        <v>15.999999999999998</v>
      </c>
      <c r="K120" s="7">
        <f t="shared" si="77"/>
        <v>60</v>
      </c>
      <c r="L120" s="7">
        <f t="shared" si="77"/>
        <v>23.999999999999993</v>
      </c>
      <c r="M120" s="7" t="str">
        <f t="shared" si="77"/>
        <v/>
      </c>
      <c r="N120" s="7" t="str">
        <f t="shared" si="77"/>
        <v/>
      </c>
      <c r="O120" s="7" t="str">
        <f t="shared" si="77"/>
        <v/>
      </c>
      <c r="P120" s="66">
        <f t="shared" si="57"/>
        <v>100</v>
      </c>
    </row>
    <row r="121" spans="1:16" ht="16.05" customHeight="1" x14ac:dyDescent="0.2">
      <c r="A121" s="51"/>
      <c r="B121" s="51" t="s">
        <v>43</v>
      </c>
      <c r="C121" s="44" t="s">
        <v>21</v>
      </c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6">
        <f t="shared" si="57"/>
        <v>0</v>
      </c>
    </row>
    <row r="122" spans="1:16" ht="16.05" customHeight="1" x14ac:dyDescent="0.2">
      <c r="A122" s="51"/>
      <c r="B122" s="51"/>
      <c r="C122" s="52" t="s">
        <v>22</v>
      </c>
      <c r="D122" s="7" t="str">
        <f t="shared" ref="D122:O122" si="78">IF(D121&lt;=0,"",D121/$P121%)</f>
        <v/>
      </c>
      <c r="E122" s="7" t="str">
        <f t="shared" si="78"/>
        <v/>
      </c>
      <c r="F122" s="7" t="str">
        <f t="shared" si="78"/>
        <v/>
      </c>
      <c r="G122" s="7" t="str">
        <f t="shared" si="78"/>
        <v/>
      </c>
      <c r="H122" s="7" t="str">
        <f t="shared" si="78"/>
        <v/>
      </c>
      <c r="I122" s="7" t="str">
        <f t="shared" si="78"/>
        <v/>
      </c>
      <c r="J122" s="7" t="str">
        <f t="shared" si="78"/>
        <v/>
      </c>
      <c r="K122" s="7" t="str">
        <f t="shared" si="78"/>
        <v/>
      </c>
      <c r="L122" s="7" t="str">
        <f t="shared" si="78"/>
        <v/>
      </c>
      <c r="M122" s="7" t="str">
        <f t="shared" si="78"/>
        <v/>
      </c>
      <c r="N122" s="7" t="str">
        <f t="shared" si="78"/>
        <v/>
      </c>
      <c r="O122" s="7" t="str">
        <f t="shared" si="78"/>
        <v/>
      </c>
      <c r="P122" s="66">
        <f t="shared" si="57"/>
        <v>0</v>
      </c>
    </row>
    <row r="123" spans="1:16" ht="16.05" customHeight="1" x14ac:dyDescent="0.2">
      <c r="A123" s="51"/>
      <c r="B123" s="51"/>
      <c r="C123" s="44" t="s">
        <v>23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6">
        <f t="shared" si="57"/>
        <v>0</v>
      </c>
    </row>
    <row r="124" spans="1:16" ht="16.05" customHeight="1" x14ac:dyDescent="0.2">
      <c r="A124" s="51"/>
      <c r="B124" s="51"/>
      <c r="C124" s="52" t="s">
        <v>22</v>
      </c>
      <c r="D124" s="7" t="str">
        <f t="shared" ref="D124:O124" si="79">IF(D123&lt;=0,"",D123/$P123%)</f>
        <v/>
      </c>
      <c r="E124" s="7" t="str">
        <f t="shared" si="79"/>
        <v/>
      </c>
      <c r="F124" s="7" t="str">
        <f t="shared" si="79"/>
        <v/>
      </c>
      <c r="G124" s="7" t="str">
        <f t="shared" si="79"/>
        <v/>
      </c>
      <c r="H124" s="7" t="str">
        <f t="shared" si="79"/>
        <v/>
      </c>
      <c r="I124" s="7" t="str">
        <f t="shared" si="79"/>
        <v/>
      </c>
      <c r="J124" s="7" t="str">
        <f t="shared" si="79"/>
        <v/>
      </c>
      <c r="K124" s="7" t="str">
        <f t="shared" si="79"/>
        <v/>
      </c>
      <c r="L124" s="7" t="str">
        <f t="shared" si="79"/>
        <v/>
      </c>
      <c r="M124" s="7" t="str">
        <f t="shared" si="79"/>
        <v/>
      </c>
      <c r="N124" s="7" t="str">
        <f t="shared" si="79"/>
        <v/>
      </c>
      <c r="O124" s="7" t="str">
        <f t="shared" si="79"/>
        <v/>
      </c>
      <c r="P124" s="66">
        <f t="shared" si="57"/>
        <v>0</v>
      </c>
    </row>
    <row r="125" spans="1:16" ht="16.05" customHeight="1" x14ac:dyDescent="0.2">
      <c r="A125" s="51"/>
      <c r="B125" s="51"/>
      <c r="C125" s="44" t="s">
        <v>24</v>
      </c>
      <c r="D125" s="66">
        <f>SUM(D123,D121)</f>
        <v>0</v>
      </c>
      <c r="E125" s="66">
        <f t="shared" ref="E125:O125" si="80">SUM(E123,E121)</f>
        <v>0</v>
      </c>
      <c r="F125" s="66">
        <f t="shared" si="80"/>
        <v>0</v>
      </c>
      <c r="G125" s="66">
        <f t="shared" si="80"/>
        <v>0</v>
      </c>
      <c r="H125" s="66">
        <f t="shared" si="80"/>
        <v>0</v>
      </c>
      <c r="I125" s="66">
        <f t="shared" si="80"/>
        <v>0</v>
      </c>
      <c r="J125" s="66">
        <f t="shared" si="80"/>
        <v>0</v>
      </c>
      <c r="K125" s="66">
        <f t="shared" si="80"/>
        <v>0</v>
      </c>
      <c r="L125" s="66">
        <f t="shared" si="80"/>
        <v>0</v>
      </c>
      <c r="M125" s="66">
        <f t="shared" si="80"/>
        <v>0</v>
      </c>
      <c r="N125" s="66">
        <f t="shared" si="80"/>
        <v>0</v>
      </c>
      <c r="O125" s="66">
        <f t="shared" si="80"/>
        <v>0</v>
      </c>
      <c r="P125" s="66">
        <f t="shared" si="57"/>
        <v>0</v>
      </c>
    </row>
    <row r="126" spans="1:16" ht="16.05" customHeight="1" x14ac:dyDescent="0.2">
      <c r="A126" s="51"/>
      <c r="B126" s="55"/>
      <c r="C126" s="52" t="s">
        <v>22</v>
      </c>
      <c r="D126" s="7" t="str">
        <f t="shared" ref="D126:O126" si="81">IF(D125&lt;=0,"",D125/$P125%)</f>
        <v/>
      </c>
      <c r="E126" s="7" t="str">
        <f t="shared" si="81"/>
        <v/>
      </c>
      <c r="F126" s="7" t="str">
        <f t="shared" si="81"/>
        <v/>
      </c>
      <c r="G126" s="7" t="str">
        <f t="shared" si="81"/>
        <v/>
      </c>
      <c r="H126" s="7" t="str">
        <f t="shared" si="81"/>
        <v/>
      </c>
      <c r="I126" s="7" t="str">
        <f t="shared" si="81"/>
        <v/>
      </c>
      <c r="J126" s="7" t="str">
        <f t="shared" si="81"/>
        <v/>
      </c>
      <c r="K126" s="7" t="str">
        <f t="shared" si="81"/>
        <v/>
      </c>
      <c r="L126" s="7" t="str">
        <f t="shared" si="81"/>
        <v/>
      </c>
      <c r="M126" s="7" t="str">
        <f t="shared" si="81"/>
        <v/>
      </c>
      <c r="N126" s="7" t="str">
        <f t="shared" si="81"/>
        <v/>
      </c>
      <c r="O126" s="7" t="str">
        <f t="shared" si="81"/>
        <v/>
      </c>
      <c r="P126" s="66">
        <f t="shared" si="57"/>
        <v>0</v>
      </c>
    </row>
    <row r="127" spans="1:16" ht="16.05" customHeight="1" x14ac:dyDescent="0.2">
      <c r="A127" s="51"/>
      <c r="B127" s="51" t="s">
        <v>44</v>
      </c>
      <c r="C127" s="44" t="s">
        <v>21</v>
      </c>
      <c r="D127" s="67">
        <v>0</v>
      </c>
      <c r="E127" s="67">
        <v>0</v>
      </c>
      <c r="F127" s="67">
        <v>1.4</v>
      </c>
      <c r="G127" s="67">
        <v>9.4</v>
      </c>
      <c r="H127" s="67">
        <v>10.700000000000001</v>
      </c>
      <c r="I127" s="67">
        <v>12.899999999999999</v>
      </c>
      <c r="J127" s="67">
        <v>8</v>
      </c>
      <c r="K127" s="67">
        <v>6.3</v>
      </c>
      <c r="L127" s="67">
        <v>5.8</v>
      </c>
      <c r="M127" s="67">
        <v>6.2000000000000011</v>
      </c>
      <c r="N127" s="67">
        <v>7.2</v>
      </c>
      <c r="O127" s="67">
        <v>0.7</v>
      </c>
      <c r="P127" s="66">
        <f t="shared" si="57"/>
        <v>68.599999999999994</v>
      </c>
    </row>
    <row r="128" spans="1:16" ht="16.05" customHeight="1" x14ac:dyDescent="0.2">
      <c r="A128" s="51"/>
      <c r="B128" s="51"/>
      <c r="C128" s="52" t="s">
        <v>22</v>
      </c>
      <c r="D128" s="7" t="str">
        <f t="shared" ref="D128:O128" si="82">IF(D127&lt;=0,"",D127/$P127%)</f>
        <v/>
      </c>
      <c r="E128" s="7" t="str">
        <f t="shared" si="82"/>
        <v/>
      </c>
      <c r="F128" s="7">
        <f t="shared" si="82"/>
        <v>2.0408163265306123</v>
      </c>
      <c r="G128" s="7">
        <f t="shared" si="82"/>
        <v>13.702623906705542</v>
      </c>
      <c r="H128" s="7">
        <f t="shared" si="82"/>
        <v>15.597667638483967</v>
      </c>
      <c r="I128" s="7">
        <f t="shared" si="82"/>
        <v>18.804664723032069</v>
      </c>
      <c r="J128" s="7">
        <f t="shared" si="82"/>
        <v>11.661807580174928</v>
      </c>
      <c r="K128" s="7">
        <f t="shared" si="82"/>
        <v>9.183673469387756</v>
      </c>
      <c r="L128" s="7">
        <f t="shared" si="82"/>
        <v>8.4548104956268233</v>
      </c>
      <c r="M128" s="7">
        <f t="shared" si="82"/>
        <v>9.0379008746355716</v>
      </c>
      <c r="N128" s="7">
        <f t="shared" si="82"/>
        <v>10.495626822157435</v>
      </c>
      <c r="O128" s="7">
        <f t="shared" si="82"/>
        <v>1.0204081632653061</v>
      </c>
      <c r="P128" s="66">
        <f t="shared" si="57"/>
        <v>99.999999999999986</v>
      </c>
    </row>
    <row r="129" spans="1:16" ht="16.05" customHeight="1" x14ac:dyDescent="0.2">
      <c r="A129" s="51"/>
      <c r="B129" s="51"/>
      <c r="C129" s="44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57"/>
        <v>0</v>
      </c>
    </row>
    <row r="130" spans="1:16" ht="16.05" customHeight="1" x14ac:dyDescent="0.2">
      <c r="A130" s="51"/>
      <c r="B130" s="51"/>
      <c r="C130" s="52" t="s">
        <v>22</v>
      </c>
      <c r="D130" s="7" t="str">
        <f t="shared" ref="D130:O130" si="83">IF(D129&lt;=0,"",D129/$P129%)</f>
        <v/>
      </c>
      <c r="E130" s="7" t="str">
        <f t="shared" si="83"/>
        <v/>
      </c>
      <c r="F130" s="7" t="str">
        <f t="shared" si="83"/>
        <v/>
      </c>
      <c r="G130" s="7" t="str">
        <f t="shared" si="83"/>
        <v/>
      </c>
      <c r="H130" s="7" t="str">
        <f t="shared" si="83"/>
        <v/>
      </c>
      <c r="I130" s="7" t="str">
        <f t="shared" si="83"/>
        <v/>
      </c>
      <c r="J130" s="7" t="str">
        <f t="shared" si="83"/>
        <v/>
      </c>
      <c r="K130" s="7" t="str">
        <f t="shared" si="83"/>
        <v/>
      </c>
      <c r="L130" s="7" t="str">
        <f t="shared" si="83"/>
        <v/>
      </c>
      <c r="M130" s="7" t="str">
        <f t="shared" si="83"/>
        <v/>
      </c>
      <c r="N130" s="7" t="str">
        <f t="shared" si="83"/>
        <v/>
      </c>
      <c r="O130" s="7" t="str">
        <f t="shared" si="83"/>
        <v/>
      </c>
      <c r="P130" s="66">
        <f t="shared" si="57"/>
        <v>0</v>
      </c>
    </row>
    <row r="131" spans="1:16" ht="16.05" customHeight="1" x14ac:dyDescent="0.2">
      <c r="A131" s="51"/>
      <c r="B131" s="51"/>
      <c r="C131" s="44" t="s">
        <v>24</v>
      </c>
      <c r="D131" s="66">
        <f>SUM(D129,D127)</f>
        <v>0</v>
      </c>
      <c r="E131" s="66">
        <f t="shared" ref="E131:O131" si="84">SUM(E129,E127)</f>
        <v>0</v>
      </c>
      <c r="F131" s="66">
        <f t="shared" si="84"/>
        <v>1.4</v>
      </c>
      <c r="G131" s="66">
        <f t="shared" si="84"/>
        <v>9.4</v>
      </c>
      <c r="H131" s="66">
        <f t="shared" si="84"/>
        <v>10.700000000000001</v>
      </c>
      <c r="I131" s="66">
        <f t="shared" si="84"/>
        <v>12.899999999999999</v>
      </c>
      <c r="J131" s="66">
        <f t="shared" si="84"/>
        <v>8</v>
      </c>
      <c r="K131" s="66">
        <f t="shared" si="84"/>
        <v>6.3</v>
      </c>
      <c r="L131" s="66">
        <f t="shared" si="84"/>
        <v>5.8</v>
      </c>
      <c r="M131" s="66">
        <f t="shared" si="84"/>
        <v>6.2000000000000011</v>
      </c>
      <c r="N131" s="66">
        <f t="shared" si="84"/>
        <v>7.2</v>
      </c>
      <c r="O131" s="66">
        <f t="shared" si="84"/>
        <v>0.7</v>
      </c>
      <c r="P131" s="66">
        <f t="shared" si="57"/>
        <v>68.599999999999994</v>
      </c>
    </row>
    <row r="132" spans="1:16" ht="16.05" customHeight="1" x14ac:dyDescent="0.2">
      <c r="A132" s="51"/>
      <c r="B132" s="55"/>
      <c r="C132" s="52" t="s">
        <v>22</v>
      </c>
      <c r="D132" s="7" t="str">
        <f t="shared" ref="D132:O132" si="85">IF(D131&lt;=0,"",D131/$P131%)</f>
        <v/>
      </c>
      <c r="E132" s="7" t="str">
        <f t="shared" si="85"/>
        <v/>
      </c>
      <c r="F132" s="7">
        <f t="shared" si="85"/>
        <v>2.0408163265306123</v>
      </c>
      <c r="G132" s="7">
        <f t="shared" si="85"/>
        <v>13.702623906705542</v>
      </c>
      <c r="H132" s="7">
        <f t="shared" si="85"/>
        <v>15.597667638483967</v>
      </c>
      <c r="I132" s="7">
        <f t="shared" si="85"/>
        <v>18.804664723032069</v>
      </c>
      <c r="J132" s="7">
        <f t="shared" si="85"/>
        <v>11.661807580174928</v>
      </c>
      <c r="K132" s="7">
        <f t="shared" si="85"/>
        <v>9.183673469387756</v>
      </c>
      <c r="L132" s="7">
        <f t="shared" si="85"/>
        <v>8.4548104956268233</v>
      </c>
      <c r="M132" s="7">
        <f t="shared" si="85"/>
        <v>9.0379008746355716</v>
      </c>
      <c r="N132" s="7">
        <f t="shared" si="85"/>
        <v>10.495626822157435</v>
      </c>
      <c r="O132" s="7">
        <f t="shared" si="85"/>
        <v>1.0204081632653061</v>
      </c>
      <c r="P132" s="66">
        <f t="shared" si="57"/>
        <v>99.999999999999986</v>
      </c>
    </row>
    <row r="133" spans="1:16" ht="16.05" customHeight="1" x14ac:dyDescent="0.2">
      <c r="A133" s="51"/>
      <c r="B133" s="51" t="s">
        <v>45</v>
      </c>
      <c r="C133" s="44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6">
        <f t="shared" si="57"/>
        <v>0</v>
      </c>
    </row>
    <row r="134" spans="1:16" ht="16.05" customHeight="1" x14ac:dyDescent="0.2">
      <c r="A134" s="51"/>
      <c r="B134" s="51"/>
      <c r="C134" s="52" t="s">
        <v>22</v>
      </c>
      <c r="D134" s="7" t="str">
        <f t="shared" ref="D134:O134" si="86">IF(D133&lt;=0,"",D133/$P133%)</f>
        <v/>
      </c>
      <c r="E134" s="7" t="str">
        <f t="shared" si="86"/>
        <v/>
      </c>
      <c r="F134" s="7" t="str">
        <f t="shared" si="86"/>
        <v/>
      </c>
      <c r="G134" s="7" t="str">
        <f t="shared" si="86"/>
        <v/>
      </c>
      <c r="H134" s="7" t="str">
        <f t="shared" si="86"/>
        <v/>
      </c>
      <c r="I134" s="7" t="str">
        <f t="shared" si="86"/>
        <v/>
      </c>
      <c r="J134" s="7" t="str">
        <f t="shared" si="86"/>
        <v/>
      </c>
      <c r="K134" s="7" t="str">
        <f t="shared" si="86"/>
        <v/>
      </c>
      <c r="L134" s="7" t="str">
        <f t="shared" si="86"/>
        <v/>
      </c>
      <c r="M134" s="7" t="str">
        <f t="shared" si="86"/>
        <v/>
      </c>
      <c r="N134" s="7" t="str">
        <f t="shared" si="86"/>
        <v/>
      </c>
      <c r="O134" s="7" t="str">
        <f t="shared" si="86"/>
        <v/>
      </c>
      <c r="P134" s="66">
        <f t="shared" si="57"/>
        <v>0</v>
      </c>
    </row>
    <row r="135" spans="1:16" ht="16.05" customHeight="1" x14ac:dyDescent="0.2">
      <c r="A135" s="51"/>
      <c r="B135" s="51"/>
      <c r="C135" s="44" t="s">
        <v>23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6">
        <f t="shared" si="57"/>
        <v>0</v>
      </c>
    </row>
    <row r="136" spans="1:16" ht="16.05" customHeight="1" x14ac:dyDescent="0.2">
      <c r="A136" s="51"/>
      <c r="B136" s="51"/>
      <c r="C136" s="52" t="s">
        <v>22</v>
      </c>
      <c r="D136" s="7" t="str">
        <f t="shared" ref="D136:O136" si="87">IF(D135&lt;=0,"",D135/$P135%)</f>
        <v/>
      </c>
      <c r="E136" s="7" t="str">
        <f t="shared" si="87"/>
        <v/>
      </c>
      <c r="F136" s="7" t="str">
        <f t="shared" si="87"/>
        <v/>
      </c>
      <c r="G136" s="7" t="str">
        <f t="shared" si="87"/>
        <v/>
      </c>
      <c r="H136" s="7" t="str">
        <f t="shared" si="87"/>
        <v/>
      </c>
      <c r="I136" s="7" t="str">
        <f t="shared" si="87"/>
        <v/>
      </c>
      <c r="J136" s="7" t="str">
        <f t="shared" si="87"/>
        <v/>
      </c>
      <c r="K136" s="7" t="str">
        <f t="shared" si="87"/>
        <v/>
      </c>
      <c r="L136" s="7" t="str">
        <f t="shared" si="87"/>
        <v/>
      </c>
      <c r="M136" s="7" t="str">
        <f t="shared" si="87"/>
        <v/>
      </c>
      <c r="N136" s="7" t="str">
        <f t="shared" si="87"/>
        <v/>
      </c>
      <c r="O136" s="7" t="str">
        <f t="shared" si="87"/>
        <v/>
      </c>
      <c r="P136" s="66">
        <f t="shared" si="57"/>
        <v>0</v>
      </c>
    </row>
    <row r="137" spans="1:16" ht="16.05" customHeight="1" x14ac:dyDescent="0.2">
      <c r="A137" s="51"/>
      <c r="B137" s="51"/>
      <c r="C137" s="44" t="s">
        <v>24</v>
      </c>
      <c r="D137" s="66">
        <f>SUM(D135,D133)</f>
        <v>0</v>
      </c>
      <c r="E137" s="66">
        <f t="shared" ref="E137:O137" si="88">SUM(E135,E133)</f>
        <v>0</v>
      </c>
      <c r="F137" s="66">
        <f t="shared" si="88"/>
        <v>0</v>
      </c>
      <c r="G137" s="66">
        <f t="shared" si="88"/>
        <v>0</v>
      </c>
      <c r="H137" s="66">
        <f t="shared" si="88"/>
        <v>0</v>
      </c>
      <c r="I137" s="66">
        <f t="shared" si="88"/>
        <v>0</v>
      </c>
      <c r="J137" s="66">
        <f t="shared" si="88"/>
        <v>0</v>
      </c>
      <c r="K137" s="66">
        <f t="shared" si="88"/>
        <v>0</v>
      </c>
      <c r="L137" s="66">
        <f t="shared" si="88"/>
        <v>0</v>
      </c>
      <c r="M137" s="66">
        <f t="shared" si="88"/>
        <v>0</v>
      </c>
      <c r="N137" s="66">
        <f t="shared" si="88"/>
        <v>0</v>
      </c>
      <c r="O137" s="66">
        <f t="shared" si="88"/>
        <v>0</v>
      </c>
      <c r="P137" s="66">
        <f t="shared" si="57"/>
        <v>0</v>
      </c>
    </row>
    <row r="138" spans="1:16" ht="16.05" customHeight="1" x14ac:dyDescent="0.2">
      <c r="A138" s="51"/>
      <c r="B138" s="55"/>
      <c r="C138" s="52" t="s">
        <v>22</v>
      </c>
      <c r="D138" s="7" t="str">
        <f t="shared" ref="D138:O138" si="89">IF(D137&lt;=0,"",D137/$P137%)</f>
        <v/>
      </c>
      <c r="E138" s="7" t="str">
        <f t="shared" si="89"/>
        <v/>
      </c>
      <c r="F138" s="7" t="str">
        <f t="shared" si="89"/>
        <v/>
      </c>
      <c r="G138" s="7" t="str">
        <f t="shared" si="89"/>
        <v/>
      </c>
      <c r="H138" s="7" t="str">
        <f t="shared" si="89"/>
        <v/>
      </c>
      <c r="I138" s="7" t="str">
        <f t="shared" si="89"/>
        <v/>
      </c>
      <c r="J138" s="7" t="str">
        <f t="shared" si="89"/>
        <v/>
      </c>
      <c r="K138" s="7" t="str">
        <f t="shared" si="89"/>
        <v/>
      </c>
      <c r="L138" s="7" t="str">
        <f t="shared" si="89"/>
        <v/>
      </c>
      <c r="M138" s="7" t="str">
        <f t="shared" si="89"/>
        <v/>
      </c>
      <c r="N138" s="7" t="str">
        <f t="shared" si="89"/>
        <v/>
      </c>
      <c r="O138" s="7" t="str">
        <f t="shared" si="89"/>
        <v/>
      </c>
      <c r="P138" s="66">
        <f t="shared" si="57"/>
        <v>0</v>
      </c>
    </row>
    <row r="139" spans="1:16" ht="16.05" customHeight="1" x14ac:dyDescent="0.2">
      <c r="A139" s="51"/>
      <c r="B139" s="51" t="s">
        <v>46</v>
      </c>
      <c r="C139" s="44" t="s">
        <v>21</v>
      </c>
      <c r="D139" s="67">
        <v>0</v>
      </c>
      <c r="E139" s="67">
        <v>0</v>
      </c>
      <c r="F139" s="67">
        <v>0</v>
      </c>
      <c r="G139" s="67">
        <v>0.2</v>
      </c>
      <c r="H139" s="67">
        <v>1.2</v>
      </c>
      <c r="I139" s="67">
        <v>0.7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6">
        <f t="shared" si="57"/>
        <v>2.0999999999999996</v>
      </c>
    </row>
    <row r="140" spans="1:16" ht="16.05" customHeight="1" x14ac:dyDescent="0.2">
      <c r="A140" s="51"/>
      <c r="B140" s="51"/>
      <c r="C140" s="52" t="s">
        <v>22</v>
      </c>
      <c r="D140" s="7" t="str">
        <f t="shared" ref="D140:O140" si="90">IF(D139&lt;=0,"",D139/$P139%)</f>
        <v/>
      </c>
      <c r="E140" s="7" t="str">
        <f t="shared" si="90"/>
        <v/>
      </c>
      <c r="F140" s="7" t="str">
        <f t="shared" si="90"/>
        <v/>
      </c>
      <c r="G140" s="7">
        <f t="shared" si="90"/>
        <v>9.5238095238095255</v>
      </c>
      <c r="H140" s="7">
        <f t="shared" si="90"/>
        <v>57.142857142857146</v>
      </c>
      <c r="I140" s="7">
        <f t="shared" si="90"/>
        <v>33.333333333333336</v>
      </c>
      <c r="J140" s="7" t="str">
        <f t="shared" si="90"/>
        <v/>
      </c>
      <c r="K140" s="7" t="str">
        <f t="shared" si="90"/>
        <v/>
      </c>
      <c r="L140" s="7" t="str">
        <f t="shared" si="90"/>
        <v/>
      </c>
      <c r="M140" s="7" t="str">
        <f t="shared" si="90"/>
        <v/>
      </c>
      <c r="N140" s="7" t="str">
        <f t="shared" si="90"/>
        <v/>
      </c>
      <c r="O140" s="7" t="str">
        <f t="shared" si="90"/>
        <v/>
      </c>
      <c r="P140" s="66">
        <f t="shared" si="57"/>
        <v>100</v>
      </c>
    </row>
    <row r="141" spans="1:16" ht="16.05" customHeight="1" x14ac:dyDescent="0.2">
      <c r="A141" s="51"/>
      <c r="B141" s="51"/>
      <c r="C141" s="44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57"/>
        <v>0</v>
      </c>
    </row>
    <row r="142" spans="1:16" ht="16.05" customHeight="1" x14ac:dyDescent="0.2">
      <c r="A142" s="51"/>
      <c r="B142" s="51"/>
      <c r="C142" s="52" t="s">
        <v>22</v>
      </c>
      <c r="D142" s="7" t="str">
        <f t="shared" ref="D142:O142" si="91">IF(D141&lt;=0,"",D141/$P141%)</f>
        <v/>
      </c>
      <c r="E142" s="7" t="str">
        <f t="shared" si="91"/>
        <v/>
      </c>
      <c r="F142" s="7" t="str">
        <f t="shared" si="91"/>
        <v/>
      </c>
      <c r="G142" s="7" t="str">
        <f t="shared" si="91"/>
        <v/>
      </c>
      <c r="H142" s="7" t="str">
        <f t="shared" si="91"/>
        <v/>
      </c>
      <c r="I142" s="7" t="str">
        <f t="shared" si="91"/>
        <v/>
      </c>
      <c r="J142" s="7" t="str">
        <f t="shared" si="91"/>
        <v/>
      </c>
      <c r="K142" s="7" t="str">
        <f t="shared" si="91"/>
        <v/>
      </c>
      <c r="L142" s="7" t="str">
        <f t="shared" si="91"/>
        <v/>
      </c>
      <c r="M142" s="7" t="str">
        <f t="shared" si="91"/>
        <v/>
      </c>
      <c r="N142" s="7" t="str">
        <f t="shared" si="91"/>
        <v/>
      </c>
      <c r="O142" s="7" t="str">
        <f t="shared" si="91"/>
        <v/>
      </c>
      <c r="P142" s="66">
        <f t="shared" si="57"/>
        <v>0</v>
      </c>
    </row>
    <row r="143" spans="1:16" ht="16.05" customHeight="1" x14ac:dyDescent="0.2">
      <c r="A143" s="51"/>
      <c r="B143" s="51"/>
      <c r="C143" s="44" t="s">
        <v>24</v>
      </c>
      <c r="D143" s="66">
        <f>SUM(D141,D139)</f>
        <v>0</v>
      </c>
      <c r="E143" s="66">
        <f t="shared" ref="E143:O143" si="92">SUM(E141,E139)</f>
        <v>0</v>
      </c>
      <c r="F143" s="66">
        <f t="shared" si="92"/>
        <v>0</v>
      </c>
      <c r="G143" s="66">
        <f t="shared" si="92"/>
        <v>0.2</v>
      </c>
      <c r="H143" s="66">
        <f t="shared" si="92"/>
        <v>1.2</v>
      </c>
      <c r="I143" s="66">
        <f t="shared" si="92"/>
        <v>0.7</v>
      </c>
      <c r="J143" s="66">
        <f t="shared" si="92"/>
        <v>0</v>
      </c>
      <c r="K143" s="66">
        <f t="shared" si="92"/>
        <v>0</v>
      </c>
      <c r="L143" s="66">
        <f t="shared" si="92"/>
        <v>0</v>
      </c>
      <c r="M143" s="66">
        <f t="shared" si="92"/>
        <v>0</v>
      </c>
      <c r="N143" s="66">
        <f t="shared" si="92"/>
        <v>0</v>
      </c>
      <c r="O143" s="66">
        <f t="shared" si="92"/>
        <v>0</v>
      </c>
      <c r="P143" s="66">
        <f t="shared" si="57"/>
        <v>2.0999999999999996</v>
      </c>
    </row>
    <row r="144" spans="1:16" ht="16.05" customHeight="1" x14ac:dyDescent="0.2">
      <c r="A144" s="51"/>
      <c r="B144" s="55"/>
      <c r="C144" s="52" t="s">
        <v>22</v>
      </c>
      <c r="D144" s="7" t="str">
        <f t="shared" ref="D144:O144" si="93">IF(D143&lt;=0,"",D143/$P143%)</f>
        <v/>
      </c>
      <c r="E144" s="7" t="str">
        <f t="shared" si="93"/>
        <v/>
      </c>
      <c r="F144" s="7" t="str">
        <f t="shared" si="93"/>
        <v/>
      </c>
      <c r="G144" s="7">
        <f t="shared" si="93"/>
        <v>9.5238095238095255</v>
      </c>
      <c r="H144" s="7">
        <f t="shared" si="93"/>
        <v>57.142857142857146</v>
      </c>
      <c r="I144" s="7">
        <f t="shared" si="93"/>
        <v>33.333333333333336</v>
      </c>
      <c r="J144" s="7" t="str">
        <f t="shared" si="93"/>
        <v/>
      </c>
      <c r="K144" s="7" t="str">
        <f t="shared" si="93"/>
        <v/>
      </c>
      <c r="L144" s="7" t="str">
        <f t="shared" si="93"/>
        <v/>
      </c>
      <c r="M144" s="7" t="str">
        <f t="shared" si="93"/>
        <v/>
      </c>
      <c r="N144" s="7" t="str">
        <f t="shared" si="93"/>
        <v/>
      </c>
      <c r="O144" s="7" t="str">
        <f t="shared" si="93"/>
        <v/>
      </c>
      <c r="P144" s="66">
        <f t="shared" si="57"/>
        <v>100</v>
      </c>
    </row>
    <row r="145" spans="1:16" ht="16.05" customHeight="1" x14ac:dyDescent="0.2">
      <c r="A145" s="51"/>
      <c r="B145" s="51" t="s">
        <v>47</v>
      </c>
      <c r="C145" s="44" t="s">
        <v>21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0.6</v>
      </c>
      <c r="K145" s="67">
        <v>0.8</v>
      </c>
      <c r="L145" s="67">
        <v>0</v>
      </c>
      <c r="M145" s="67">
        <v>0</v>
      </c>
      <c r="N145" s="67">
        <v>0</v>
      </c>
      <c r="O145" s="67">
        <v>0</v>
      </c>
      <c r="P145" s="66">
        <f t="shared" si="57"/>
        <v>1.4</v>
      </c>
    </row>
    <row r="146" spans="1:16" ht="16.05" customHeight="1" x14ac:dyDescent="0.2">
      <c r="A146" s="51"/>
      <c r="B146" s="51"/>
      <c r="C146" s="52" t="s">
        <v>22</v>
      </c>
      <c r="D146" s="7" t="str">
        <f t="shared" ref="D146:O146" si="94">IF(D145&lt;=0,"",D145/$P145%)</f>
        <v/>
      </c>
      <c r="E146" s="7" t="str">
        <f t="shared" si="94"/>
        <v/>
      </c>
      <c r="F146" s="7" t="str">
        <f t="shared" si="94"/>
        <v/>
      </c>
      <c r="G146" s="7" t="str">
        <f t="shared" si="94"/>
        <v/>
      </c>
      <c r="H146" s="7" t="str">
        <f t="shared" si="94"/>
        <v/>
      </c>
      <c r="I146" s="7" t="str">
        <f t="shared" si="94"/>
        <v/>
      </c>
      <c r="J146" s="7">
        <f t="shared" si="94"/>
        <v>42.857142857142861</v>
      </c>
      <c r="K146" s="7">
        <f t="shared" si="94"/>
        <v>57.142857142857153</v>
      </c>
      <c r="L146" s="7" t="str">
        <f t="shared" si="94"/>
        <v/>
      </c>
      <c r="M146" s="7" t="str">
        <f t="shared" si="94"/>
        <v/>
      </c>
      <c r="N146" s="7" t="str">
        <f t="shared" si="94"/>
        <v/>
      </c>
      <c r="O146" s="7" t="str">
        <f t="shared" si="94"/>
        <v/>
      </c>
      <c r="P146" s="66">
        <f t="shared" si="57"/>
        <v>100.00000000000001</v>
      </c>
    </row>
    <row r="147" spans="1:16" ht="16.05" customHeight="1" x14ac:dyDescent="0.2">
      <c r="A147" s="51"/>
      <c r="B147" s="51"/>
      <c r="C147" s="44" t="s">
        <v>23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6">
        <f t="shared" si="57"/>
        <v>0</v>
      </c>
    </row>
    <row r="148" spans="1:16" ht="16.05" customHeight="1" x14ac:dyDescent="0.2">
      <c r="A148" s="51"/>
      <c r="B148" s="51"/>
      <c r="C148" s="52" t="s">
        <v>22</v>
      </c>
      <c r="D148" s="7" t="str">
        <f t="shared" ref="D148:O148" si="95">IF(D147&lt;=0,"",D147/$P147%)</f>
        <v/>
      </c>
      <c r="E148" s="7" t="str">
        <f t="shared" si="95"/>
        <v/>
      </c>
      <c r="F148" s="7" t="str">
        <f t="shared" si="95"/>
        <v/>
      </c>
      <c r="G148" s="7" t="str">
        <f t="shared" si="95"/>
        <v/>
      </c>
      <c r="H148" s="7" t="str">
        <f t="shared" si="95"/>
        <v/>
      </c>
      <c r="I148" s="7" t="str">
        <f t="shared" si="95"/>
        <v/>
      </c>
      <c r="J148" s="7" t="str">
        <f t="shared" si="95"/>
        <v/>
      </c>
      <c r="K148" s="7" t="str">
        <f t="shared" si="95"/>
        <v/>
      </c>
      <c r="L148" s="7" t="str">
        <f t="shared" si="95"/>
        <v/>
      </c>
      <c r="M148" s="7" t="str">
        <f t="shared" si="95"/>
        <v/>
      </c>
      <c r="N148" s="7" t="str">
        <f t="shared" si="95"/>
        <v/>
      </c>
      <c r="O148" s="7" t="str">
        <f t="shared" si="95"/>
        <v/>
      </c>
      <c r="P148" s="66">
        <f t="shared" si="57"/>
        <v>0</v>
      </c>
    </row>
    <row r="149" spans="1:16" ht="16.05" customHeight="1" x14ac:dyDescent="0.2">
      <c r="A149" s="51"/>
      <c r="B149" s="51"/>
      <c r="C149" s="44" t="s">
        <v>24</v>
      </c>
      <c r="D149" s="66">
        <f>SUM(D147,D145)</f>
        <v>0</v>
      </c>
      <c r="E149" s="66">
        <f t="shared" ref="E149:O149" si="96">SUM(E147,E145)</f>
        <v>0</v>
      </c>
      <c r="F149" s="66">
        <f t="shared" si="96"/>
        <v>0</v>
      </c>
      <c r="G149" s="66">
        <f t="shared" si="96"/>
        <v>0</v>
      </c>
      <c r="H149" s="66">
        <f t="shared" si="96"/>
        <v>0</v>
      </c>
      <c r="I149" s="66">
        <f t="shared" si="96"/>
        <v>0</v>
      </c>
      <c r="J149" s="66">
        <f t="shared" si="96"/>
        <v>0.6</v>
      </c>
      <c r="K149" s="66">
        <f t="shared" si="96"/>
        <v>0.8</v>
      </c>
      <c r="L149" s="66">
        <f t="shared" si="96"/>
        <v>0</v>
      </c>
      <c r="M149" s="66">
        <f t="shared" si="96"/>
        <v>0</v>
      </c>
      <c r="N149" s="66">
        <f t="shared" si="96"/>
        <v>0</v>
      </c>
      <c r="O149" s="66">
        <f t="shared" si="96"/>
        <v>0</v>
      </c>
      <c r="P149" s="66">
        <f t="shared" si="57"/>
        <v>1.4</v>
      </c>
    </row>
    <row r="150" spans="1:16" ht="16.05" customHeight="1" x14ac:dyDescent="0.2">
      <c r="A150" s="51"/>
      <c r="B150" s="55"/>
      <c r="C150" s="52" t="s">
        <v>22</v>
      </c>
      <c r="D150" s="7" t="str">
        <f t="shared" ref="D150:O150" si="97">IF(D149&lt;=0,"",D149/$P149%)</f>
        <v/>
      </c>
      <c r="E150" s="7" t="str">
        <f t="shared" si="97"/>
        <v/>
      </c>
      <c r="F150" s="7" t="str">
        <f t="shared" si="97"/>
        <v/>
      </c>
      <c r="G150" s="7" t="str">
        <f t="shared" si="97"/>
        <v/>
      </c>
      <c r="H150" s="7" t="str">
        <f t="shared" si="97"/>
        <v/>
      </c>
      <c r="I150" s="7" t="str">
        <f t="shared" si="97"/>
        <v/>
      </c>
      <c r="J150" s="7">
        <f t="shared" si="97"/>
        <v>42.857142857142861</v>
      </c>
      <c r="K150" s="7">
        <f t="shared" si="97"/>
        <v>57.142857142857153</v>
      </c>
      <c r="L150" s="7" t="str">
        <f t="shared" si="97"/>
        <v/>
      </c>
      <c r="M150" s="7" t="str">
        <f t="shared" si="97"/>
        <v/>
      </c>
      <c r="N150" s="7" t="str">
        <f t="shared" si="97"/>
        <v/>
      </c>
      <c r="O150" s="7" t="str">
        <f t="shared" si="97"/>
        <v/>
      </c>
      <c r="P150" s="66">
        <f t="shared" si="57"/>
        <v>100.00000000000001</v>
      </c>
    </row>
    <row r="151" spans="1:16" ht="16.05" customHeight="1" x14ac:dyDescent="0.2">
      <c r="A151" s="51"/>
      <c r="B151" s="51" t="s">
        <v>48</v>
      </c>
      <c r="C151" s="44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0.3</v>
      </c>
      <c r="I151" s="67">
        <v>0.6</v>
      </c>
      <c r="J151" s="67">
        <v>0</v>
      </c>
      <c r="K151" s="67">
        <v>0.1</v>
      </c>
      <c r="L151" s="67">
        <v>0.2</v>
      </c>
      <c r="M151" s="67">
        <v>0.1</v>
      </c>
      <c r="N151" s="67">
        <v>0</v>
      </c>
      <c r="O151" s="67">
        <v>0</v>
      </c>
      <c r="P151" s="66">
        <f t="shared" si="57"/>
        <v>1.3</v>
      </c>
    </row>
    <row r="152" spans="1:16" ht="16.05" customHeight="1" x14ac:dyDescent="0.2">
      <c r="A152" s="51"/>
      <c r="B152" s="51"/>
      <c r="C152" s="52" t="s">
        <v>22</v>
      </c>
      <c r="D152" s="7" t="str">
        <f t="shared" ref="D152:O152" si="98">IF(D151&lt;=0,"",D151/$P151%)</f>
        <v/>
      </c>
      <c r="E152" s="7" t="str">
        <f t="shared" si="98"/>
        <v/>
      </c>
      <c r="F152" s="7" t="str">
        <f t="shared" si="98"/>
        <v/>
      </c>
      <c r="G152" s="7" t="str">
        <f t="shared" si="98"/>
        <v/>
      </c>
      <c r="H152" s="7">
        <f t="shared" si="98"/>
        <v>23.076923076923073</v>
      </c>
      <c r="I152" s="7">
        <f t="shared" si="98"/>
        <v>46.153846153846146</v>
      </c>
      <c r="J152" s="7" t="str">
        <f t="shared" si="98"/>
        <v/>
      </c>
      <c r="K152" s="7">
        <f t="shared" si="98"/>
        <v>7.6923076923076916</v>
      </c>
      <c r="L152" s="7">
        <f t="shared" si="98"/>
        <v>15.384615384615383</v>
      </c>
      <c r="M152" s="7">
        <f t="shared" si="98"/>
        <v>7.6923076923076916</v>
      </c>
      <c r="N152" s="7" t="str">
        <f t="shared" si="98"/>
        <v/>
      </c>
      <c r="O152" s="7" t="str">
        <f t="shared" si="98"/>
        <v/>
      </c>
      <c r="P152" s="66">
        <f t="shared" si="57"/>
        <v>100</v>
      </c>
    </row>
    <row r="153" spans="1:16" ht="16.05" customHeight="1" x14ac:dyDescent="0.2">
      <c r="A153" s="51"/>
      <c r="B153" s="51"/>
      <c r="C153" s="44" t="s">
        <v>23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6">
        <f t="shared" si="57"/>
        <v>0</v>
      </c>
    </row>
    <row r="154" spans="1:16" ht="16.05" customHeight="1" x14ac:dyDescent="0.2">
      <c r="A154" s="51"/>
      <c r="B154" s="51"/>
      <c r="C154" s="52" t="s">
        <v>22</v>
      </c>
      <c r="D154" s="7" t="str">
        <f t="shared" ref="D154:O154" si="99">IF(D153&lt;=0,"",D153/$P153%)</f>
        <v/>
      </c>
      <c r="E154" s="7" t="str">
        <f t="shared" si="99"/>
        <v/>
      </c>
      <c r="F154" s="7" t="str">
        <f t="shared" si="99"/>
        <v/>
      </c>
      <c r="G154" s="7" t="str">
        <f t="shared" si="99"/>
        <v/>
      </c>
      <c r="H154" s="7" t="str">
        <f t="shared" si="99"/>
        <v/>
      </c>
      <c r="I154" s="7" t="str">
        <f t="shared" si="99"/>
        <v/>
      </c>
      <c r="J154" s="7" t="str">
        <f t="shared" si="99"/>
        <v/>
      </c>
      <c r="K154" s="7" t="str">
        <f t="shared" si="99"/>
        <v/>
      </c>
      <c r="L154" s="7" t="str">
        <f t="shared" si="99"/>
        <v/>
      </c>
      <c r="M154" s="7" t="str">
        <f t="shared" si="99"/>
        <v/>
      </c>
      <c r="N154" s="7" t="str">
        <f t="shared" si="99"/>
        <v/>
      </c>
      <c r="O154" s="7" t="str">
        <f t="shared" si="99"/>
        <v/>
      </c>
      <c r="P154" s="66">
        <f t="shared" ref="P154:P217" si="100">SUM(D154:O154)</f>
        <v>0</v>
      </c>
    </row>
    <row r="155" spans="1:16" ht="16.05" customHeight="1" x14ac:dyDescent="0.2">
      <c r="A155" s="51"/>
      <c r="B155" s="51"/>
      <c r="C155" s="44" t="s">
        <v>24</v>
      </c>
      <c r="D155" s="66">
        <f>SUM(D153,D151)</f>
        <v>0</v>
      </c>
      <c r="E155" s="66">
        <f t="shared" ref="E155:O155" si="101">SUM(E153,E151)</f>
        <v>0</v>
      </c>
      <c r="F155" s="66">
        <f t="shared" si="101"/>
        <v>0</v>
      </c>
      <c r="G155" s="66">
        <f t="shared" si="101"/>
        <v>0</v>
      </c>
      <c r="H155" s="66">
        <f t="shared" si="101"/>
        <v>0.3</v>
      </c>
      <c r="I155" s="66">
        <f t="shared" si="101"/>
        <v>0.6</v>
      </c>
      <c r="J155" s="66">
        <f t="shared" si="101"/>
        <v>0</v>
      </c>
      <c r="K155" s="66">
        <f t="shared" si="101"/>
        <v>0.1</v>
      </c>
      <c r="L155" s="66">
        <f t="shared" si="101"/>
        <v>0.2</v>
      </c>
      <c r="M155" s="66">
        <f t="shared" si="101"/>
        <v>0.1</v>
      </c>
      <c r="N155" s="66">
        <f t="shared" si="101"/>
        <v>0</v>
      </c>
      <c r="O155" s="66">
        <f t="shared" si="101"/>
        <v>0</v>
      </c>
      <c r="P155" s="66">
        <f t="shared" si="100"/>
        <v>1.3</v>
      </c>
    </row>
    <row r="156" spans="1:16" ht="16.05" customHeight="1" x14ac:dyDescent="0.2">
      <c r="A156" s="51"/>
      <c r="B156" s="55"/>
      <c r="C156" s="52" t="s">
        <v>22</v>
      </c>
      <c r="D156" s="7" t="str">
        <f t="shared" ref="D156:O156" si="102">IF(D155&lt;=0,"",D155/$P155%)</f>
        <v/>
      </c>
      <c r="E156" s="7" t="str">
        <f t="shared" si="102"/>
        <v/>
      </c>
      <c r="F156" s="7" t="str">
        <f t="shared" si="102"/>
        <v/>
      </c>
      <c r="G156" s="7" t="str">
        <f t="shared" si="102"/>
        <v/>
      </c>
      <c r="H156" s="7">
        <f t="shared" si="102"/>
        <v>23.076923076923073</v>
      </c>
      <c r="I156" s="7">
        <f t="shared" si="102"/>
        <v>46.153846153846146</v>
      </c>
      <c r="J156" s="7" t="str">
        <f t="shared" si="102"/>
        <v/>
      </c>
      <c r="K156" s="7">
        <f t="shared" si="102"/>
        <v>7.6923076923076916</v>
      </c>
      <c r="L156" s="7">
        <f t="shared" si="102"/>
        <v>15.384615384615383</v>
      </c>
      <c r="M156" s="7">
        <f t="shared" si="102"/>
        <v>7.6923076923076916</v>
      </c>
      <c r="N156" s="7" t="str">
        <f t="shared" si="102"/>
        <v/>
      </c>
      <c r="O156" s="7" t="str">
        <f t="shared" si="102"/>
        <v/>
      </c>
      <c r="P156" s="66">
        <f t="shared" si="100"/>
        <v>100</v>
      </c>
    </row>
    <row r="157" spans="1:16" ht="16.05" customHeight="1" x14ac:dyDescent="0.2">
      <c r="A157" s="51"/>
      <c r="B157" s="51" t="s">
        <v>49</v>
      </c>
      <c r="C157" s="44" t="s">
        <v>21</v>
      </c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6">
        <f t="shared" si="100"/>
        <v>0</v>
      </c>
    </row>
    <row r="158" spans="1:16" ht="16.05" customHeight="1" x14ac:dyDescent="0.2">
      <c r="A158" s="51"/>
      <c r="B158" s="51"/>
      <c r="C158" s="52" t="s">
        <v>22</v>
      </c>
      <c r="D158" s="7" t="str">
        <f t="shared" ref="D158:O158" si="103">IF(D157&lt;=0,"",D157/$P157%)</f>
        <v/>
      </c>
      <c r="E158" s="7" t="str">
        <f t="shared" si="103"/>
        <v/>
      </c>
      <c r="F158" s="7" t="str">
        <f t="shared" si="103"/>
        <v/>
      </c>
      <c r="G158" s="7" t="str">
        <f t="shared" si="103"/>
        <v/>
      </c>
      <c r="H158" s="7" t="str">
        <f t="shared" si="103"/>
        <v/>
      </c>
      <c r="I158" s="7" t="str">
        <f t="shared" si="103"/>
        <v/>
      </c>
      <c r="J158" s="7" t="str">
        <f t="shared" si="103"/>
        <v/>
      </c>
      <c r="K158" s="7" t="str">
        <f t="shared" si="103"/>
        <v/>
      </c>
      <c r="L158" s="7" t="str">
        <f t="shared" si="103"/>
        <v/>
      </c>
      <c r="M158" s="7" t="str">
        <f t="shared" si="103"/>
        <v/>
      </c>
      <c r="N158" s="7" t="str">
        <f t="shared" si="103"/>
        <v/>
      </c>
      <c r="O158" s="7" t="str">
        <f t="shared" si="103"/>
        <v/>
      </c>
      <c r="P158" s="66">
        <f t="shared" si="100"/>
        <v>0</v>
      </c>
    </row>
    <row r="159" spans="1:16" ht="16.05" customHeight="1" x14ac:dyDescent="0.2">
      <c r="A159" s="51"/>
      <c r="B159" s="51"/>
      <c r="C159" s="44" t="s">
        <v>23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6">
        <f t="shared" si="100"/>
        <v>0</v>
      </c>
    </row>
    <row r="160" spans="1:16" ht="16.05" customHeight="1" x14ac:dyDescent="0.2">
      <c r="A160" s="51"/>
      <c r="B160" s="51"/>
      <c r="C160" s="52" t="s">
        <v>22</v>
      </c>
      <c r="D160" s="7" t="str">
        <f t="shared" ref="D160:O160" si="104">IF(D159&lt;=0,"",D159/$P159%)</f>
        <v/>
      </c>
      <c r="E160" s="7" t="str">
        <f t="shared" si="104"/>
        <v/>
      </c>
      <c r="F160" s="7" t="str">
        <f t="shared" si="104"/>
        <v/>
      </c>
      <c r="G160" s="7" t="str">
        <f t="shared" si="104"/>
        <v/>
      </c>
      <c r="H160" s="7" t="str">
        <f t="shared" si="104"/>
        <v/>
      </c>
      <c r="I160" s="7" t="str">
        <f t="shared" si="104"/>
        <v/>
      </c>
      <c r="J160" s="7" t="str">
        <f t="shared" si="104"/>
        <v/>
      </c>
      <c r="K160" s="7" t="str">
        <f t="shared" si="104"/>
        <v/>
      </c>
      <c r="L160" s="7" t="str">
        <f t="shared" si="104"/>
        <v/>
      </c>
      <c r="M160" s="7" t="str">
        <f t="shared" si="104"/>
        <v/>
      </c>
      <c r="N160" s="7" t="str">
        <f t="shared" si="104"/>
        <v/>
      </c>
      <c r="O160" s="7" t="str">
        <f t="shared" si="104"/>
        <v/>
      </c>
      <c r="P160" s="66">
        <f t="shared" si="100"/>
        <v>0</v>
      </c>
    </row>
    <row r="161" spans="1:16" ht="16.05" customHeight="1" x14ac:dyDescent="0.2">
      <c r="A161" s="51"/>
      <c r="B161" s="51"/>
      <c r="C161" s="44" t="s">
        <v>24</v>
      </c>
      <c r="D161" s="66">
        <f>SUM(D159,D157)</f>
        <v>0</v>
      </c>
      <c r="E161" s="66">
        <f t="shared" ref="E161:O161" si="105">SUM(E159,E157)</f>
        <v>0</v>
      </c>
      <c r="F161" s="66">
        <f t="shared" si="105"/>
        <v>0</v>
      </c>
      <c r="G161" s="66">
        <f t="shared" si="105"/>
        <v>0</v>
      </c>
      <c r="H161" s="66">
        <f t="shared" si="105"/>
        <v>0</v>
      </c>
      <c r="I161" s="66">
        <f t="shared" si="105"/>
        <v>0</v>
      </c>
      <c r="J161" s="66">
        <f t="shared" si="105"/>
        <v>0</v>
      </c>
      <c r="K161" s="66">
        <f t="shared" si="105"/>
        <v>0</v>
      </c>
      <c r="L161" s="66">
        <f t="shared" si="105"/>
        <v>0</v>
      </c>
      <c r="M161" s="66">
        <f t="shared" si="105"/>
        <v>0</v>
      </c>
      <c r="N161" s="66">
        <f t="shared" si="105"/>
        <v>0</v>
      </c>
      <c r="O161" s="66">
        <f t="shared" si="105"/>
        <v>0</v>
      </c>
      <c r="P161" s="66">
        <f t="shared" si="100"/>
        <v>0</v>
      </c>
    </row>
    <row r="162" spans="1:16" ht="16.05" customHeight="1" x14ac:dyDescent="0.2">
      <c r="A162" s="51"/>
      <c r="B162" s="55"/>
      <c r="C162" s="52" t="s">
        <v>22</v>
      </c>
      <c r="D162" s="7" t="str">
        <f t="shared" ref="D162:O162" si="106">IF(D161&lt;=0,"",D161/$P161%)</f>
        <v/>
      </c>
      <c r="E162" s="7" t="str">
        <f t="shared" si="106"/>
        <v/>
      </c>
      <c r="F162" s="7" t="str">
        <f t="shared" si="106"/>
        <v/>
      </c>
      <c r="G162" s="7" t="str">
        <f t="shared" si="106"/>
        <v/>
      </c>
      <c r="H162" s="7" t="str">
        <f t="shared" si="106"/>
        <v/>
      </c>
      <c r="I162" s="7" t="str">
        <f t="shared" si="106"/>
        <v/>
      </c>
      <c r="J162" s="7" t="str">
        <f t="shared" si="106"/>
        <v/>
      </c>
      <c r="K162" s="7" t="str">
        <f t="shared" si="106"/>
        <v/>
      </c>
      <c r="L162" s="7" t="str">
        <f t="shared" si="106"/>
        <v/>
      </c>
      <c r="M162" s="7" t="str">
        <f t="shared" si="106"/>
        <v/>
      </c>
      <c r="N162" s="7" t="str">
        <f t="shared" si="106"/>
        <v/>
      </c>
      <c r="O162" s="7" t="str">
        <f t="shared" si="106"/>
        <v/>
      </c>
      <c r="P162" s="66">
        <f t="shared" si="100"/>
        <v>0</v>
      </c>
    </row>
    <row r="163" spans="1:16" ht="16.05" customHeight="1" x14ac:dyDescent="0.2">
      <c r="A163" s="51"/>
      <c r="B163" s="51" t="s">
        <v>50</v>
      </c>
      <c r="C163" s="44" t="s">
        <v>21</v>
      </c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6">
        <f t="shared" si="100"/>
        <v>0</v>
      </c>
    </row>
    <row r="164" spans="1:16" ht="16.05" customHeight="1" x14ac:dyDescent="0.2">
      <c r="A164" s="51"/>
      <c r="B164" s="51"/>
      <c r="C164" s="52" t="s">
        <v>22</v>
      </c>
      <c r="D164" s="7" t="str">
        <f t="shared" ref="D164:O164" si="107">IF(D163&lt;=0,"",D163/$P163%)</f>
        <v/>
      </c>
      <c r="E164" s="7" t="str">
        <f t="shared" si="107"/>
        <v/>
      </c>
      <c r="F164" s="7" t="str">
        <f t="shared" si="107"/>
        <v/>
      </c>
      <c r="G164" s="7" t="str">
        <f t="shared" si="107"/>
        <v/>
      </c>
      <c r="H164" s="7" t="str">
        <f t="shared" si="107"/>
        <v/>
      </c>
      <c r="I164" s="7" t="str">
        <f t="shared" si="107"/>
        <v/>
      </c>
      <c r="J164" s="7" t="str">
        <f t="shared" si="107"/>
        <v/>
      </c>
      <c r="K164" s="7" t="str">
        <f t="shared" si="107"/>
        <v/>
      </c>
      <c r="L164" s="7" t="str">
        <f t="shared" si="107"/>
        <v/>
      </c>
      <c r="M164" s="7" t="str">
        <f t="shared" si="107"/>
        <v/>
      </c>
      <c r="N164" s="7" t="str">
        <f t="shared" si="107"/>
        <v/>
      </c>
      <c r="O164" s="7" t="str">
        <f t="shared" si="107"/>
        <v/>
      </c>
      <c r="P164" s="66">
        <f t="shared" si="100"/>
        <v>0</v>
      </c>
    </row>
    <row r="165" spans="1:16" ht="16.05" customHeight="1" x14ac:dyDescent="0.2">
      <c r="A165" s="51"/>
      <c r="B165" s="51"/>
      <c r="C165" s="44" t="s">
        <v>23</v>
      </c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6">
        <f t="shared" si="100"/>
        <v>0</v>
      </c>
    </row>
    <row r="166" spans="1:16" ht="16.05" customHeight="1" x14ac:dyDescent="0.2">
      <c r="A166" s="51"/>
      <c r="B166" s="51"/>
      <c r="C166" s="52" t="s">
        <v>22</v>
      </c>
      <c r="D166" s="7" t="str">
        <f t="shared" ref="D166:O166" si="108">IF(D165&lt;=0,"",D165/$P165%)</f>
        <v/>
      </c>
      <c r="E166" s="7" t="str">
        <f t="shared" si="108"/>
        <v/>
      </c>
      <c r="F166" s="7" t="str">
        <f t="shared" si="108"/>
        <v/>
      </c>
      <c r="G166" s="7" t="str">
        <f t="shared" si="108"/>
        <v/>
      </c>
      <c r="H166" s="7" t="str">
        <f t="shared" si="108"/>
        <v/>
      </c>
      <c r="I166" s="7" t="str">
        <f t="shared" si="108"/>
        <v/>
      </c>
      <c r="J166" s="7" t="str">
        <f t="shared" si="108"/>
        <v/>
      </c>
      <c r="K166" s="7" t="str">
        <f t="shared" si="108"/>
        <v/>
      </c>
      <c r="L166" s="7" t="str">
        <f t="shared" si="108"/>
        <v/>
      </c>
      <c r="M166" s="7" t="str">
        <f t="shared" si="108"/>
        <v/>
      </c>
      <c r="N166" s="7" t="str">
        <f t="shared" si="108"/>
        <v/>
      </c>
      <c r="O166" s="7" t="str">
        <f t="shared" si="108"/>
        <v/>
      </c>
      <c r="P166" s="66">
        <f t="shared" si="100"/>
        <v>0</v>
      </c>
    </row>
    <row r="167" spans="1:16" ht="16.05" customHeight="1" x14ac:dyDescent="0.2">
      <c r="A167" s="51"/>
      <c r="B167" s="51"/>
      <c r="C167" s="44" t="s">
        <v>24</v>
      </c>
      <c r="D167" s="66">
        <f>SUM(D165,D163)</f>
        <v>0</v>
      </c>
      <c r="E167" s="66">
        <f t="shared" ref="E167:O167" si="109">SUM(E165,E163)</f>
        <v>0</v>
      </c>
      <c r="F167" s="66">
        <f t="shared" si="109"/>
        <v>0</v>
      </c>
      <c r="G167" s="66">
        <f t="shared" si="109"/>
        <v>0</v>
      </c>
      <c r="H167" s="66">
        <f t="shared" si="109"/>
        <v>0</v>
      </c>
      <c r="I167" s="66">
        <f t="shared" si="109"/>
        <v>0</v>
      </c>
      <c r="J167" s="66">
        <f t="shared" si="109"/>
        <v>0</v>
      </c>
      <c r="K167" s="66">
        <f t="shared" si="109"/>
        <v>0</v>
      </c>
      <c r="L167" s="66">
        <f t="shared" si="109"/>
        <v>0</v>
      </c>
      <c r="M167" s="66">
        <f t="shared" si="109"/>
        <v>0</v>
      </c>
      <c r="N167" s="66">
        <f t="shared" si="109"/>
        <v>0</v>
      </c>
      <c r="O167" s="66">
        <f t="shared" si="109"/>
        <v>0</v>
      </c>
      <c r="P167" s="66">
        <f t="shared" si="100"/>
        <v>0</v>
      </c>
    </row>
    <row r="168" spans="1:16" ht="16.05" customHeight="1" x14ac:dyDescent="0.2">
      <c r="A168" s="51"/>
      <c r="B168" s="55"/>
      <c r="C168" s="52" t="s">
        <v>22</v>
      </c>
      <c r="D168" s="7" t="str">
        <f t="shared" ref="D168:O168" si="110">IF(D167&lt;=0,"",D167/$P167%)</f>
        <v/>
      </c>
      <c r="E168" s="7" t="str">
        <f t="shared" si="110"/>
        <v/>
      </c>
      <c r="F168" s="7" t="str">
        <f t="shared" si="110"/>
        <v/>
      </c>
      <c r="G168" s="7" t="str">
        <f t="shared" si="110"/>
        <v/>
      </c>
      <c r="H168" s="7" t="str">
        <f t="shared" si="110"/>
        <v/>
      </c>
      <c r="I168" s="7" t="str">
        <f t="shared" si="110"/>
        <v/>
      </c>
      <c r="J168" s="7" t="str">
        <f t="shared" si="110"/>
        <v/>
      </c>
      <c r="K168" s="7" t="str">
        <f t="shared" si="110"/>
        <v/>
      </c>
      <c r="L168" s="7" t="str">
        <f t="shared" si="110"/>
        <v/>
      </c>
      <c r="M168" s="7" t="str">
        <f t="shared" si="110"/>
        <v/>
      </c>
      <c r="N168" s="7" t="str">
        <f t="shared" si="110"/>
        <v/>
      </c>
      <c r="O168" s="7" t="str">
        <f t="shared" si="110"/>
        <v/>
      </c>
      <c r="P168" s="66">
        <f t="shared" si="100"/>
        <v>0</v>
      </c>
    </row>
    <row r="169" spans="1:16" ht="16.05" customHeight="1" x14ac:dyDescent="0.2">
      <c r="A169" s="51"/>
      <c r="B169" s="51" t="s">
        <v>51</v>
      </c>
      <c r="C169" s="44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0"/>
        <v>0</v>
      </c>
    </row>
    <row r="170" spans="1:16" ht="16.05" customHeight="1" x14ac:dyDescent="0.2">
      <c r="A170" s="51"/>
      <c r="B170" s="51"/>
      <c r="C170" s="52" t="s">
        <v>22</v>
      </c>
      <c r="D170" s="7" t="str">
        <f t="shared" ref="D170:O170" si="111">IF(D169&lt;=0,"",D169/$P169%)</f>
        <v/>
      </c>
      <c r="E170" s="7" t="str">
        <f t="shared" si="111"/>
        <v/>
      </c>
      <c r="F170" s="7" t="str">
        <f t="shared" si="111"/>
        <v/>
      </c>
      <c r="G170" s="7" t="str">
        <f t="shared" si="111"/>
        <v/>
      </c>
      <c r="H170" s="7" t="str">
        <f t="shared" si="111"/>
        <v/>
      </c>
      <c r="I170" s="7" t="str">
        <f t="shared" si="111"/>
        <v/>
      </c>
      <c r="J170" s="7" t="str">
        <f t="shared" si="111"/>
        <v/>
      </c>
      <c r="K170" s="7" t="str">
        <f t="shared" si="111"/>
        <v/>
      </c>
      <c r="L170" s="7" t="str">
        <f t="shared" si="111"/>
        <v/>
      </c>
      <c r="M170" s="7" t="str">
        <f t="shared" si="111"/>
        <v/>
      </c>
      <c r="N170" s="7" t="str">
        <f t="shared" si="111"/>
        <v/>
      </c>
      <c r="O170" s="7" t="str">
        <f t="shared" si="111"/>
        <v/>
      </c>
      <c r="P170" s="66">
        <f t="shared" si="100"/>
        <v>0</v>
      </c>
    </row>
    <row r="171" spans="1:16" ht="16.05" customHeight="1" x14ac:dyDescent="0.2">
      <c r="A171" s="51"/>
      <c r="B171" s="51"/>
      <c r="C171" s="44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0"/>
        <v>0</v>
      </c>
    </row>
    <row r="172" spans="1:16" ht="16.05" customHeight="1" x14ac:dyDescent="0.2">
      <c r="A172" s="51"/>
      <c r="B172" s="51"/>
      <c r="C172" s="52" t="s">
        <v>22</v>
      </c>
      <c r="D172" s="7" t="str">
        <f t="shared" ref="D172:O172" si="112">IF(D171&lt;=0,"",D171/$P171%)</f>
        <v/>
      </c>
      <c r="E172" s="7" t="str">
        <f t="shared" si="112"/>
        <v/>
      </c>
      <c r="F172" s="7" t="str">
        <f t="shared" si="112"/>
        <v/>
      </c>
      <c r="G172" s="7" t="str">
        <f t="shared" si="112"/>
        <v/>
      </c>
      <c r="H172" s="7" t="str">
        <f t="shared" si="112"/>
        <v/>
      </c>
      <c r="I172" s="7" t="str">
        <f t="shared" si="112"/>
        <v/>
      </c>
      <c r="J172" s="7" t="str">
        <f t="shared" si="112"/>
        <v/>
      </c>
      <c r="K172" s="7" t="str">
        <f t="shared" si="112"/>
        <v/>
      </c>
      <c r="L172" s="7" t="str">
        <f t="shared" si="112"/>
        <v/>
      </c>
      <c r="M172" s="7" t="str">
        <f t="shared" si="112"/>
        <v/>
      </c>
      <c r="N172" s="7" t="str">
        <f t="shared" si="112"/>
        <v/>
      </c>
      <c r="O172" s="7" t="str">
        <f t="shared" si="112"/>
        <v/>
      </c>
      <c r="P172" s="66">
        <f t="shared" si="100"/>
        <v>0</v>
      </c>
    </row>
    <row r="173" spans="1:16" ht="16.05" customHeight="1" x14ac:dyDescent="0.2">
      <c r="A173" s="51"/>
      <c r="B173" s="51"/>
      <c r="C173" s="44" t="s">
        <v>24</v>
      </c>
      <c r="D173" s="66">
        <f>SUM(D171,D169)</f>
        <v>0</v>
      </c>
      <c r="E173" s="66">
        <f t="shared" ref="E173:O173" si="113">SUM(E171,E169)</f>
        <v>0</v>
      </c>
      <c r="F173" s="66">
        <f t="shared" si="113"/>
        <v>0</v>
      </c>
      <c r="G173" s="66">
        <f t="shared" si="113"/>
        <v>0</v>
      </c>
      <c r="H173" s="66">
        <f t="shared" si="113"/>
        <v>0</v>
      </c>
      <c r="I173" s="66">
        <f t="shared" si="113"/>
        <v>0</v>
      </c>
      <c r="J173" s="66">
        <f t="shared" si="113"/>
        <v>0</v>
      </c>
      <c r="K173" s="66">
        <f t="shared" si="113"/>
        <v>0</v>
      </c>
      <c r="L173" s="66">
        <f t="shared" si="113"/>
        <v>0</v>
      </c>
      <c r="M173" s="66">
        <f t="shared" si="113"/>
        <v>0</v>
      </c>
      <c r="N173" s="66">
        <f t="shared" si="113"/>
        <v>0</v>
      </c>
      <c r="O173" s="66">
        <f t="shared" si="113"/>
        <v>0</v>
      </c>
      <c r="P173" s="66">
        <f t="shared" si="100"/>
        <v>0</v>
      </c>
    </row>
    <row r="174" spans="1:16" ht="16.05" customHeight="1" x14ac:dyDescent="0.2">
      <c r="A174" s="51"/>
      <c r="B174" s="55"/>
      <c r="C174" s="52" t="s">
        <v>22</v>
      </c>
      <c r="D174" s="7" t="str">
        <f t="shared" ref="D174:O174" si="114">IF(D173&lt;=0,"",D173/$P173%)</f>
        <v/>
      </c>
      <c r="E174" s="7" t="str">
        <f t="shared" si="114"/>
        <v/>
      </c>
      <c r="F174" s="7" t="str">
        <f t="shared" si="114"/>
        <v/>
      </c>
      <c r="G174" s="7" t="str">
        <f t="shared" si="114"/>
        <v/>
      </c>
      <c r="H174" s="7" t="str">
        <f t="shared" si="114"/>
        <v/>
      </c>
      <c r="I174" s="7" t="str">
        <f t="shared" si="114"/>
        <v/>
      </c>
      <c r="J174" s="7" t="str">
        <f t="shared" si="114"/>
        <v/>
      </c>
      <c r="K174" s="7" t="str">
        <f t="shared" si="114"/>
        <v/>
      </c>
      <c r="L174" s="7" t="str">
        <f t="shared" si="114"/>
        <v/>
      </c>
      <c r="M174" s="7" t="str">
        <f t="shared" si="114"/>
        <v/>
      </c>
      <c r="N174" s="7" t="str">
        <f t="shared" si="114"/>
        <v/>
      </c>
      <c r="O174" s="7" t="str">
        <f t="shared" si="114"/>
        <v/>
      </c>
      <c r="P174" s="66">
        <f t="shared" si="100"/>
        <v>0</v>
      </c>
    </row>
    <row r="175" spans="1:16" ht="16.05" customHeight="1" x14ac:dyDescent="0.2">
      <c r="A175" s="51"/>
      <c r="B175" s="51" t="s">
        <v>52</v>
      </c>
      <c r="C175" s="44" t="s">
        <v>21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6">
        <f t="shared" si="100"/>
        <v>0</v>
      </c>
    </row>
    <row r="176" spans="1:16" ht="16.05" customHeight="1" x14ac:dyDescent="0.2">
      <c r="A176" s="51"/>
      <c r="B176" s="51"/>
      <c r="C176" s="52" t="s">
        <v>22</v>
      </c>
      <c r="D176" s="7" t="str">
        <f t="shared" ref="D176:O176" si="115">IF(D175&lt;=0,"",D175/$P175%)</f>
        <v/>
      </c>
      <c r="E176" s="7" t="str">
        <f t="shared" si="115"/>
        <v/>
      </c>
      <c r="F176" s="7" t="str">
        <f t="shared" si="115"/>
        <v/>
      </c>
      <c r="G176" s="7" t="str">
        <f t="shared" si="115"/>
        <v/>
      </c>
      <c r="H176" s="7" t="str">
        <f t="shared" si="115"/>
        <v/>
      </c>
      <c r="I176" s="7" t="str">
        <f t="shared" si="115"/>
        <v/>
      </c>
      <c r="J176" s="7" t="str">
        <f t="shared" si="115"/>
        <v/>
      </c>
      <c r="K176" s="7" t="str">
        <f t="shared" si="115"/>
        <v/>
      </c>
      <c r="L176" s="7" t="str">
        <f t="shared" si="115"/>
        <v/>
      </c>
      <c r="M176" s="7" t="str">
        <f t="shared" si="115"/>
        <v/>
      </c>
      <c r="N176" s="7" t="str">
        <f t="shared" si="115"/>
        <v/>
      </c>
      <c r="O176" s="7" t="str">
        <f t="shared" si="115"/>
        <v/>
      </c>
      <c r="P176" s="66">
        <f t="shared" si="100"/>
        <v>0</v>
      </c>
    </row>
    <row r="177" spans="1:16" ht="16.05" customHeight="1" x14ac:dyDescent="0.2">
      <c r="A177" s="51"/>
      <c r="B177" s="51"/>
      <c r="C177" s="44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0"/>
        <v>0</v>
      </c>
    </row>
    <row r="178" spans="1:16" ht="16.05" customHeight="1" x14ac:dyDescent="0.2">
      <c r="A178" s="51"/>
      <c r="B178" s="51"/>
      <c r="C178" s="52" t="s">
        <v>22</v>
      </c>
      <c r="D178" s="7" t="str">
        <f t="shared" ref="D178:O178" si="116">IF(D177&lt;=0,"",D177/$P177%)</f>
        <v/>
      </c>
      <c r="E178" s="7" t="str">
        <f t="shared" si="116"/>
        <v/>
      </c>
      <c r="F178" s="7" t="str">
        <f t="shared" si="116"/>
        <v/>
      </c>
      <c r="G178" s="7" t="str">
        <f t="shared" si="116"/>
        <v/>
      </c>
      <c r="H178" s="7" t="str">
        <f t="shared" si="116"/>
        <v/>
      </c>
      <c r="I178" s="7" t="str">
        <f t="shared" si="116"/>
        <v/>
      </c>
      <c r="J178" s="7" t="str">
        <f t="shared" si="116"/>
        <v/>
      </c>
      <c r="K178" s="7" t="str">
        <f t="shared" si="116"/>
        <v/>
      </c>
      <c r="L178" s="7" t="str">
        <f t="shared" si="116"/>
        <v/>
      </c>
      <c r="M178" s="7" t="str">
        <f t="shared" si="116"/>
        <v/>
      </c>
      <c r="N178" s="7" t="str">
        <f t="shared" si="116"/>
        <v/>
      </c>
      <c r="O178" s="7" t="str">
        <f t="shared" si="116"/>
        <v/>
      </c>
      <c r="P178" s="66">
        <f t="shared" si="100"/>
        <v>0</v>
      </c>
    </row>
    <row r="179" spans="1:16" ht="16.05" customHeight="1" x14ac:dyDescent="0.2">
      <c r="A179" s="57"/>
      <c r="B179" s="51"/>
      <c r="C179" s="44" t="s">
        <v>24</v>
      </c>
      <c r="D179" s="66">
        <f>SUM(D177,D175)</f>
        <v>0</v>
      </c>
      <c r="E179" s="66">
        <f t="shared" ref="E179:O179" si="117">SUM(E177,E175)</f>
        <v>0</v>
      </c>
      <c r="F179" s="66">
        <f t="shared" si="117"/>
        <v>0</v>
      </c>
      <c r="G179" s="66">
        <f t="shared" si="117"/>
        <v>0</v>
      </c>
      <c r="H179" s="66">
        <f t="shared" si="117"/>
        <v>0</v>
      </c>
      <c r="I179" s="66">
        <f t="shared" si="117"/>
        <v>0</v>
      </c>
      <c r="J179" s="66">
        <f t="shared" si="117"/>
        <v>0</v>
      </c>
      <c r="K179" s="66">
        <f t="shared" si="117"/>
        <v>0</v>
      </c>
      <c r="L179" s="66">
        <f t="shared" si="117"/>
        <v>0</v>
      </c>
      <c r="M179" s="66">
        <f t="shared" si="117"/>
        <v>0</v>
      </c>
      <c r="N179" s="66">
        <f t="shared" si="117"/>
        <v>0</v>
      </c>
      <c r="O179" s="66">
        <f t="shared" si="117"/>
        <v>0</v>
      </c>
      <c r="P179" s="66">
        <f t="shared" si="100"/>
        <v>0</v>
      </c>
    </row>
    <row r="180" spans="1:16" ht="16.05" customHeight="1" x14ac:dyDescent="0.2">
      <c r="A180" s="57"/>
      <c r="B180" s="55"/>
      <c r="C180" s="52" t="s">
        <v>22</v>
      </c>
      <c r="D180" s="7" t="str">
        <f t="shared" ref="D180:O180" si="118">IF(D179&lt;=0,"",D179/$P179%)</f>
        <v/>
      </c>
      <c r="E180" s="7" t="str">
        <f t="shared" si="118"/>
        <v/>
      </c>
      <c r="F180" s="7" t="str">
        <f t="shared" si="118"/>
        <v/>
      </c>
      <c r="G180" s="7" t="str">
        <f t="shared" si="118"/>
        <v/>
      </c>
      <c r="H180" s="7" t="str">
        <f t="shared" si="118"/>
        <v/>
      </c>
      <c r="I180" s="7" t="str">
        <f t="shared" si="118"/>
        <v/>
      </c>
      <c r="J180" s="7" t="str">
        <f t="shared" si="118"/>
        <v/>
      </c>
      <c r="K180" s="7" t="str">
        <f t="shared" si="118"/>
        <v/>
      </c>
      <c r="L180" s="7" t="str">
        <f t="shared" si="118"/>
        <v/>
      </c>
      <c r="M180" s="7" t="str">
        <f t="shared" si="118"/>
        <v/>
      </c>
      <c r="N180" s="7" t="str">
        <f t="shared" si="118"/>
        <v/>
      </c>
      <c r="O180" s="7" t="str">
        <f t="shared" si="118"/>
        <v/>
      </c>
      <c r="P180" s="66">
        <f t="shared" si="100"/>
        <v>0</v>
      </c>
    </row>
    <row r="181" spans="1:16" ht="16.05" customHeight="1" x14ac:dyDescent="0.2">
      <c r="A181" s="57"/>
      <c r="B181" s="51" t="s">
        <v>53</v>
      </c>
      <c r="C181" s="44" t="s">
        <v>21</v>
      </c>
      <c r="D181" s="67">
        <v>0</v>
      </c>
      <c r="E181" s="67">
        <v>0</v>
      </c>
      <c r="F181" s="67">
        <v>0</v>
      </c>
      <c r="G181" s="67">
        <v>8.3000000000000007</v>
      </c>
      <c r="H181" s="67">
        <v>27.8</v>
      </c>
      <c r="I181" s="67">
        <v>11.5</v>
      </c>
      <c r="J181" s="67">
        <v>6.7</v>
      </c>
      <c r="K181" s="67">
        <v>4.8</v>
      </c>
      <c r="L181" s="67">
        <v>4.9000000000000004</v>
      </c>
      <c r="M181" s="67">
        <v>6.4</v>
      </c>
      <c r="N181" s="67">
        <v>1.8</v>
      </c>
      <c r="O181" s="67">
        <v>0</v>
      </c>
      <c r="P181" s="66">
        <f t="shared" si="100"/>
        <v>72.2</v>
      </c>
    </row>
    <row r="182" spans="1:16" ht="16.05" customHeight="1" x14ac:dyDescent="0.2">
      <c r="A182" s="57"/>
      <c r="B182" s="51"/>
      <c r="C182" s="52" t="s">
        <v>22</v>
      </c>
      <c r="D182" s="7" t="str">
        <f t="shared" ref="D182:O182" si="119">IF(D181&lt;=0,"",D181/$P181%)</f>
        <v/>
      </c>
      <c r="E182" s="7" t="str">
        <f t="shared" si="119"/>
        <v/>
      </c>
      <c r="F182" s="7" t="str">
        <f t="shared" si="119"/>
        <v/>
      </c>
      <c r="G182" s="7">
        <f t="shared" si="119"/>
        <v>11.495844875346261</v>
      </c>
      <c r="H182" s="7">
        <f t="shared" si="119"/>
        <v>38.504155124653742</v>
      </c>
      <c r="I182" s="7">
        <f t="shared" si="119"/>
        <v>15.927977839335181</v>
      </c>
      <c r="J182" s="7">
        <f t="shared" si="119"/>
        <v>9.2797783933518012</v>
      </c>
      <c r="K182" s="7">
        <f t="shared" si="119"/>
        <v>6.6481994459833791</v>
      </c>
      <c r="L182" s="7">
        <f t="shared" si="119"/>
        <v>6.7867036011080337</v>
      </c>
      <c r="M182" s="7">
        <f t="shared" si="119"/>
        <v>8.86426592797784</v>
      </c>
      <c r="N182" s="7">
        <f t="shared" si="119"/>
        <v>2.4930747922437675</v>
      </c>
      <c r="O182" s="7" t="str">
        <f t="shared" si="119"/>
        <v/>
      </c>
      <c r="P182" s="66">
        <f t="shared" si="100"/>
        <v>100</v>
      </c>
    </row>
    <row r="183" spans="1:16" ht="16.05" customHeight="1" x14ac:dyDescent="0.2">
      <c r="A183" s="57"/>
      <c r="B183" s="51"/>
      <c r="C183" s="44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0"/>
        <v>0</v>
      </c>
    </row>
    <row r="184" spans="1:16" ht="16.05" customHeight="1" x14ac:dyDescent="0.2">
      <c r="A184" s="57"/>
      <c r="B184" s="51"/>
      <c r="C184" s="52" t="s">
        <v>22</v>
      </c>
      <c r="D184" s="7" t="str">
        <f t="shared" ref="D184:O184" si="120">IF(D183&lt;=0,"",D183/$P183%)</f>
        <v/>
      </c>
      <c r="E184" s="7" t="str">
        <f t="shared" si="120"/>
        <v/>
      </c>
      <c r="F184" s="7" t="str">
        <f t="shared" si="120"/>
        <v/>
      </c>
      <c r="G184" s="7" t="str">
        <f t="shared" si="120"/>
        <v/>
      </c>
      <c r="H184" s="7" t="str">
        <f t="shared" si="120"/>
        <v/>
      </c>
      <c r="I184" s="7" t="str">
        <f t="shared" si="120"/>
        <v/>
      </c>
      <c r="J184" s="7" t="str">
        <f t="shared" si="120"/>
        <v/>
      </c>
      <c r="K184" s="7" t="str">
        <f t="shared" si="120"/>
        <v/>
      </c>
      <c r="L184" s="7" t="str">
        <f t="shared" si="120"/>
        <v/>
      </c>
      <c r="M184" s="7" t="str">
        <f t="shared" si="120"/>
        <v/>
      </c>
      <c r="N184" s="7" t="str">
        <f t="shared" si="120"/>
        <v/>
      </c>
      <c r="O184" s="7" t="str">
        <f t="shared" si="120"/>
        <v/>
      </c>
      <c r="P184" s="66">
        <f t="shared" si="100"/>
        <v>0</v>
      </c>
    </row>
    <row r="185" spans="1:16" ht="16.05" customHeight="1" x14ac:dyDescent="0.2">
      <c r="A185" s="57"/>
      <c r="B185" s="51"/>
      <c r="C185" s="44" t="s">
        <v>24</v>
      </c>
      <c r="D185" s="66">
        <f>SUM(D183,D181)</f>
        <v>0</v>
      </c>
      <c r="E185" s="66">
        <f t="shared" ref="E185:O185" si="121">SUM(E183,E181)</f>
        <v>0</v>
      </c>
      <c r="F185" s="66">
        <f t="shared" si="121"/>
        <v>0</v>
      </c>
      <c r="G185" s="66">
        <f t="shared" si="121"/>
        <v>8.3000000000000007</v>
      </c>
      <c r="H185" s="66">
        <f t="shared" si="121"/>
        <v>27.8</v>
      </c>
      <c r="I185" s="66">
        <f t="shared" si="121"/>
        <v>11.5</v>
      </c>
      <c r="J185" s="66">
        <f t="shared" si="121"/>
        <v>6.7</v>
      </c>
      <c r="K185" s="66">
        <f t="shared" si="121"/>
        <v>4.8</v>
      </c>
      <c r="L185" s="66">
        <f t="shared" si="121"/>
        <v>4.9000000000000004</v>
      </c>
      <c r="M185" s="66">
        <f t="shared" si="121"/>
        <v>6.4</v>
      </c>
      <c r="N185" s="66">
        <f t="shared" si="121"/>
        <v>1.8</v>
      </c>
      <c r="O185" s="66">
        <f t="shared" si="121"/>
        <v>0</v>
      </c>
      <c r="P185" s="66">
        <f t="shared" si="100"/>
        <v>72.2</v>
      </c>
    </row>
    <row r="186" spans="1:16" ht="16.05" customHeight="1" x14ac:dyDescent="0.2">
      <c r="A186" s="57"/>
      <c r="B186" s="55"/>
      <c r="C186" s="52" t="s">
        <v>22</v>
      </c>
      <c r="D186" s="7" t="str">
        <f t="shared" ref="D186:O186" si="122">IF(D185&lt;=0,"",D185/$P185%)</f>
        <v/>
      </c>
      <c r="E186" s="7" t="str">
        <f t="shared" si="122"/>
        <v/>
      </c>
      <c r="F186" s="7" t="str">
        <f t="shared" si="122"/>
        <v/>
      </c>
      <c r="G186" s="7">
        <f t="shared" si="122"/>
        <v>11.495844875346261</v>
      </c>
      <c r="H186" s="7">
        <f t="shared" si="122"/>
        <v>38.504155124653742</v>
      </c>
      <c r="I186" s="7">
        <f t="shared" si="122"/>
        <v>15.927977839335181</v>
      </c>
      <c r="J186" s="7">
        <f t="shared" si="122"/>
        <v>9.2797783933518012</v>
      </c>
      <c r="K186" s="7">
        <f t="shared" si="122"/>
        <v>6.6481994459833791</v>
      </c>
      <c r="L186" s="7">
        <f t="shared" si="122"/>
        <v>6.7867036011080337</v>
      </c>
      <c r="M186" s="7">
        <f t="shared" si="122"/>
        <v>8.86426592797784</v>
      </c>
      <c r="N186" s="7">
        <f t="shared" si="122"/>
        <v>2.4930747922437675</v>
      </c>
      <c r="O186" s="7" t="str">
        <f t="shared" si="122"/>
        <v/>
      </c>
      <c r="P186" s="66">
        <f t="shared" si="100"/>
        <v>100</v>
      </c>
    </row>
    <row r="187" spans="1:16" ht="16.05" customHeight="1" x14ac:dyDescent="0.2">
      <c r="A187" s="57"/>
      <c r="B187" s="51" t="s">
        <v>54</v>
      </c>
      <c r="C187" s="44" t="s">
        <v>21</v>
      </c>
      <c r="D187" s="67">
        <v>0</v>
      </c>
      <c r="E187" s="67">
        <v>0</v>
      </c>
      <c r="F187" s="67">
        <v>0</v>
      </c>
      <c r="G187" s="67">
        <v>0</v>
      </c>
      <c r="H187" s="67">
        <v>0</v>
      </c>
      <c r="I187" s="67">
        <v>0.3</v>
      </c>
      <c r="J187" s="67">
        <v>0</v>
      </c>
      <c r="K187" s="67">
        <v>0.2</v>
      </c>
      <c r="L187" s="67">
        <v>0</v>
      </c>
      <c r="M187" s="67">
        <v>0</v>
      </c>
      <c r="N187" s="67">
        <v>0</v>
      </c>
      <c r="O187" s="67">
        <v>0</v>
      </c>
      <c r="P187" s="66">
        <f t="shared" si="100"/>
        <v>0.5</v>
      </c>
    </row>
    <row r="188" spans="1:16" ht="16.05" customHeight="1" x14ac:dyDescent="0.2">
      <c r="A188" s="57"/>
      <c r="B188" s="51"/>
      <c r="C188" s="52" t="s">
        <v>22</v>
      </c>
      <c r="D188" s="7" t="str">
        <f t="shared" ref="D188:O188" si="123">IF(D187&lt;=0,"",D187/$P187%)</f>
        <v/>
      </c>
      <c r="E188" s="7" t="str">
        <f t="shared" si="123"/>
        <v/>
      </c>
      <c r="F188" s="7" t="str">
        <f t="shared" si="123"/>
        <v/>
      </c>
      <c r="G188" s="7" t="str">
        <f t="shared" si="123"/>
        <v/>
      </c>
      <c r="H188" s="7" t="str">
        <f t="shared" si="123"/>
        <v/>
      </c>
      <c r="I188" s="7">
        <f t="shared" si="123"/>
        <v>60</v>
      </c>
      <c r="J188" s="7" t="str">
        <f t="shared" si="123"/>
        <v/>
      </c>
      <c r="K188" s="7">
        <f t="shared" si="123"/>
        <v>40</v>
      </c>
      <c r="L188" s="7" t="str">
        <f t="shared" si="123"/>
        <v/>
      </c>
      <c r="M188" s="7" t="str">
        <f t="shared" si="123"/>
        <v/>
      </c>
      <c r="N188" s="7" t="str">
        <f t="shared" si="123"/>
        <v/>
      </c>
      <c r="O188" s="7" t="str">
        <f t="shared" si="123"/>
        <v/>
      </c>
      <c r="P188" s="66">
        <f t="shared" si="100"/>
        <v>100</v>
      </c>
    </row>
    <row r="189" spans="1:16" ht="16.05" customHeight="1" x14ac:dyDescent="0.2">
      <c r="A189" s="57"/>
      <c r="B189" s="51"/>
      <c r="C189" s="44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0"/>
        <v>0</v>
      </c>
    </row>
    <row r="190" spans="1:16" ht="16.05" customHeight="1" x14ac:dyDescent="0.2">
      <c r="A190" s="57"/>
      <c r="B190" s="51"/>
      <c r="C190" s="52" t="s">
        <v>22</v>
      </c>
      <c r="D190" s="7" t="str">
        <f t="shared" ref="D190:O190" si="124">IF(D189&lt;=0,"",D189/$P189%)</f>
        <v/>
      </c>
      <c r="E190" s="7" t="str">
        <f t="shared" si="124"/>
        <v/>
      </c>
      <c r="F190" s="7" t="str">
        <f t="shared" si="124"/>
        <v/>
      </c>
      <c r="G190" s="7" t="str">
        <f t="shared" si="124"/>
        <v/>
      </c>
      <c r="H190" s="7" t="str">
        <f t="shared" si="124"/>
        <v/>
      </c>
      <c r="I190" s="7" t="str">
        <f t="shared" si="124"/>
        <v/>
      </c>
      <c r="J190" s="7" t="str">
        <f t="shared" si="124"/>
        <v/>
      </c>
      <c r="K190" s="7" t="str">
        <f t="shared" si="124"/>
        <v/>
      </c>
      <c r="L190" s="7" t="str">
        <f t="shared" si="124"/>
        <v/>
      </c>
      <c r="M190" s="7" t="str">
        <f t="shared" si="124"/>
        <v/>
      </c>
      <c r="N190" s="7" t="str">
        <f t="shared" si="124"/>
        <v/>
      </c>
      <c r="O190" s="7" t="str">
        <f t="shared" si="124"/>
        <v/>
      </c>
      <c r="P190" s="66">
        <f t="shared" si="100"/>
        <v>0</v>
      </c>
    </row>
    <row r="191" spans="1:16" ht="16.05" customHeight="1" x14ac:dyDescent="0.2">
      <c r="A191" s="57"/>
      <c r="B191" s="51"/>
      <c r="C191" s="44" t="s">
        <v>24</v>
      </c>
      <c r="D191" s="66">
        <f>SUM(D189,D187)</f>
        <v>0</v>
      </c>
      <c r="E191" s="66">
        <f t="shared" ref="E191:O191" si="125">SUM(E189,E187)</f>
        <v>0</v>
      </c>
      <c r="F191" s="66">
        <f t="shared" si="125"/>
        <v>0</v>
      </c>
      <c r="G191" s="66">
        <f t="shared" si="125"/>
        <v>0</v>
      </c>
      <c r="H191" s="66">
        <f t="shared" si="125"/>
        <v>0</v>
      </c>
      <c r="I191" s="66">
        <f t="shared" si="125"/>
        <v>0.3</v>
      </c>
      <c r="J191" s="66">
        <f t="shared" si="125"/>
        <v>0</v>
      </c>
      <c r="K191" s="66">
        <f t="shared" si="125"/>
        <v>0.2</v>
      </c>
      <c r="L191" s="66">
        <f t="shared" si="125"/>
        <v>0</v>
      </c>
      <c r="M191" s="66">
        <f t="shared" si="125"/>
        <v>0</v>
      </c>
      <c r="N191" s="66">
        <f t="shared" si="125"/>
        <v>0</v>
      </c>
      <c r="O191" s="66">
        <f t="shared" si="125"/>
        <v>0</v>
      </c>
      <c r="P191" s="66">
        <f t="shared" si="100"/>
        <v>0.5</v>
      </c>
    </row>
    <row r="192" spans="1:16" ht="16.05" customHeight="1" x14ac:dyDescent="0.2">
      <c r="A192" s="57"/>
      <c r="B192" s="55"/>
      <c r="C192" s="52" t="s">
        <v>22</v>
      </c>
      <c r="D192" s="7" t="str">
        <f t="shared" ref="D192:O192" si="126">IF(D191&lt;=0,"",D191/$P191%)</f>
        <v/>
      </c>
      <c r="E192" s="7" t="str">
        <f t="shared" si="126"/>
        <v/>
      </c>
      <c r="F192" s="7" t="str">
        <f t="shared" si="126"/>
        <v/>
      </c>
      <c r="G192" s="7" t="str">
        <f t="shared" si="126"/>
        <v/>
      </c>
      <c r="H192" s="7" t="str">
        <f t="shared" si="126"/>
        <v/>
      </c>
      <c r="I192" s="7">
        <f t="shared" si="126"/>
        <v>60</v>
      </c>
      <c r="J192" s="7" t="str">
        <f t="shared" si="126"/>
        <v/>
      </c>
      <c r="K192" s="7">
        <f t="shared" si="126"/>
        <v>40</v>
      </c>
      <c r="L192" s="7" t="str">
        <f t="shared" si="126"/>
        <v/>
      </c>
      <c r="M192" s="7" t="str">
        <f t="shared" si="126"/>
        <v/>
      </c>
      <c r="N192" s="7" t="str">
        <f t="shared" si="126"/>
        <v/>
      </c>
      <c r="O192" s="7" t="str">
        <f t="shared" si="126"/>
        <v/>
      </c>
      <c r="P192" s="66">
        <f t="shared" si="100"/>
        <v>100</v>
      </c>
    </row>
    <row r="193" spans="1:16" ht="16.05" customHeight="1" x14ac:dyDescent="0.2">
      <c r="A193" s="57"/>
      <c r="B193" s="51" t="s">
        <v>55</v>
      </c>
      <c r="C193" s="44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0"/>
        <v>0</v>
      </c>
    </row>
    <row r="194" spans="1:16" ht="16.05" customHeight="1" x14ac:dyDescent="0.2">
      <c r="A194" s="57"/>
      <c r="B194" s="51"/>
      <c r="C194" s="52" t="s">
        <v>22</v>
      </c>
      <c r="D194" s="7" t="str">
        <f t="shared" ref="D194:O194" si="127">IF(D193&lt;=0,"",D193/$P193%)</f>
        <v/>
      </c>
      <c r="E194" s="7" t="str">
        <f t="shared" si="127"/>
        <v/>
      </c>
      <c r="F194" s="7" t="str">
        <f t="shared" si="127"/>
        <v/>
      </c>
      <c r="G194" s="7" t="str">
        <f t="shared" si="127"/>
        <v/>
      </c>
      <c r="H194" s="7" t="str">
        <f t="shared" si="127"/>
        <v/>
      </c>
      <c r="I194" s="7" t="str">
        <f t="shared" si="127"/>
        <v/>
      </c>
      <c r="J194" s="7" t="str">
        <f t="shared" si="127"/>
        <v/>
      </c>
      <c r="K194" s="7" t="str">
        <f t="shared" si="127"/>
        <v/>
      </c>
      <c r="L194" s="7" t="str">
        <f t="shared" si="127"/>
        <v/>
      </c>
      <c r="M194" s="7" t="str">
        <f t="shared" si="127"/>
        <v/>
      </c>
      <c r="N194" s="7" t="str">
        <f t="shared" si="127"/>
        <v/>
      </c>
      <c r="O194" s="7" t="str">
        <f t="shared" si="127"/>
        <v/>
      </c>
      <c r="P194" s="66">
        <f t="shared" si="100"/>
        <v>0</v>
      </c>
    </row>
    <row r="195" spans="1:16" ht="16.05" customHeight="1" x14ac:dyDescent="0.2">
      <c r="A195" s="57"/>
      <c r="B195" s="51"/>
      <c r="C195" s="44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0"/>
        <v>0</v>
      </c>
    </row>
    <row r="196" spans="1:16" ht="16.05" customHeight="1" x14ac:dyDescent="0.2">
      <c r="A196" s="57"/>
      <c r="B196" s="51"/>
      <c r="C196" s="52" t="s">
        <v>22</v>
      </c>
      <c r="D196" s="7" t="str">
        <f t="shared" ref="D196:O196" si="128">IF(D195&lt;=0,"",D195/$P195%)</f>
        <v/>
      </c>
      <c r="E196" s="7" t="str">
        <f t="shared" si="128"/>
        <v/>
      </c>
      <c r="F196" s="7" t="str">
        <f t="shared" si="128"/>
        <v/>
      </c>
      <c r="G196" s="7" t="str">
        <f t="shared" si="128"/>
        <v/>
      </c>
      <c r="H196" s="7" t="str">
        <f t="shared" si="128"/>
        <v/>
      </c>
      <c r="I196" s="7" t="str">
        <f t="shared" si="128"/>
        <v/>
      </c>
      <c r="J196" s="7" t="str">
        <f t="shared" si="128"/>
        <v/>
      </c>
      <c r="K196" s="7" t="str">
        <f t="shared" si="128"/>
        <v/>
      </c>
      <c r="L196" s="7" t="str">
        <f t="shared" si="128"/>
        <v/>
      </c>
      <c r="M196" s="7" t="str">
        <f t="shared" si="128"/>
        <v/>
      </c>
      <c r="N196" s="7" t="str">
        <f t="shared" si="128"/>
        <v/>
      </c>
      <c r="O196" s="7" t="str">
        <f t="shared" si="128"/>
        <v/>
      </c>
      <c r="P196" s="66">
        <f t="shared" si="100"/>
        <v>0</v>
      </c>
    </row>
    <row r="197" spans="1:16" ht="16.05" customHeight="1" x14ac:dyDescent="0.2">
      <c r="A197" s="57"/>
      <c r="B197" s="51"/>
      <c r="C197" s="44" t="s">
        <v>24</v>
      </c>
      <c r="D197" s="66">
        <f>SUM(D195,D193)</f>
        <v>0</v>
      </c>
      <c r="E197" s="66">
        <f t="shared" ref="E197:O197" si="129">SUM(E195,E193)</f>
        <v>0</v>
      </c>
      <c r="F197" s="66">
        <f t="shared" si="129"/>
        <v>0</v>
      </c>
      <c r="G197" s="66">
        <f t="shared" si="129"/>
        <v>0</v>
      </c>
      <c r="H197" s="66">
        <f t="shared" si="129"/>
        <v>0</v>
      </c>
      <c r="I197" s="66">
        <f t="shared" si="129"/>
        <v>0</v>
      </c>
      <c r="J197" s="66">
        <f t="shared" si="129"/>
        <v>0</v>
      </c>
      <c r="K197" s="66">
        <f t="shared" si="129"/>
        <v>0</v>
      </c>
      <c r="L197" s="66">
        <f t="shared" si="129"/>
        <v>0</v>
      </c>
      <c r="M197" s="66">
        <f t="shared" si="129"/>
        <v>0</v>
      </c>
      <c r="N197" s="66">
        <f t="shared" si="129"/>
        <v>0</v>
      </c>
      <c r="O197" s="66">
        <f t="shared" si="129"/>
        <v>0</v>
      </c>
      <c r="P197" s="66">
        <f t="shared" si="100"/>
        <v>0</v>
      </c>
    </row>
    <row r="198" spans="1:16" ht="16.05" customHeight="1" x14ac:dyDescent="0.2">
      <c r="A198" s="57"/>
      <c r="B198" s="55"/>
      <c r="C198" s="52" t="s">
        <v>22</v>
      </c>
      <c r="D198" s="7" t="str">
        <f t="shared" ref="D198:O198" si="130">IF(D197&lt;=0,"",D197/$P197%)</f>
        <v/>
      </c>
      <c r="E198" s="7" t="str">
        <f t="shared" si="130"/>
        <v/>
      </c>
      <c r="F198" s="7" t="str">
        <f t="shared" si="130"/>
        <v/>
      </c>
      <c r="G198" s="7" t="str">
        <f t="shared" si="130"/>
        <v/>
      </c>
      <c r="H198" s="7" t="str">
        <f t="shared" si="130"/>
        <v/>
      </c>
      <c r="I198" s="7" t="str">
        <f t="shared" si="130"/>
        <v/>
      </c>
      <c r="J198" s="7" t="str">
        <f t="shared" si="130"/>
        <v/>
      </c>
      <c r="K198" s="7" t="str">
        <f t="shared" si="130"/>
        <v/>
      </c>
      <c r="L198" s="7" t="str">
        <f t="shared" si="130"/>
        <v/>
      </c>
      <c r="M198" s="7" t="str">
        <f t="shared" si="130"/>
        <v/>
      </c>
      <c r="N198" s="7" t="str">
        <f t="shared" si="130"/>
        <v/>
      </c>
      <c r="O198" s="7" t="str">
        <f t="shared" si="130"/>
        <v/>
      </c>
      <c r="P198" s="66">
        <f t="shared" si="100"/>
        <v>0</v>
      </c>
    </row>
    <row r="199" spans="1:16" ht="16.05" customHeight="1" x14ac:dyDescent="0.2">
      <c r="A199" s="57"/>
      <c r="B199" s="51" t="s">
        <v>56</v>
      </c>
      <c r="C199" s="44" t="s">
        <v>21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6">
        <f t="shared" si="100"/>
        <v>0</v>
      </c>
    </row>
    <row r="200" spans="1:16" ht="16.05" customHeight="1" x14ac:dyDescent="0.2">
      <c r="A200" s="57"/>
      <c r="B200" s="51"/>
      <c r="C200" s="52" t="s">
        <v>22</v>
      </c>
      <c r="D200" s="7" t="str">
        <f t="shared" ref="D200:O200" si="131">IF(D199&lt;=0,"",D199/$P199%)</f>
        <v/>
      </c>
      <c r="E200" s="7" t="str">
        <f t="shared" si="131"/>
        <v/>
      </c>
      <c r="F200" s="7" t="str">
        <f t="shared" si="131"/>
        <v/>
      </c>
      <c r="G200" s="7" t="str">
        <f t="shared" si="131"/>
        <v/>
      </c>
      <c r="H200" s="7" t="str">
        <f t="shared" si="131"/>
        <v/>
      </c>
      <c r="I200" s="7" t="str">
        <f t="shared" si="131"/>
        <v/>
      </c>
      <c r="J200" s="7" t="str">
        <f t="shared" si="131"/>
        <v/>
      </c>
      <c r="K200" s="7" t="str">
        <f t="shared" si="131"/>
        <v/>
      </c>
      <c r="L200" s="7" t="str">
        <f t="shared" si="131"/>
        <v/>
      </c>
      <c r="M200" s="7" t="str">
        <f t="shared" si="131"/>
        <v/>
      </c>
      <c r="N200" s="7" t="str">
        <f t="shared" si="131"/>
        <v/>
      </c>
      <c r="O200" s="7" t="str">
        <f t="shared" si="131"/>
        <v/>
      </c>
      <c r="P200" s="66">
        <f t="shared" si="100"/>
        <v>0</v>
      </c>
    </row>
    <row r="201" spans="1:16" ht="16.05" customHeight="1" x14ac:dyDescent="0.2">
      <c r="A201" s="57"/>
      <c r="B201" s="51"/>
      <c r="C201" s="44" t="s">
        <v>23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>
        <f t="shared" si="100"/>
        <v>0</v>
      </c>
    </row>
    <row r="202" spans="1:16" ht="16.05" customHeight="1" x14ac:dyDescent="0.2">
      <c r="A202" s="57"/>
      <c r="B202" s="51"/>
      <c r="C202" s="52" t="s">
        <v>22</v>
      </c>
      <c r="D202" s="7" t="str">
        <f t="shared" ref="D202:O202" si="132">IF(D201&lt;=0,"",D201/$P201%)</f>
        <v/>
      </c>
      <c r="E202" s="7" t="str">
        <f t="shared" si="132"/>
        <v/>
      </c>
      <c r="F202" s="7" t="str">
        <f t="shared" si="132"/>
        <v/>
      </c>
      <c r="G202" s="7" t="str">
        <f t="shared" si="132"/>
        <v/>
      </c>
      <c r="H202" s="7" t="str">
        <f t="shared" si="132"/>
        <v/>
      </c>
      <c r="I202" s="7" t="str">
        <f t="shared" si="132"/>
        <v/>
      </c>
      <c r="J202" s="7" t="str">
        <f t="shared" si="132"/>
        <v/>
      </c>
      <c r="K202" s="7" t="str">
        <f t="shared" si="132"/>
        <v/>
      </c>
      <c r="L202" s="7" t="str">
        <f t="shared" si="132"/>
        <v/>
      </c>
      <c r="M202" s="7" t="str">
        <f t="shared" si="132"/>
        <v/>
      </c>
      <c r="N202" s="7" t="str">
        <f t="shared" si="132"/>
        <v/>
      </c>
      <c r="O202" s="7" t="str">
        <f t="shared" si="132"/>
        <v/>
      </c>
      <c r="P202" s="66">
        <f t="shared" si="100"/>
        <v>0</v>
      </c>
    </row>
    <row r="203" spans="1:16" ht="16.05" customHeight="1" x14ac:dyDescent="0.2">
      <c r="A203" s="57"/>
      <c r="B203" s="51"/>
      <c r="C203" s="44" t="s">
        <v>24</v>
      </c>
      <c r="D203" s="66">
        <f>SUM(D201,D199)</f>
        <v>0</v>
      </c>
      <c r="E203" s="66">
        <f t="shared" ref="E203:O203" si="133">SUM(E201,E199)</f>
        <v>0</v>
      </c>
      <c r="F203" s="66">
        <f t="shared" si="133"/>
        <v>0</v>
      </c>
      <c r="G203" s="66">
        <f t="shared" si="133"/>
        <v>0</v>
      </c>
      <c r="H203" s="66">
        <f t="shared" si="133"/>
        <v>0</v>
      </c>
      <c r="I203" s="66">
        <f t="shared" si="133"/>
        <v>0</v>
      </c>
      <c r="J203" s="66">
        <f t="shared" si="133"/>
        <v>0</v>
      </c>
      <c r="K203" s="66">
        <f t="shared" si="133"/>
        <v>0</v>
      </c>
      <c r="L203" s="66">
        <f t="shared" si="133"/>
        <v>0</v>
      </c>
      <c r="M203" s="66">
        <f t="shared" si="133"/>
        <v>0</v>
      </c>
      <c r="N203" s="66">
        <f t="shared" si="133"/>
        <v>0</v>
      </c>
      <c r="O203" s="66">
        <f t="shared" si="133"/>
        <v>0</v>
      </c>
      <c r="P203" s="66">
        <f t="shared" si="100"/>
        <v>0</v>
      </c>
    </row>
    <row r="204" spans="1:16" ht="16.05" customHeight="1" x14ac:dyDescent="0.2">
      <c r="A204" s="57"/>
      <c r="B204" s="55"/>
      <c r="C204" s="52" t="s">
        <v>22</v>
      </c>
      <c r="D204" s="7" t="str">
        <f t="shared" ref="D204:O204" si="134">IF(D203&lt;=0,"",D203/$P203%)</f>
        <v/>
      </c>
      <c r="E204" s="7" t="str">
        <f t="shared" si="134"/>
        <v/>
      </c>
      <c r="F204" s="7" t="str">
        <f t="shared" si="134"/>
        <v/>
      </c>
      <c r="G204" s="7" t="str">
        <f t="shared" si="134"/>
        <v/>
      </c>
      <c r="H204" s="7" t="str">
        <f t="shared" si="134"/>
        <v/>
      </c>
      <c r="I204" s="7" t="str">
        <f t="shared" si="134"/>
        <v/>
      </c>
      <c r="J204" s="7" t="str">
        <f t="shared" si="134"/>
        <v/>
      </c>
      <c r="K204" s="7" t="str">
        <f t="shared" si="134"/>
        <v/>
      </c>
      <c r="L204" s="7" t="str">
        <f t="shared" si="134"/>
        <v/>
      </c>
      <c r="M204" s="7" t="str">
        <f t="shared" si="134"/>
        <v/>
      </c>
      <c r="N204" s="7" t="str">
        <f t="shared" si="134"/>
        <v/>
      </c>
      <c r="O204" s="7" t="str">
        <f t="shared" si="134"/>
        <v/>
      </c>
      <c r="P204" s="66">
        <f t="shared" si="100"/>
        <v>0</v>
      </c>
    </row>
    <row r="205" spans="1:16" ht="16.05" customHeight="1" x14ac:dyDescent="0.2">
      <c r="A205" s="57"/>
      <c r="B205" s="51" t="s">
        <v>57</v>
      </c>
      <c r="C205" s="44" t="s">
        <v>21</v>
      </c>
      <c r="D205" s="67">
        <v>0</v>
      </c>
      <c r="E205" s="67">
        <v>0</v>
      </c>
      <c r="F205" s="67">
        <v>0</v>
      </c>
      <c r="G205" s="67">
        <v>0</v>
      </c>
      <c r="H205" s="67">
        <v>0</v>
      </c>
      <c r="I205" s="67">
        <v>0</v>
      </c>
      <c r="J205" s="67">
        <v>0.1</v>
      </c>
      <c r="K205" s="67">
        <v>0.1</v>
      </c>
      <c r="L205" s="67">
        <v>0</v>
      </c>
      <c r="M205" s="67">
        <v>0</v>
      </c>
      <c r="N205" s="67">
        <v>0</v>
      </c>
      <c r="O205" s="67">
        <v>0</v>
      </c>
      <c r="P205" s="66">
        <f t="shared" si="100"/>
        <v>0.2</v>
      </c>
    </row>
    <row r="206" spans="1:16" ht="16.05" customHeight="1" x14ac:dyDescent="0.2">
      <c r="A206" s="57"/>
      <c r="B206" s="51"/>
      <c r="C206" s="52" t="s">
        <v>22</v>
      </c>
      <c r="D206" s="7" t="str">
        <f t="shared" ref="D206:O206" si="135">IF(D205&lt;=0,"",D205/$P205%)</f>
        <v/>
      </c>
      <c r="E206" s="7" t="str">
        <f t="shared" si="135"/>
        <v/>
      </c>
      <c r="F206" s="7" t="str">
        <f t="shared" si="135"/>
        <v/>
      </c>
      <c r="G206" s="7" t="str">
        <f t="shared" si="135"/>
        <v/>
      </c>
      <c r="H206" s="7" t="str">
        <f t="shared" si="135"/>
        <v/>
      </c>
      <c r="I206" s="7" t="str">
        <f t="shared" si="135"/>
        <v/>
      </c>
      <c r="J206" s="7">
        <f t="shared" si="135"/>
        <v>50</v>
      </c>
      <c r="K206" s="7">
        <f t="shared" si="135"/>
        <v>50</v>
      </c>
      <c r="L206" s="7" t="str">
        <f t="shared" si="135"/>
        <v/>
      </c>
      <c r="M206" s="7" t="str">
        <f t="shared" si="135"/>
        <v/>
      </c>
      <c r="N206" s="7" t="str">
        <f t="shared" si="135"/>
        <v/>
      </c>
      <c r="O206" s="7" t="str">
        <f t="shared" si="135"/>
        <v/>
      </c>
      <c r="P206" s="66">
        <f t="shared" si="100"/>
        <v>100</v>
      </c>
    </row>
    <row r="207" spans="1:16" ht="16.05" customHeight="1" x14ac:dyDescent="0.2">
      <c r="A207" s="57"/>
      <c r="B207" s="51"/>
      <c r="C207" s="44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0"/>
        <v>0</v>
      </c>
    </row>
    <row r="208" spans="1:16" ht="16.05" customHeight="1" x14ac:dyDescent="0.2">
      <c r="A208" s="57"/>
      <c r="B208" s="51"/>
      <c r="C208" s="52" t="s">
        <v>22</v>
      </c>
      <c r="D208" s="7" t="str">
        <f t="shared" ref="D208:O208" si="136">IF(D207&lt;=0,"",D207/$P207%)</f>
        <v/>
      </c>
      <c r="E208" s="7" t="str">
        <f t="shared" si="136"/>
        <v/>
      </c>
      <c r="F208" s="7" t="str">
        <f t="shared" si="136"/>
        <v/>
      </c>
      <c r="G208" s="7" t="str">
        <f t="shared" si="136"/>
        <v/>
      </c>
      <c r="H208" s="7" t="str">
        <f t="shared" si="136"/>
        <v/>
      </c>
      <c r="I208" s="7" t="str">
        <f t="shared" si="136"/>
        <v/>
      </c>
      <c r="J208" s="7" t="str">
        <f t="shared" si="136"/>
        <v/>
      </c>
      <c r="K208" s="7" t="str">
        <f t="shared" si="136"/>
        <v/>
      </c>
      <c r="L208" s="7" t="str">
        <f t="shared" si="136"/>
        <v/>
      </c>
      <c r="M208" s="7" t="str">
        <f t="shared" si="136"/>
        <v/>
      </c>
      <c r="N208" s="7" t="str">
        <f t="shared" si="136"/>
        <v/>
      </c>
      <c r="O208" s="7" t="str">
        <f t="shared" si="136"/>
        <v/>
      </c>
      <c r="P208" s="66">
        <f t="shared" si="100"/>
        <v>0</v>
      </c>
    </row>
    <row r="209" spans="1:16" ht="16.05" customHeight="1" x14ac:dyDescent="0.2">
      <c r="A209" s="57"/>
      <c r="B209" s="51"/>
      <c r="C209" s="44" t="s">
        <v>24</v>
      </c>
      <c r="D209" s="66">
        <f>SUM(D207,D205)</f>
        <v>0</v>
      </c>
      <c r="E209" s="66">
        <f t="shared" ref="E209:O209" si="137">SUM(E207,E205)</f>
        <v>0</v>
      </c>
      <c r="F209" s="66">
        <f t="shared" si="137"/>
        <v>0</v>
      </c>
      <c r="G209" s="66">
        <f t="shared" si="137"/>
        <v>0</v>
      </c>
      <c r="H209" s="66">
        <f t="shared" si="137"/>
        <v>0</v>
      </c>
      <c r="I209" s="66">
        <f t="shared" si="137"/>
        <v>0</v>
      </c>
      <c r="J209" s="66">
        <f t="shared" si="137"/>
        <v>0.1</v>
      </c>
      <c r="K209" s="66">
        <f t="shared" si="137"/>
        <v>0.1</v>
      </c>
      <c r="L209" s="66">
        <f t="shared" si="137"/>
        <v>0</v>
      </c>
      <c r="M209" s="66">
        <f t="shared" si="137"/>
        <v>0</v>
      </c>
      <c r="N209" s="66">
        <f t="shared" si="137"/>
        <v>0</v>
      </c>
      <c r="O209" s="66">
        <f t="shared" si="137"/>
        <v>0</v>
      </c>
      <c r="P209" s="66">
        <f t="shared" si="100"/>
        <v>0.2</v>
      </c>
    </row>
    <row r="210" spans="1:16" ht="16.05" customHeight="1" x14ac:dyDescent="0.2">
      <c r="A210" s="57"/>
      <c r="B210" s="55"/>
      <c r="C210" s="52" t="s">
        <v>22</v>
      </c>
      <c r="D210" s="7" t="str">
        <f t="shared" ref="D210:O210" si="138">IF(D209&lt;=0,"",D209/$P209%)</f>
        <v/>
      </c>
      <c r="E210" s="7" t="str">
        <f t="shared" si="138"/>
        <v/>
      </c>
      <c r="F210" s="7" t="str">
        <f t="shared" si="138"/>
        <v/>
      </c>
      <c r="G210" s="7" t="str">
        <f t="shared" si="138"/>
        <v/>
      </c>
      <c r="H210" s="7" t="str">
        <f t="shared" si="138"/>
        <v/>
      </c>
      <c r="I210" s="7" t="str">
        <f t="shared" si="138"/>
        <v/>
      </c>
      <c r="J210" s="7">
        <f t="shared" si="138"/>
        <v>50</v>
      </c>
      <c r="K210" s="7">
        <f t="shared" si="138"/>
        <v>50</v>
      </c>
      <c r="L210" s="7" t="str">
        <f t="shared" si="138"/>
        <v/>
      </c>
      <c r="M210" s="7" t="str">
        <f t="shared" si="138"/>
        <v/>
      </c>
      <c r="N210" s="7" t="str">
        <f t="shared" si="138"/>
        <v/>
      </c>
      <c r="O210" s="7" t="str">
        <f t="shared" si="138"/>
        <v/>
      </c>
      <c r="P210" s="66">
        <f t="shared" si="100"/>
        <v>100</v>
      </c>
    </row>
    <row r="211" spans="1:16" ht="16.05" customHeight="1" x14ac:dyDescent="0.2">
      <c r="A211" s="57"/>
      <c r="B211" s="51" t="s">
        <v>58</v>
      </c>
      <c r="C211" s="44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100"/>
        <v>0</v>
      </c>
    </row>
    <row r="212" spans="1:16" ht="16.05" customHeight="1" x14ac:dyDescent="0.2">
      <c r="A212" s="57"/>
      <c r="B212" s="51"/>
      <c r="C212" s="52" t="s">
        <v>22</v>
      </c>
      <c r="D212" s="7" t="str">
        <f t="shared" ref="D212:O212" si="139">IF(D211&lt;=0,"",D211/$P211%)</f>
        <v/>
      </c>
      <c r="E212" s="7" t="str">
        <f t="shared" si="139"/>
        <v/>
      </c>
      <c r="F212" s="7" t="str">
        <f t="shared" si="139"/>
        <v/>
      </c>
      <c r="G212" s="7" t="str">
        <f t="shared" si="139"/>
        <v/>
      </c>
      <c r="H212" s="7" t="str">
        <f t="shared" si="139"/>
        <v/>
      </c>
      <c r="I212" s="7" t="str">
        <f t="shared" si="139"/>
        <v/>
      </c>
      <c r="J212" s="7" t="str">
        <f t="shared" si="139"/>
        <v/>
      </c>
      <c r="K212" s="7" t="str">
        <f t="shared" si="139"/>
        <v/>
      </c>
      <c r="L212" s="7" t="str">
        <f t="shared" si="139"/>
        <v/>
      </c>
      <c r="M212" s="7" t="str">
        <f t="shared" si="139"/>
        <v/>
      </c>
      <c r="N212" s="7" t="str">
        <f t="shared" si="139"/>
        <v/>
      </c>
      <c r="O212" s="7" t="str">
        <f t="shared" si="139"/>
        <v/>
      </c>
      <c r="P212" s="66">
        <f t="shared" si="100"/>
        <v>0</v>
      </c>
    </row>
    <row r="213" spans="1:16" ht="16.05" customHeight="1" x14ac:dyDescent="0.2">
      <c r="A213" s="57"/>
      <c r="B213" s="51"/>
      <c r="C213" s="44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0"/>
        <v>0</v>
      </c>
    </row>
    <row r="214" spans="1:16" ht="16.05" customHeight="1" x14ac:dyDescent="0.2">
      <c r="A214" s="57"/>
      <c r="B214" s="51"/>
      <c r="C214" s="52" t="s">
        <v>22</v>
      </c>
      <c r="D214" s="7" t="str">
        <f t="shared" ref="D214:O214" si="140">IF(D213&lt;=0,"",D213/$P213%)</f>
        <v/>
      </c>
      <c r="E214" s="7" t="str">
        <f t="shared" si="140"/>
        <v/>
      </c>
      <c r="F214" s="7" t="str">
        <f t="shared" si="140"/>
        <v/>
      </c>
      <c r="G214" s="7" t="str">
        <f t="shared" si="140"/>
        <v/>
      </c>
      <c r="H214" s="7" t="str">
        <f t="shared" si="140"/>
        <v/>
      </c>
      <c r="I214" s="7" t="str">
        <f t="shared" si="140"/>
        <v/>
      </c>
      <c r="J214" s="7" t="str">
        <f t="shared" si="140"/>
        <v/>
      </c>
      <c r="K214" s="7" t="str">
        <f t="shared" si="140"/>
        <v/>
      </c>
      <c r="L214" s="7" t="str">
        <f t="shared" si="140"/>
        <v/>
      </c>
      <c r="M214" s="7" t="str">
        <f t="shared" si="140"/>
        <v/>
      </c>
      <c r="N214" s="7" t="str">
        <f t="shared" si="140"/>
        <v/>
      </c>
      <c r="O214" s="7" t="str">
        <f t="shared" si="140"/>
        <v/>
      </c>
      <c r="P214" s="66">
        <f t="shared" si="100"/>
        <v>0</v>
      </c>
    </row>
    <row r="215" spans="1:16" ht="16.05" customHeight="1" x14ac:dyDescent="0.2">
      <c r="A215" s="57"/>
      <c r="B215" s="51"/>
      <c r="C215" s="44" t="s">
        <v>24</v>
      </c>
      <c r="D215" s="66">
        <f>SUM(D213,D211)</f>
        <v>0</v>
      </c>
      <c r="E215" s="66">
        <f t="shared" ref="E215:O215" si="141">SUM(E213,E211)</f>
        <v>0</v>
      </c>
      <c r="F215" s="66">
        <f t="shared" si="141"/>
        <v>0</v>
      </c>
      <c r="G215" s="66">
        <f t="shared" si="141"/>
        <v>0</v>
      </c>
      <c r="H215" s="66">
        <f t="shared" si="141"/>
        <v>0</v>
      </c>
      <c r="I215" s="66">
        <f t="shared" si="141"/>
        <v>0</v>
      </c>
      <c r="J215" s="66">
        <f t="shared" si="141"/>
        <v>0</v>
      </c>
      <c r="K215" s="66">
        <f t="shared" si="141"/>
        <v>0</v>
      </c>
      <c r="L215" s="66">
        <f t="shared" si="141"/>
        <v>0</v>
      </c>
      <c r="M215" s="66">
        <f t="shared" si="141"/>
        <v>0</v>
      </c>
      <c r="N215" s="66">
        <f t="shared" si="141"/>
        <v>0</v>
      </c>
      <c r="O215" s="66">
        <f t="shared" si="141"/>
        <v>0</v>
      </c>
      <c r="P215" s="66">
        <f t="shared" si="100"/>
        <v>0</v>
      </c>
    </row>
    <row r="216" spans="1:16" ht="16.05" customHeight="1" x14ac:dyDescent="0.2">
      <c r="A216" s="57"/>
      <c r="B216" s="55"/>
      <c r="C216" s="52" t="s">
        <v>22</v>
      </c>
      <c r="D216" s="7" t="str">
        <f t="shared" ref="D216:O216" si="142">IF(D215&lt;=0,"",D215/$P215%)</f>
        <v/>
      </c>
      <c r="E216" s="7" t="str">
        <f t="shared" si="142"/>
        <v/>
      </c>
      <c r="F216" s="7" t="str">
        <f t="shared" si="142"/>
        <v/>
      </c>
      <c r="G216" s="7" t="str">
        <f t="shared" si="142"/>
        <v/>
      </c>
      <c r="H216" s="7" t="str">
        <f t="shared" si="142"/>
        <v/>
      </c>
      <c r="I216" s="7" t="str">
        <f t="shared" si="142"/>
        <v/>
      </c>
      <c r="J216" s="7" t="str">
        <f t="shared" si="142"/>
        <v/>
      </c>
      <c r="K216" s="7" t="str">
        <f t="shared" si="142"/>
        <v/>
      </c>
      <c r="L216" s="7" t="str">
        <f t="shared" si="142"/>
        <v/>
      </c>
      <c r="M216" s="7" t="str">
        <f t="shared" si="142"/>
        <v/>
      </c>
      <c r="N216" s="7" t="str">
        <f t="shared" si="142"/>
        <v/>
      </c>
      <c r="O216" s="7" t="str">
        <f t="shared" si="142"/>
        <v/>
      </c>
      <c r="P216" s="66">
        <f t="shared" si="100"/>
        <v>0</v>
      </c>
    </row>
    <row r="217" spans="1:16" ht="16.05" customHeight="1" x14ac:dyDescent="0.2">
      <c r="A217" s="57"/>
      <c r="B217" s="51" t="s">
        <v>59</v>
      </c>
      <c r="C217" s="44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>
        <f t="shared" si="100"/>
        <v>0</v>
      </c>
    </row>
    <row r="218" spans="1:16" ht="16.05" customHeight="1" x14ac:dyDescent="0.2">
      <c r="A218" s="57"/>
      <c r="B218" s="51"/>
      <c r="C218" s="52" t="s">
        <v>22</v>
      </c>
      <c r="D218" s="7" t="str">
        <f t="shared" ref="D218:O218" si="143">IF(D217&lt;=0,"",D217/$P217%)</f>
        <v/>
      </c>
      <c r="E218" s="7" t="str">
        <f t="shared" si="143"/>
        <v/>
      </c>
      <c r="F218" s="7" t="str">
        <f t="shared" si="143"/>
        <v/>
      </c>
      <c r="G218" s="7" t="str">
        <f t="shared" si="143"/>
        <v/>
      </c>
      <c r="H218" s="7" t="str">
        <f t="shared" si="143"/>
        <v/>
      </c>
      <c r="I218" s="7" t="str">
        <f t="shared" si="143"/>
        <v/>
      </c>
      <c r="J218" s="7" t="str">
        <f t="shared" si="143"/>
        <v/>
      </c>
      <c r="K218" s="7" t="str">
        <f t="shared" si="143"/>
        <v/>
      </c>
      <c r="L218" s="7" t="str">
        <f t="shared" si="143"/>
        <v/>
      </c>
      <c r="M218" s="7" t="str">
        <f t="shared" si="143"/>
        <v/>
      </c>
      <c r="N218" s="7" t="str">
        <f t="shared" si="143"/>
        <v/>
      </c>
      <c r="O218" s="7" t="str">
        <f t="shared" si="143"/>
        <v/>
      </c>
      <c r="P218" s="66">
        <f t="shared" ref="P218:P223" si="144">SUM(D218:O218)</f>
        <v>0</v>
      </c>
    </row>
    <row r="219" spans="1:16" ht="16.05" customHeight="1" x14ac:dyDescent="0.2">
      <c r="A219" s="57"/>
      <c r="B219" s="51"/>
      <c r="C219" s="44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4"/>
        <v>0</v>
      </c>
    </row>
    <row r="220" spans="1:16" ht="16.05" customHeight="1" x14ac:dyDescent="0.2">
      <c r="A220" s="57"/>
      <c r="B220" s="51"/>
      <c r="C220" s="52" t="s">
        <v>22</v>
      </c>
      <c r="D220" s="7" t="str">
        <f t="shared" ref="D220:O220" si="145">IF(D219&lt;=0,"",D219/$P219%)</f>
        <v/>
      </c>
      <c r="E220" s="7" t="str">
        <f t="shared" si="145"/>
        <v/>
      </c>
      <c r="F220" s="7" t="str">
        <f t="shared" si="145"/>
        <v/>
      </c>
      <c r="G220" s="7" t="str">
        <f t="shared" si="145"/>
        <v/>
      </c>
      <c r="H220" s="7" t="str">
        <f t="shared" si="145"/>
        <v/>
      </c>
      <c r="I220" s="7" t="str">
        <f t="shared" si="145"/>
        <v/>
      </c>
      <c r="J220" s="7" t="str">
        <f t="shared" si="145"/>
        <v/>
      </c>
      <c r="K220" s="7" t="str">
        <f t="shared" si="145"/>
        <v/>
      </c>
      <c r="L220" s="7" t="str">
        <f t="shared" si="145"/>
        <v/>
      </c>
      <c r="M220" s="7" t="str">
        <f t="shared" si="145"/>
        <v/>
      </c>
      <c r="N220" s="7" t="str">
        <f t="shared" si="145"/>
        <v/>
      </c>
      <c r="O220" s="7" t="str">
        <f t="shared" si="145"/>
        <v/>
      </c>
      <c r="P220" s="66">
        <f t="shared" si="144"/>
        <v>0</v>
      </c>
    </row>
    <row r="221" spans="1:16" ht="16.05" customHeight="1" x14ac:dyDescent="0.2">
      <c r="A221" s="57"/>
      <c r="B221" s="51"/>
      <c r="C221" s="44" t="s">
        <v>24</v>
      </c>
      <c r="D221" s="66">
        <f>SUM(D219,D217)</f>
        <v>0</v>
      </c>
      <c r="E221" s="66">
        <f t="shared" ref="E221:O221" si="146">SUM(E219,E217)</f>
        <v>0</v>
      </c>
      <c r="F221" s="66">
        <f t="shared" si="146"/>
        <v>0</v>
      </c>
      <c r="G221" s="66">
        <f t="shared" si="146"/>
        <v>0</v>
      </c>
      <c r="H221" s="66">
        <f t="shared" si="146"/>
        <v>0</v>
      </c>
      <c r="I221" s="66">
        <f t="shared" si="146"/>
        <v>0</v>
      </c>
      <c r="J221" s="66">
        <f t="shared" si="146"/>
        <v>0</v>
      </c>
      <c r="K221" s="66">
        <f t="shared" si="146"/>
        <v>0</v>
      </c>
      <c r="L221" s="66">
        <f t="shared" si="146"/>
        <v>0</v>
      </c>
      <c r="M221" s="66">
        <f t="shared" si="146"/>
        <v>0</v>
      </c>
      <c r="N221" s="66">
        <f t="shared" si="146"/>
        <v>0</v>
      </c>
      <c r="O221" s="66">
        <f t="shared" si="146"/>
        <v>0</v>
      </c>
      <c r="P221" s="66">
        <f t="shared" si="144"/>
        <v>0</v>
      </c>
    </row>
    <row r="222" spans="1:16" ht="16.05" customHeight="1" x14ac:dyDescent="0.2">
      <c r="A222" s="57"/>
      <c r="B222" s="55"/>
      <c r="C222" s="52" t="s">
        <v>22</v>
      </c>
      <c r="D222" s="7" t="str">
        <f t="shared" ref="D222:O222" si="147">IF(D221&lt;=0,"",D221/$P221%)</f>
        <v/>
      </c>
      <c r="E222" s="7" t="str">
        <f t="shared" si="147"/>
        <v/>
      </c>
      <c r="F222" s="7" t="str">
        <f t="shared" si="147"/>
        <v/>
      </c>
      <c r="G222" s="7" t="str">
        <f t="shared" si="147"/>
        <v/>
      </c>
      <c r="H222" s="7" t="str">
        <f t="shared" si="147"/>
        <v/>
      </c>
      <c r="I222" s="7" t="str">
        <f t="shared" si="147"/>
        <v/>
      </c>
      <c r="J222" s="7" t="str">
        <f t="shared" si="147"/>
        <v/>
      </c>
      <c r="K222" s="7" t="str">
        <f t="shared" si="147"/>
        <v/>
      </c>
      <c r="L222" s="7" t="str">
        <f t="shared" si="147"/>
        <v/>
      </c>
      <c r="M222" s="7" t="str">
        <f t="shared" si="147"/>
        <v/>
      </c>
      <c r="N222" s="7" t="str">
        <f t="shared" si="147"/>
        <v/>
      </c>
      <c r="O222" s="7" t="str">
        <f t="shared" si="147"/>
        <v/>
      </c>
      <c r="P222" s="66">
        <f t="shared" si="144"/>
        <v>0</v>
      </c>
    </row>
    <row r="223" spans="1:16" ht="16.05" customHeight="1" x14ac:dyDescent="0.2">
      <c r="A223" s="51"/>
      <c r="B223" s="51" t="s">
        <v>60</v>
      </c>
      <c r="C223" s="44" t="s">
        <v>21</v>
      </c>
      <c r="D223" s="67">
        <v>0</v>
      </c>
      <c r="E223" s="67">
        <v>0</v>
      </c>
      <c r="F223" s="67">
        <v>0</v>
      </c>
      <c r="G223" s="67">
        <v>0.1</v>
      </c>
      <c r="H223" s="67">
        <v>0.1</v>
      </c>
      <c r="I223" s="67">
        <v>0.4</v>
      </c>
      <c r="J223" s="67">
        <v>0.2</v>
      </c>
      <c r="K223" s="67">
        <v>0.30000000000000004</v>
      </c>
      <c r="L223" s="67">
        <v>0.1</v>
      </c>
      <c r="M223" s="67">
        <v>0</v>
      </c>
      <c r="N223" s="67">
        <v>0</v>
      </c>
      <c r="O223" s="67">
        <v>0</v>
      </c>
      <c r="P223" s="66">
        <f t="shared" si="144"/>
        <v>1.2000000000000002</v>
      </c>
    </row>
    <row r="224" spans="1:16" ht="16.05" customHeight="1" x14ac:dyDescent="0.2">
      <c r="A224" s="51"/>
      <c r="B224" s="51"/>
      <c r="C224" s="52" t="s">
        <v>22</v>
      </c>
      <c r="D224" s="7" t="str">
        <f t="shared" ref="D224:O224" si="148">IF(D223&lt;=0,"",D223/$P223%)</f>
        <v/>
      </c>
      <c r="E224" s="7" t="str">
        <f t="shared" si="148"/>
        <v/>
      </c>
      <c r="F224" s="7" t="str">
        <f t="shared" si="148"/>
        <v/>
      </c>
      <c r="G224" s="7">
        <f t="shared" si="148"/>
        <v>8.3333333333333321</v>
      </c>
      <c r="H224" s="7">
        <f t="shared" si="148"/>
        <v>8.3333333333333321</v>
      </c>
      <c r="I224" s="7">
        <f t="shared" si="148"/>
        <v>33.333333333333329</v>
      </c>
      <c r="J224" s="7">
        <f t="shared" si="148"/>
        <v>16.666666666666664</v>
      </c>
      <c r="K224" s="7">
        <f t="shared" si="148"/>
        <v>25</v>
      </c>
      <c r="L224" s="7">
        <f t="shared" si="148"/>
        <v>8.3333333333333321</v>
      </c>
      <c r="M224" s="7" t="str">
        <f t="shared" si="148"/>
        <v/>
      </c>
      <c r="N224" s="7" t="str">
        <f t="shared" si="148"/>
        <v/>
      </c>
      <c r="O224" s="7" t="str">
        <f t="shared" si="148"/>
        <v/>
      </c>
      <c r="P224" s="66">
        <f>SUM(D224:O224)</f>
        <v>99.999999999999986</v>
      </c>
    </row>
    <row r="225" spans="1:16" ht="16.05" customHeight="1" x14ac:dyDescent="0.2">
      <c r="A225" s="51"/>
      <c r="B225" s="51"/>
      <c r="C225" s="44" t="s">
        <v>23</v>
      </c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>
        <f>SUM(D225:O225)</f>
        <v>0</v>
      </c>
    </row>
    <row r="226" spans="1:16" ht="16.05" customHeight="1" x14ac:dyDescent="0.2">
      <c r="A226" s="51"/>
      <c r="B226" s="51"/>
      <c r="C226" s="52" t="s">
        <v>22</v>
      </c>
      <c r="D226" s="7" t="str">
        <f t="shared" ref="D226:O226" si="149">IF(D225&lt;=0,"",D225/$P225%)</f>
        <v/>
      </c>
      <c r="E226" s="7" t="str">
        <f t="shared" si="149"/>
        <v/>
      </c>
      <c r="F226" s="7" t="str">
        <f t="shared" si="149"/>
        <v/>
      </c>
      <c r="G226" s="7" t="str">
        <f t="shared" si="149"/>
        <v/>
      </c>
      <c r="H226" s="7" t="str">
        <f t="shared" si="149"/>
        <v/>
      </c>
      <c r="I226" s="7" t="str">
        <f t="shared" si="149"/>
        <v/>
      </c>
      <c r="J226" s="7" t="str">
        <f t="shared" si="149"/>
        <v/>
      </c>
      <c r="K226" s="7" t="str">
        <f t="shared" si="149"/>
        <v/>
      </c>
      <c r="L226" s="7" t="str">
        <f t="shared" si="149"/>
        <v/>
      </c>
      <c r="M226" s="7" t="str">
        <f t="shared" si="149"/>
        <v/>
      </c>
      <c r="N226" s="7" t="str">
        <f t="shared" si="149"/>
        <v/>
      </c>
      <c r="O226" s="7" t="str">
        <f t="shared" si="149"/>
        <v/>
      </c>
      <c r="P226" s="66">
        <f>SUM(D226:O226)</f>
        <v>0</v>
      </c>
    </row>
    <row r="227" spans="1:16" ht="16.05" customHeight="1" x14ac:dyDescent="0.2">
      <c r="A227" s="57"/>
      <c r="B227" s="51"/>
      <c r="C227" s="44" t="s">
        <v>24</v>
      </c>
      <c r="D227" s="66">
        <f>SUM(D225,D223)</f>
        <v>0</v>
      </c>
      <c r="E227" s="66">
        <f t="shared" ref="E227:O227" si="150">SUM(E225,E223)</f>
        <v>0</v>
      </c>
      <c r="F227" s="66">
        <f t="shared" si="150"/>
        <v>0</v>
      </c>
      <c r="G227" s="66">
        <f t="shared" si="150"/>
        <v>0.1</v>
      </c>
      <c r="H227" s="66">
        <f t="shared" si="150"/>
        <v>0.1</v>
      </c>
      <c r="I227" s="66">
        <f t="shared" si="150"/>
        <v>0.4</v>
      </c>
      <c r="J227" s="66">
        <f t="shared" si="150"/>
        <v>0.2</v>
      </c>
      <c r="K227" s="66">
        <f t="shared" si="150"/>
        <v>0.30000000000000004</v>
      </c>
      <c r="L227" s="66">
        <f t="shared" si="150"/>
        <v>0.1</v>
      </c>
      <c r="M227" s="66">
        <f t="shared" si="150"/>
        <v>0</v>
      </c>
      <c r="N227" s="66">
        <f t="shared" si="150"/>
        <v>0</v>
      </c>
      <c r="O227" s="66">
        <f t="shared" si="150"/>
        <v>0</v>
      </c>
      <c r="P227" s="66">
        <f>SUM(D227:O227)</f>
        <v>1.2000000000000002</v>
      </c>
    </row>
    <row r="228" spans="1:16" ht="16.05" customHeight="1" x14ac:dyDescent="0.2">
      <c r="A228" s="56"/>
      <c r="B228" s="55"/>
      <c r="C228" s="52" t="s">
        <v>22</v>
      </c>
      <c r="D228" s="7" t="str">
        <f t="shared" ref="D228:O228" si="151">IF(D227&lt;=0,"",D227/$P227%)</f>
        <v/>
      </c>
      <c r="E228" s="7" t="str">
        <f t="shared" si="151"/>
        <v/>
      </c>
      <c r="F228" s="7" t="str">
        <f t="shared" si="151"/>
        <v/>
      </c>
      <c r="G228" s="7">
        <f t="shared" si="151"/>
        <v>8.3333333333333321</v>
      </c>
      <c r="H228" s="7">
        <f t="shared" si="151"/>
        <v>8.3333333333333321</v>
      </c>
      <c r="I228" s="7">
        <f t="shared" si="151"/>
        <v>33.333333333333329</v>
      </c>
      <c r="J228" s="7">
        <f t="shared" si="151"/>
        <v>16.666666666666664</v>
      </c>
      <c r="K228" s="7">
        <f t="shared" si="151"/>
        <v>25</v>
      </c>
      <c r="L228" s="7">
        <f t="shared" si="151"/>
        <v>8.3333333333333321</v>
      </c>
      <c r="M228" s="7" t="str">
        <f t="shared" si="151"/>
        <v/>
      </c>
      <c r="N228" s="7" t="str">
        <f t="shared" si="151"/>
        <v/>
      </c>
      <c r="O228" s="7" t="str">
        <f t="shared" si="151"/>
        <v/>
      </c>
      <c r="P228" s="66">
        <f>SUM(D228:O228)</f>
        <v>99.999999999999986</v>
      </c>
    </row>
    <row r="229" spans="1:16" ht="16.05" customHeight="1" x14ac:dyDescent="0.2">
      <c r="A229" s="51" t="s">
        <v>61</v>
      </c>
      <c r="C229" s="44" t="s">
        <v>21</v>
      </c>
      <c r="D229" s="7">
        <f>SUM(D235,D241,D247,D253,D259,D265,D271,D277,D283,D289)</f>
        <v>0</v>
      </c>
      <c r="E229" s="7">
        <f t="shared" ref="E229:O229" si="152">SUM(E235,E241,E247,E253,E259,E265,E271,E277,E283,E289)</f>
        <v>0</v>
      </c>
      <c r="F229" s="7">
        <f t="shared" si="152"/>
        <v>0</v>
      </c>
      <c r="G229" s="7">
        <f t="shared" si="152"/>
        <v>0</v>
      </c>
      <c r="H229" s="7">
        <f t="shared" si="152"/>
        <v>0</v>
      </c>
      <c r="I229" s="7">
        <f t="shared" si="152"/>
        <v>0</v>
      </c>
      <c r="J229" s="7">
        <f t="shared" si="152"/>
        <v>0</v>
      </c>
      <c r="K229" s="7">
        <f t="shared" si="152"/>
        <v>0</v>
      </c>
      <c r="L229" s="7">
        <f t="shared" si="152"/>
        <v>0</v>
      </c>
      <c r="M229" s="7">
        <f t="shared" si="152"/>
        <v>0</v>
      </c>
      <c r="N229" s="7">
        <f t="shared" si="152"/>
        <v>0</v>
      </c>
      <c r="O229" s="7">
        <f t="shared" si="152"/>
        <v>0</v>
      </c>
      <c r="P229" s="66">
        <f t="shared" ref="P229:P292" si="153">SUM(D229:O229)</f>
        <v>0</v>
      </c>
    </row>
    <row r="230" spans="1:16" ht="16.05" customHeight="1" x14ac:dyDescent="0.2">
      <c r="A230" s="51"/>
      <c r="C230" s="52" t="s">
        <v>22</v>
      </c>
      <c r="D230" s="7" t="str">
        <f t="shared" ref="D230:O230" si="154">IF(D229&lt;=0,"",D229/$P229%)</f>
        <v/>
      </c>
      <c r="E230" s="7" t="str">
        <f t="shared" si="154"/>
        <v/>
      </c>
      <c r="F230" s="7" t="str">
        <f t="shared" si="154"/>
        <v/>
      </c>
      <c r="G230" s="7" t="str">
        <f t="shared" si="154"/>
        <v/>
      </c>
      <c r="H230" s="7" t="str">
        <f t="shared" si="154"/>
        <v/>
      </c>
      <c r="I230" s="7" t="str">
        <f t="shared" si="154"/>
        <v/>
      </c>
      <c r="J230" s="7" t="str">
        <f t="shared" si="154"/>
        <v/>
      </c>
      <c r="K230" s="7" t="str">
        <f t="shared" si="154"/>
        <v/>
      </c>
      <c r="L230" s="7" t="str">
        <f t="shared" si="154"/>
        <v/>
      </c>
      <c r="M230" s="7" t="str">
        <f t="shared" si="154"/>
        <v/>
      </c>
      <c r="N230" s="7" t="str">
        <f t="shared" si="154"/>
        <v/>
      </c>
      <c r="O230" s="7" t="str">
        <f t="shared" si="154"/>
        <v/>
      </c>
      <c r="P230" s="66">
        <f t="shared" si="153"/>
        <v>0</v>
      </c>
    </row>
    <row r="231" spans="1:16" ht="16.05" customHeight="1" x14ac:dyDescent="0.2">
      <c r="A231" s="51"/>
      <c r="C231" s="44" t="s">
        <v>23</v>
      </c>
      <c r="D231" s="7">
        <f>SUM(D237,D243,D249,D255,D261,D267,D273,D279,D285,D291)</f>
        <v>0</v>
      </c>
      <c r="E231" s="7">
        <f t="shared" ref="E231:O231" si="155">SUM(E237,E243,E249,E255,E261,E267,E273,E279,E285,E291)</f>
        <v>0</v>
      </c>
      <c r="F231" s="7">
        <f t="shared" si="155"/>
        <v>0</v>
      </c>
      <c r="G231" s="7">
        <f t="shared" si="155"/>
        <v>0</v>
      </c>
      <c r="H231" s="7">
        <f t="shared" si="155"/>
        <v>0</v>
      </c>
      <c r="I231" s="7">
        <f t="shared" si="155"/>
        <v>0</v>
      </c>
      <c r="J231" s="7">
        <f t="shared" si="155"/>
        <v>0</v>
      </c>
      <c r="K231" s="7">
        <f t="shared" si="155"/>
        <v>0</v>
      </c>
      <c r="L231" s="7">
        <f t="shared" si="155"/>
        <v>0</v>
      </c>
      <c r="M231" s="7">
        <f t="shared" si="155"/>
        <v>0</v>
      </c>
      <c r="N231" s="7">
        <f t="shared" si="155"/>
        <v>0</v>
      </c>
      <c r="O231" s="7">
        <f t="shared" si="155"/>
        <v>0</v>
      </c>
      <c r="P231" s="66">
        <f t="shared" si="153"/>
        <v>0</v>
      </c>
    </row>
    <row r="232" spans="1:16" ht="16.05" customHeight="1" x14ac:dyDescent="0.2">
      <c r="A232" s="51"/>
      <c r="C232" s="52" t="s">
        <v>22</v>
      </c>
      <c r="D232" s="7" t="str">
        <f t="shared" ref="D232:O232" si="156">IF(D231&lt;=0,"",D231/$P231%)</f>
        <v/>
      </c>
      <c r="E232" s="7" t="str">
        <f t="shared" si="156"/>
        <v/>
      </c>
      <c r="F232" s="7" t="str">
        <f t="shared" si="156"/>
        <v/>
      </c>
      <c r="G232" s="7" t="str">
        <f t="shared" si="156"/>
        <v/>
      </c>
      <c r="H232" s="7" t="str">
        <f t="shared" si="156"/>
        <v/>
      </c>
      <c r="I232" s="7" t="str">
        <f t="shared" si="156"/>
        <v/>
      </c>
      <c r="J232" s="7" t="str">
        <f t="shared" si="156"/>
        <v/>
      </c>
      <c r="K232" s="7" t="str">
        <f t="shared" si="156"/>
        <v/>
      </c>
      <c r="L232" s="7" t="str">
        <f t="shared" si="156"/>
        <v/>
      </c>
      <c r="M232" s="7" t="str">
        <f t="shared" si="156"/>
        <v/>
      </c>
      <c r="N232" s="7" t="str">
        <f t="shared" si="156"/>
        <v/>
      </c>
      <c r="O232" s="7" t="str">
        <f t="shared" si="156"/>
        <v/>
      </c>
      <c r="P232" s="66">
        <f t="shared" si="153"/>
        <v>0</v>
      </c>
    </row>
    <row r="233" spans="1:16" ht="16.05" customHeight="1" x14ac:dyDescent="0.2">
      <c r="A233" s="51"/>
      <c r="C233" s="44" t="s">
        <v>24</v>
      </c>
      <c r="D233" s="7">
        <f t="shared" ref="D233:O233" si="157">SUM(D239,D245,D251,D257,D263,D269,D275,D281,D287,D293)</f>
        <v>0</v>
      </c>
      <c r="E233" s="7">
        <f t="shared" si="157"/>
        <v>0</v>
      </c>
      <c r="F233" s="7">
        <f t="shared" si="157"/>
        <v>0</v>
      </c>
      <c r="G233" s="7">
        <f t="shared" si="157"/>
        <v>0</v>
      </c>
      <c r="H233" s="7">
        <f t="shared" si="157"/>
        <v>0</v>
      </c>
      <c r="I233" s="7">
        <f t="shared" si="157"/>
        <v>0</v>
      </c>
      <c r="J233" s="7">
        <f t="shared" si="157"/>
        <v>0</v>
      </c>
      <c r="K233" s="7">
        <f t="shared" si="157"/>
        <v>0</v>
      </c>
      <c r="L233" s="7">
        <f t="shared" si="157"/>
        <v>0</v>
      </c>
      <c r="M233" s="7">
        <f t="shared" si="157"/>
        <v>0</v>
      </c>
      <c r="N233" s="7">
        <f t="shared" si="157"/>
        <v>0</v>
      </c>
      <c r="O233" s="7">
        <f t="shared" si="157"/>
        <v>0</v>
      </c>
      <c r="P233" s="66">
        <f t="shared" si="153"/>
        <v>0</v>
      </c>
    </row>
    <row r="234" spans="1:16" ht="16.05" customHeight="1" x14ac:dyDescent="0.2">
      <c r="A234" s="51"/>
      <c r="B234" s="54"/>
      <c r="C234" s="52" t="s">
        <v>22</v>
      </c>
      <c r="D234" s="7" t="str">
        <f t="shared" ref="D234:O234" si="158">IF(D233&lt;=0,"",D233/$P233%)</f>
        <v/>
      </c>
      <c r="E234" s="7" t="str">
        <f t="shared" si="158"/>
        <v/>
      </c>
      <c r="F234" s="7" t="str">
        <f t="shared" si="158"/>
        <v/>
      </c>
      <c r="G234" s="7" t="str">
        <f t="shared" si="158"/>
        <v/>
      </c>
      <c r="H234" s="7" t="str">
        <f t="shared" si="158"/>
        <v/>
      </c>
      <c r="I234" s="7" t="str">
        <f t="shared" si="158"/>
        <v/>
      </c>
      <c r="J234" s="7" t="str">
        <f t="shared" si="158"/>
        <v/>
      </c>
      <c r="K234" s="7" t="str">
        <f t="shared" si="158"/>
        <v/>
      </c>
      <c r="L234" s="7" t="str">
        <f t="shared" si="158"/>
        <v/>
      </c>
      <c r="M234" s="7" t="str">
        <f t="shared" si="158"/>
        <v/>
      </c>
      <c r="N234" s="7" t="str">
        <f t="shared" si="158"/>
        <v/>
      </c>
      <c r="O234" s="7" t="str">
        <f t="shared" si="158"/>
        <v/>
      </c>
      <c r="P234" s="66">
        <f t="shared" si="153"/>
        <v>0</v>
      </c>
    </row>
    <row r="235" spans="1:16" ht="16.05" customHeight="1" x14ac:dyDescent="0.2">
      <c r="A235" s="51"/>
      <c r="B235" s="51" t="s">
        <v>62</v>
      </c>
      <c r="C235" s="44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si="153"/>
        <v>0</v>
      </c>
    </row>
    <row r="236" spans="1:16" ht="16.05" customHeight="1" x14ac:dyDescent="0.2">
      <c r="A236" s="51"/>
      <c r="B236" s="51"/>
      <c r="C236" s="52" t="s">
        <v>22</v>
      </c>
      <c r="D236" s="7" t="str">
        <f t="shared" ref="D236:O236" si="159">IF(D235&lt;=0,"",D235/$P235%)</f>
        <v/>
      </c>
      <c r="E236" s="7" t="str">
        <f t="shared" si="159"/>
        <v/>
      </c>
      <c r="F236" s="7" t="str">
        <f t="shared" si="159"/>
        <v/>
      </c>
      <c r="G236" s="7" t="str">
        <f t="shared" si="159"/>
        <v/>
      </c>
      <c r="H236" s="7" t="str">
        <f t="shared" si="159"/>
        <v/>
      </c>
      <c r="I236" s="7" t="str">
        <f t="shared" si="159"/>
        <v/>
      </c>
      <c r="J236" s="7" t="str">
        <f t="shared" si="159"/>
        <v/>
      </c>
      <c r="K236" s="7" t="str">
        <f t="shared" si="159"/>
        <v/>
      </c>
      <c r="L236" s="7" t="str">
        <f t="shared" si="159"/>
        <v/>
      </c>
      <c r="M236" s="7" t="str">
        <f t="shared" si="159"/>
        <v/>
      </c>
      <c r="N236" s="7" t="str">
        <f t="shared" si="159"/>
        <v/>
      </c>
      <c r="O236" s="7" t="str">
        <f t="shared" si="159"/>
        <v/>
      </c>
      <c r="P236" s="66">
        <f t="shared" si="153"/>
        <v>0</v>
      </c>
    </row>
    <row r="237" spans="1:16" ht="16.05" customHeight="1" x14ac:dyDescent="0.2">
      <c r="A237" s="51"/>
      <c r="B237" s="51"/>
      <c r="C237" s="44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53"/>
        <v>0</v>
      </c>
    </row>
    <row r="238" spans="1:16" ht="16.05" customHeight="1" x14ac:dyDescent="0.2">
      <c r="A238" s="51"/>
      <c r="B238" s="51"/>
      <c r="C238" s="52" t="s">
        <v>22</v>
      </c>
      <c r="D238" s="7" t="str">
        <f t="shared" ref="D238:O238" si="160">IF(D237&lt;=0,"",D237/$P237%)</f>
        <v/>
      </c>
      <c r="E238" s="7" t="str">
        <f t="shared" si="160"/>
        <v/>
      </c>
      <c r="F238" s="7" t="str">
        <f t="shared" si="160"/>
        <v/>
      </c>
      <c r="G238" s="7" t="str">
        <f t="shared" si="160"/>
        <v/>
      </c>
      <c r="H238" s="7" t="str">
        <f t="shared" si="160"/>
        <v/>
      </c>
      <c r="I238" s="7" t="str">
        <f t="shared" si="160"/>
        <v/>
      </c>
      <c r="J238" s="7" t="str">
        <f t="shared" si="160"/>
        <v/>
      </c>
      <c r="K238" s="7" t="str">
        <f t="shared" si="160"/>
        <v/>
      </c>
      <c r="L238" s="7" t="str">
        <f t="shared" si="160"/>
        <v/>
      </c>
      <c r="M238" s="7" t="str">
        <f t="shared" si="160"/>
        <v/>
      </c>
      <c r="N238" s="7" t="str">
        <f t="shared" si="160"/>
        <v/>
      </c>
      <c r="O238" s="7" t="str">
        <f t="shared" si="160"/>
        <v/>
      </c>
      <c r="P238" s="66">
        <f t="shared" si="153"/>
        <v>0</v>
      </c>
    </row>
    <row r="239" spans="1:16" ht="16.05" customHeight="1" x14ac:dyDescent="0.2">
      <c r="A239" s="51"/>
      <c r="B239" s="51"/>
      <c r="C239" s="44" t="s">
        <v>24</v>
      </c>
      <c r="D239" s="66">
        <f>SUM(D237,D235)</f>
        <v>0</v>
      </c>
      <c r="E239" s="66">
        <f t="shared" ref="E239:O239" si="161">SUM(E237,E235)</f>
        <v>0</v>
      </c>
      <c r="F239" s="66">
        <f t="shared" si="161"/>
        <v>0</v>
      </c>
      <c r="G239" s="66">
        <f t="shared" si="161"/>
        <v>0</v>
      </c>
      <c r="H239" s="66">
        <f t="shared" si="161"/>
        <v>0</v>
      </c>
      <c r="I239" s="66">
        <f t="shared" si="161"/>
        <v>0</v>
      </c>
      <c r="J239" s="66">
        <f t="shared" si="161"/>
        <v>0</v>
      </c>
      <c r="K239" s="66">
        <f t="shared" si="161"/>
        <v>0</v>
      </c>
      <c r="L239" s="66">
        <f t="shared" si="161"/>
        <v>0</v>
      </c>
      <c r="M239" s="66">
        <f t="shared" si="161"/>
        <v>0</v>
      </c>
      <c r="N239" s="66">
        <f t="shared" si="161"/>
        <v>0</v>
      </c>
      <c r="O239" s="66">
        <f t="shared" si="161"/>
        <v>0</v>
      </c>
      <c r="P239" s="66">
        <f t="shared" si="153"/>
        <v>0</v>
      </c>
    </row>
    <row r="240" spans="1:16" ht="16.05" customHeight="1" x14ac:dyDescent="0.2">
      <c r="A240" s="51"/>
      <c r="B240" s="55"/>
      <c r="C240" s="52" t="s">
        <v>22</v>
      </c>
      <c r="D240" s="7" t="str">
        <f t="shared" ref="D240:O240" si="162">IF(D239&lt;=0,"",D239/$P239%)</f>
        <v/>
      </c>
      <c r="E240" s="7" t="str">
        <f t="shared" si="162"/>
        <v/>
      </c>
      <c r="F240" s="7" t="str">
        <f t="shared" si="162"/>
        <v/>
      </c>
      <c r="G240" s="7" t="str">
        <f t="shared" si="162"/>
        <v/>
      </c>
      <c r="H240" s="7" t="str">
        <f t="shared" si="162"/>
        <v/>
      </c>
      <c r="I240" s="7" t="str">
        <f t="shared" si="162"/>
        <v/>
      </c>
      <c r="J240" s="7" t="str">
        <f t="shared" si="162"/>
        <v/>
      </c>
      <c r="K240" s="7" t="str">
        <f t="shared" si="162"/>
        <v/>
      </c>
      <c r="L240" s="7" t="str">
        <f t="shared" si="162"/>
        <v/>
      </c>
      <c r="M240" s="7" t="str">
        <f t="shared" si="162"/>
        <v/>
      </c>
      <c r="N240" s="7" t="str">
        <f t="shared" si="162"/>
        <v/>
      </c>
      <c r="O240" s="7" t="str">
        <f t="shared" si="162"/>
        <v/>
      </c>
      <c r="P240" s="66">
        <f t="shared" si="153"/>
        <v>0</v>
      </c>
    </row>
    <row r="241" spans="1:16" ht="16.05" customHeight="1" x14ac:dyDescent="0.2">
      <c r="A241" s="51"/>
      <c r="B241" s="51" t="s">
        <v>63</v>
      </c>
      <c r="C241" s="44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53"/>
        <v>0</v>
      </c>
    </row>
    <row r="242" spans="1:16" ht="16.05" customHeight="1" x14ac:dyDescent="0.2">
      <c r="A242" s="51"/>
      <c r="B242" s="51"/>
      <c r="C242" s="52" t="s">
        <v>22</v>
      </c>
      <c r="D242" s="7" t="str">
        <f t="shared" ref="D242:O242" si="163">IF(D241&lt;=0,"",D241/$P241%)</f>
        <v/>
      </c>
      <c r="E242" s="7" t="str">
        <f t="shared" si="163"/>
        <v/>
      </c>
      <c r="F242" s="7" t="str">
        <f t="shared" si="163"/>
        <v/>
      </c>
      <c r="G242" s="7" t="str">
        <f t="shared" si="163"/>
        <v/>
      </c>
      <c r="H242" s="7" t="str">
        <f t="shared" si="163"/>
        <v/>
      </c>
      <c r="I242" s="7" t="str">
        <f t="shared" si="163"/>
        <v/>
      </c>
      <c r="J242" s="7" t="str">
        <f t="shared" si="163"/>
        <v/>
      </c>
      <c r="K242" s="7" t="str">
        <f t="shared" si="163"/>
        <v/>
      </c>
      <c r="L242" s="7" t="str">
        <f t="shared" si="163"/>
        <v/>
      </c>
      <c r="M242" s="7" t="str">
        <f t="shared" si="163"/>
        <v/>
      </c>
      <c r="N242" s="7" t="str">
        <f t="shared" si="163"/>
        <v/>
      </c>
      <c r="O242" s="7" t="str">
        <f t="shared" si="163"/>
        <v/>
      </c>
      <c r="P242" s="66">
        <f t="shared" si="153"/>
        <v>0</v>
      </c>
    </row>
    <row r="243" spans="1:16" ht="16.05" customHeight="1" x14ac:dyDescent="0.2">
      <c r="A243" s="51"/>
      <c r="B243" s="51"/>
      <c r="C243" s="44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53"/>
        <v>0</v>
      </c>
    </row>
    <row r="244" spans="1:16" ht="16.05" customHeight="1" x14ac:dyDescent="0.2">
      <c r="A244" s="51"/>
      <c r="B244" s="51"/>
      <c r="C244" s="52" t="s">
        <v>22</v>
      </c>
      <c r="D244" s="7" t="str">
        <f t="shared" ref="D244:O244" si="164">IF(D243&lt;=0,"",D243/$P243%)</f>
        <v/>
      </c>
      <c r="E244" s="7" t="str">
        <f t="shared" si="164"/>
        <v/>
      </c>
      <c r="F244" s="7" t="str">
        <f t="shared" si="164"/>
        <v/>
      </c>
      <c r="G244" s="7" t="str">
        <f t="shared" si="164"/>
        <v/>
      </c>
      <c r="H244" s="7" t="str">
        <f t="shared" si="164"/>
        <v/>
      </c>
      <c r="I244" s="7" t="str">
        <f t="shared" si="164"/>
        <v/>
      </c>
      <c r="J244" s="7" t="str">
        <f t="shared" si="164"/>
        <v/>
      </c>
      <c r="K244" s="7" t="str">
        <f t="shared" si="164"/>
        <v/>
      </c>
      <c r="L244" s="7" t="str">
        <f t="shared" si="164"/>
        <v/>
      </c>
      <c r="M244" s="7" t="str">
        <f t="shared" si="164"/>
        <v/>
      </c>
      <c r="N244" s="7" t="str">
        <f t="shared" si="164"/>
        <v/>
      </c>
      <c r="O244" s="7" t="str">
        <f t="shared" si="164"/>
        <v/>
      </c>
      <c r="P244" s="66">
        <f t="shared" si="153"/>
        <v>0</v>
      </c>
    </row>
    <row r="245" spans="1:16" ht="16.05" customHeight="1" x14ac:dyDescent="0.2">
      <c r="A245" s="51"/>
      <c r="B245" s="51"/>
      <c r="C245" s="44" t="s">
        <v>24</v>
      </c>
      <c r="D245" s="66">
        <f>SUM(D243,D241)</f>
        <v>0</v>
      </c>
      <c r="E245" s="66">
        <f t="shared" ref="E245:O245" si="165">SUM(E243,E241)</f>
        <v>0</v>
      </c>
      <c r="F245" s="66">
        <f t="shared" si="165"/>
        <v>0</v>
      </c>
      <c r="G245" s="66">
        <f t="shared" si="165"/>
        <v>0</v>
      </c>
      <c r="H245" s="66">
        <f t="shared" si="165"/>
        <v>0</v>
      </c>
      <c r="I245" s="66">
        <f t="shared" si="165"/>
        <v>0</v>
      </c>
      <c r="J245" s="66">
        <f t="shared" si="165"/>
        <v>0</v>
      </c>
      <c r="K245" s="66">
        <f t="shared" si="165"/>
        <v>0</v>
      </c>
      <c r="L245" s="66">
        <f t="shared" si="165"/>
        <v>0</v>
      </c>
      <c r="M245" s="66">
        <f t="shared" si="165"/>
        <v>0</v>
      </c>
      <c r="N245" s="66">
        <f t="shared" si="165"/>
        <v>0</v>
      </c>
      <c r="O245" s="66">
        <f t="shared" si="165"/>
        <v>0</v>
      </c>
      <c r="P245" s="66">
        <f t="shared" si="153"/>
        <v>0</v>
      </c>
    </row>
    <row r="246" spans="1:16" ht="16.05" customHeight="1" x14ac:dyDescent="0.2">
      <c r="A246" s="51"/>
      <c r="B246" s="55"/>
      <c r="C246" s="52" t="s">
        <v>22</v>
      </c>
      <c r="D246" s="7" t="str">
        <f t="shared" ref="D246:O246" si="166">IF(D245&lt;=0,"",D245/$P245%)</f>
        <v/>
      </c>
      <c r="E246" s="7" t="str">
        <f t="shared" si="166"/>
        <v/>
      </c>
      <c r="F246" s="7" t="str">
        <f t="shared" si="166"/>
        <v/>
      </c>
      <c r="G246" s="7" t="str">
        <f t="shared" si="166"/>
        <v/>
      </c>
      <c r="H246" s="7" t="str">
        <f t="shared" si="166"/>
        <v/>
      </c>
      <c r="I246" s="7" t="str">
        <f t="shared" si="166"/>
        <v/>
      </c>
      <c r="J246" s="7" t="str">
        <f t="shared" si="166"/>
        <v/>
      </c>
      <c r="K246" s="7" t="str">
        <f t="shared" si="166"/>
        <v/>
      </c>
      <c r="L246" s="7" t="str">
        <f t="shared" si="166"/>
        <v/>
      </c>
      <c r="M246" s="7" t="str">
        <f t="shared" si="166"/>
        <v/>
      </c>
      <c r="N246" s="7" t="str">
        <f t="shared" si="166"/>
        <v/>
      </c>
      <c r="O246" s="7" t="str">
        <f t="shared" si="166"/>
        <v/>
      </c>
      <c r="P246" s="66">
        <f t="shared" si="153"/>
        <v>0</v>
      </c>
    </row>
    <row r="247" spans="1:16" ht="16.05" customHeight="1" x14ac:dyDescent="0.2">
      <c r="A247" s="51"/>
      <c r="B247" s="51" t="s">
        <v>64</v>
      </c>
      <c r="C247" s="44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53"/>
        <v>0</v>
      </c>
    </row>
    <row r="248" spans="1:16" ht="16.05" customHeight="1" x14ac:dyDescent="0.2">
      <c r="A248" s="51"/>
      <c r="B248" s="51"/>
      <c r="C248" s="52" t="s">
        <v>22</v>
      </c>
      <c r="D248" s="7" t="str">
        <f t="shared" ref="D248:O248" si="167">IF(D247&lt;=0,"",D247/$P247%)</f>
        <v/>
      </c>
      <c r="E248" s="7" t="str">
        <f t="shared" si="167"/>
        <v/>
      </c>
      <c r="F248" s="7" t="str">
        <f t="shared" si="167"/>
        <v/>
      </c>
      <c r="G248" s="7" t="str">
        <f t="shared" si="167"/>
        <v/>
      </c>
      <c r="H248" s="7" t="str">
        <f t="shared" si="167"/>
        <v/>
      </c>
      <c r="I248" s="7" t="str">
        <f t="shared" si="167"/>
        <v/>
      </c>
      <c r="J248" s="7" t="str">
        <f t="shared" si="167"/>
        <v/>
      </c>
      <c r="K248" s="7" t="str">
        <f t="shared" si="167"/>
        <v/>
      </c>
      <c r="L248" s="7" t="str">
        <f t="shared" si="167"/>
        <v/>
      </c>
      <c r="M248" s="7" t="str">
        <f t="shared" si="167"/>
        <v/>
      </c>
      <c r="N248" s="7" t="str">
        <f t="shared" si="167"/>
        <v/>
      </c>
      <c r="O248" s="7" t="str">
        <f t="shared" si="167"/>
        <v/>
      </c>
      <c r="P248" s="66">
        <f t="shared" si="153"/>
        <v>0</v>
      </c>
    </row>
    <row r="249" spans="1:16" ht="16.05" customHeight="1" x14ac:dyDescent="0.2">
      <c r="A249" s="51"/>
      <c r="B249" s="51"/>
      <c r="C249" s="44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53"/>
        <v>0</v>
      </c>
    </row>
    <row r="250" spans="1:16" ht="16.05" customHeight="1" x14ac:dyDescent="0.2">
      <c r="A250" s="51"/>
      <c r="B250" s="51"/>
      <c r="C250" s="52" t="s">
        <v>22</v>
      </c>
      <c r="D250" s="7" t="str">
        <f t="shared" ref="D250:O250" si="168">IF(D249&lt;=0,"",D249/$P249%)</f>
        <v/>
      </c>
      <c r="E250" s="7" t="str">
        <f t="shared" si="168"/>
        <v/>
      </c>
      <c r="F250" s="7" t="str">
        <f t="shared" si="168"/>
        <v/>
      </c>
      <c r="G250" s="7" t="str">
        <f t="shared" si="168"/>
        <v/>
      </c>
      <c r="H250" s="7" t="str">
        <f t="shared" si="168"/>
        <v/>
      </c>
      <c r="I250" s="7" t="str">
        <f t="shared" si="168"/>
        <v/>
      </c>
      <c r="J250" s="7" t="str">
        <f t="shared" si="168"/>
        <v/>
      </c>
      <c r="K250" s="7" t="str">
        <f t="shared" si="168"/>
        <v/>
      </c>
      <c r="L250" s="7" t="str">
        <f t="shared" si="168"/>
        <v/>
      </c>
      <c r="M250" s="7" t="str">
        <f t="shared" si="168"/>
        <v/>
      </c>
      <c r="N250" s="7" t="str">
        <f t="shared" si="168"/>
        <v/>
      </c>
      <c r="O250" s="7" t="str">
        <f t="shared" si="168"/>
        <v/>
      </c>
      <c r="P250" s="66">
        <f t="shared" si="153"/>
        <v>0</v>
      </c>
    </row>
    <row r="251" spans="1:16" ht="16.05" customHeight="1" x14ac:dyDescent="0.2">
      <c r="A251" s="51"/>
      <c r="B251" s="51"/>
      <c r="C251" s="44" t="s">
        <v>24</v>
      </c>
      <c r="D251" s="66">
        <f>SUM(D249,D247)</f>
        <v>0</v>
      </c>
      <c r="E251" s="66">
        <f t="shared" ref="E251:O251" si="169">SUM(E249,E247)</f>
        <v>0</v>
      </c>
      <c r="F251" s="66">
        <f t="shared" si="169"/>
        <v>0</v>
      </c>
      <c r="G251" s="66">
        <f t="shared" si="169"/>
        <v>0</v>
      </c>
      <c r="H251" s="66">
        <f t="shared" si="169"/>
        <v>0</v>
      </c>
      <c r="I251" s="66">
        <f t="shared" si="169"/>
        <v>0</v>
      </c>
      <c r="J251" s="66">
        <f t="shared" si="169"/>
        <v>0</v>
      </c>
      <c r="K251" s="66">
        <f t="shared" si="169"/>
        <v>0</v>
      </c>
      <c r="L251" s="66">
        <f t="shared" si="169"/>
        <v>0</v>
      </c>
      <c r="M251" s="66">
        <f t="shared" si="169"/>
        <v>0</v>
      </c>
      <c r="N251" s="66">
        <f t="shared" si="169"/>
        <v>0</v>
      </c>
      <c r="O251" s="66">
        <f t="shared" si="169"/>
        <v>0</v>
      </c>
      <c r="P251" s="66">
        <f t="shared" si="153"/>
        <v>0</v>
      </c>
    </row>
    <row r="252" spans="1:16" ht="16.05" customHeight="1" x14ac:dyDescent="0.2">
      <c r="A252" s="51"/>
      <c r="B252" s="55"/>
      <c r="C252" s="52" t="s">
        <v>22</v>
      </c>
      <c r="D252" s="7" t="str">
        <f t="shared" ref="D252:O252" si="170">IF(D251&lt;=0,"",D251/$P251%)</f>
        <v/>
      </c>
      <c r="E252" s="7" t="str">
        <f t="shared" si="170"/>
        <v/>
      </c>
      <c r="F252" s="7" t="str">
        <f t="shared" si="170"/>
        <v/>
      </c>
      <c r="G252" s="7" t="str">
        <f t="shared" si="170"/>
        <v/>
      </c>
      <c r="H252" s="7" t="str">
        <f t="shared" si="170"/>
        <v/>
      </c>
      <c r="I252" s="7" t="str">
        <f t="shared" si="170"/>
        <v/>
      </c>
      <c r="J252" s="7" t="str">
        <f t="shared" si="170"/>
        <v/>
      </c>
      <c r="K252" s="7" t="str">
        <f t="shared" si="170"/>
        <v/>
      </c>
      <c r="L252" s="7" t="str">
        <f t="shared" si="170"/>
        <v/>
      </c>
      <c r="M252" s="7" t="str">
        <f t="shared" si="170"/>
        <v/>
      </c>
      <c r="N252" s="7" t="str">
        <f t="shared" si="170"/>
        <v/>
      </c>
      <c r="O252" s="7" t="str">
        <f t="shared" si="170"/>
        <v/>
      </c>
      <c r="P252" s="66">
        <f t="shared" si="153"/>
        <v>0</v>
      </c>
    </row>
    <row r="253" spans="1:16" ht="16.05" customHeight="1" x14ac:dyDescent="0.2">
      <c r="A253" s="51"/>
      <c r="B253" s="51" t="s">
        <v>65</v>
      </c>
      <c r="C253" s="44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53"/>
        <v>0</v>
      </c>
    </row>
    <row r="254" spans="1:16" ht="16.05" customHeight="1" x14ac:dyDescent="0.2">
      <c r="A254" s="51"/>
      <c r="B254" s="51"/>
      <c r="C254" s="52" t="s">
        <v>22</v>
      </c>
      <c r="D254" s="7" t="str">
        <f t="shared" ref="D254:O254" si="171">IF(D253&lt;=0,"",D253/$P253%)</f>
        <v/>
      </c>
      <c r="E254" s="7" t="str">
        <f t="shared" si="171"/>
        <v/>
      </c>
      <c r="F254" s="7" t="str">
        <f t="shared" si="171"/>
        <v/>
      </c>
      <c r="G254" s="7" t="str">
        <f t="shared" si="171"/>
        <v/>
      </c>
      <c r="H254" s="7" t="str">
        <f t="shared" si="171"/>
        <v/>
      </c>
      <c r="I254" s="7" t="str">
        <f t="shared" si="171"/>
        <v/>
      </c>
      <c r="J254" s="7" t="str">
        <f t="shared" si="171"/>
        <v/>
      </c>
      <c r="K254" s="7" t="str">
        <f t="shared" si="171"/>
        <v/>
      </c>
      <c r="L254" s="7" t="str">
        <f t="shared" si="171"/>
        <v/>
      </c>
      <c r="M254" s="7" t="str">
        <f t="shared" si="171"/>
        <v/>
      </c>
      <c r="N254" s="7" t="str">
        <f t="shared" si="171"/>
        <v/>
      </c>
      <c r="O254" s="7" t="str">
        <f t="shared" si="171"/>
        <v/>
      </c>
      <c r="P254" s="66">
        <f t="shared" si="153"/>
        <v>0</v>
      </c>
    </row>
    <row r="255" spans="1:16" ht="16.05" customHeight="1" x14ac:dyDescent="0.2">
      <c r="A255" s="51"/>
      <c r="B255" s="51"/>
      <c r="C255" s="44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53"/>
        <v>0</v>
      </c>
    </row>
    <row r="256" spans="1:16" ht="16.05" customHeight="1" x14ac:dyDescent="0.2">
      <c r="A256" s="51"/>
      <c r="B256" s="51"/>
      <c r="C256" s="52" t="s">
        <v>22</v>
      </c>
      <c r="D256" s="7" t="str">
        <f t="shared" ref="D256:O256" si="172">IF(D255&lt;=0,"",D255/$P255%)</f>
        <v/>
      </c>
      <c r="E256" s="7" t="str">
        <f t="shared" si="172"/>
        <v/>
      </c>
      <c r="F256" s="7" t="str">
        <f t="shared" si="172"/>
        <v/>
      </c>
      <c r="G256" s="7" t="str">
        <f t="shared" si="172"/>
        <v/>
      </c>
      <c r="H256" s="7" t="str">
        <f t="shared" si="172"/>
        <v/>
      </c>
      <c r="I256" s="7" t="str">
        <f t="shared" si="172"/>
        <v/>
      </c>
      <c r="J256" s="7" t="str">
        <f t="shared" si="172"/>
        <v/>
      </c>
      <c r="K256" s="7" t="str">
        <f t="shared" si="172"/>
        <v/>
      </c>
      <c r="L256" s="7" t="str">
        <f t="shared" si="172"/>
        <v/>
      </c>
      <c r="M256" s="7" t="str">
        <f t="shared" si="172"/>
        <v/>
      </c>
      <c r="N256" s="7" t="str">
        <f t="shared" si="172"/>
        <v/>
      </c>
      <c r="O256" s="7" t="str">
        <f t="shared" si="172"/>
        <v/>
      </c>
      <c r="P256" s="66">
        <f t="shared" si="153"/>
        <v>0</v>
      </c>
    </row>
    <row r="257" spans="1:16" ht="16.05" customHeight="1" x14ac:dyDescent="0.2">
      <c r="A257" s="51"/>
      <c r="B257" s="51"/>
      <c r="C257" s="44" t="s">
        <v>24</v>
      </c>
      <c r="D257" s="66">
        <f>SUM(D255,D253)</f>
        <v>0</v>
      </c>
      <c r="E257" s="66">
        <f t="shared" ref="E257:O257" si="173">SUM(E255,E253)</f>
        <v>0</v>
      </c>
      <c r="F257" s="66">
        <f t="shared" si="173"/>
        <v>0</v>
      </c>
      <c r="G257" s="66">
        <f t="shared" si="173"/>
        <v>0</v>
      </c>
      <c r="H257" s="66">
        <f t="shared" si="173"/>
        <v>0</v>
      </c>
      <c r="I257" s="66">
        <f t="shared" si="173"/>
        <v>0</v>
      </c>
      <c r="J257" s="66">
        <f t="shared" si="173"/>
        <v>0</v>
      </c>
      <c r="K257" s="66">
        <f t="shared" si="173"/>
        <v>0</v>
      </c>
      <c r="L257" s="66">
        <f t="shared" si="173"/>
        <v>0</v>
      </c>
      <c r="M257" s="66">
        <f t="shared" si="173"/>
        <v>0</v>
      </c>
      <c r="N257" s="66">
        <f t="shared" si="173"/>
        <v>0</v>
      </c>
      <c r="O257" s="66">
        <f t="shared" si="173"/>
        <v>0</v>
      </c>
      <c r="P257" s="66">
        <f t="shared" si="153"/>
        <v>0</v>
      </c>
    </row>
    <row r="258" spans="1:16" ht="16.05" customHeight="1" x14ac:dyDescent="0.2">
      <c r="A258" s="51"/>
      <c r="B258" s="55"/>
      <c r="C258" s="52" t="s">
        <v>22</v>
      </c>
      <c r="D258" s="7" t="str">
        <f t="shared" ref="D258:O258" si="174">IF(D257&lt;=0,"",D257/$P257%)</f>
        <v/>
      </c>
      <c r="E258" s="7" t="str">
        <f t="shared" si="174"/>
        <v/>
      </c>
      <c r="F258" s="7" t="str">
        <f t="shared" si="174"/>
        <v/>
      </c>
      <c r="G258" s="7" t="str">
        <f t="shared" si="174"/>
        <v/>
      </c>
      <c r="H258" s="7" t="str">
        <f t="shared" si="174"/>
        <v/>
      </c>
      <c r="I258" s="7" t="str">
        <f t="shared" si="174"/>
        <v/>
      </c>
      <c r="J258" s="7" t="str">
        <f t="shared" si="174"/>
        <v/>
      </c>
      <c r="K258" s="7" t="str">
        <f t="shared" si="174"/>
        <v/>
      </c>
      <c r="L258" s="7" t="str">
        <f t="shared" si="174"/>
        <v/>
      </c>
      <c r="M258" s="7" t="str">
        <f t="shared" si="174"/>
        <v/>
      </c>
      <c r="N258" s="7" t="str">
        <f t="shared" si="174"/>
        <v/>
      </c>
      <c r="O258" s="7" t="str">
        <f t="shared" si="174"/>
        <v/>
      </c>
      <c r="P258" s="66">
        <f t="shared" si="153"/>
        <v>0</v>
      </c>
    </row>
    <row r="259" spans="1:16" ht="16.05" customHeight="1" x14ac:dyDescent="0.2">
      <c r="A259" s="51"/>
      <c r="B259" s="51" t="s">
        <v>66</v>
      </c>
      <c r="C259" s="44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53"/>
        <v>0</v>
      </c>
    </row>
    <row r="260" spans="1:16" ht="16.05" customHeight="1" x14ac:dyDescent="0.2">
      <c r="A260" s="51"/>
      <c r="B260" s="51"/>
      <c r="C260" s="52" t="s">
        <v>22</v>
      </c>
      <c r="D260" s="7" t="str">
        <f t="shared" ref="D260:O260" si="175">IF(D259&lt;=0,"",D259/$P259%)</f>
        <v/>
      </c>
      <c r="E260" s="7" t="str">
        <f t="shared" si="175"/>
        <v/>
      </c>
      <c r="F260" s="7" t="str">
        <f t="shared" si="175"/>
        <v/>
      </c>
      <c r="G260" s="7" t="str">
        <f t="shared" si="175"/>
        <v/>
      </c>
      <c r="H260" s="7" t="str">
        <f t="shared" si="175"/>
        <v/>
      </c>
      <c r="I260" s="7" t="str">
        <f t="shared" si="175"/>
        <v/>
      </c>
      <c r="J260" s="7" t="str">
        <f t="shared" si="175"/>
        <v/>
      </c>
      <c r="K260" s="7" t="str">
        <f t="shared" si="175"/>
        <v/>
      </c>
      <c r="L260" s="7" t="str">
        <f t="shared" si="175"/>
        <v/>
      </c>
      <c r="M260" s="7" t="str">
        <f t="shared" si="175"/>
        <v/>
      </c>
      <c r="N260" s="7" t="str">
        <f t="shared" si="175"/>
        <v/>
      </c>
      <c r="O260" s="7" t="str">
        <f t="shared" si="175"/>
        <v/>
      </c>
      <c r="P260" s="66">
        <f t="shared" si="153"/>
        <v>0</v>
      </c>
    </row>
    <row r="261" spans="1:16" ht="16.05" customHeight="1" x14ac:dyDescent="0.2">
      <c r="A261" s="51"/>
      <c r="B261" s="51"/>
      <c r="C261" s="44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53"/>
        <v>0</v>
      </c>
    </row>
    <row r="262" spans="1:16" ht="16.05" customHeight="1" x14ac:dyDescent="0.2">
      <c r="A262" s="51"/>
      <c r="B262" s="51"/>
      <c r="C262" s="52" t="s">
        <v>22</v>
      </c>
      <c r="D262" s="7" t="str">
        <f t="shared" ref="D262:O262" si="176">IF(D261&lt;=0,"",D261/$P261%)</f>
        <v/>
      </c>
      <c r="E262" s="7" t="str">
        <f t="shared" si="176"/>
        <v/>
      </c>
      <c r="F262" s="7" t="str">
        <f t="shared" si="176"/>
        <v/>
      </c>
      <c r="G262" s="7" t="str">
        <f t="shared" si="176"/>
        <v/>
      </c>
      <c r="H262" s="7" t="str">
        <f t="shared" si="176"/>
        <v/>
      </c>
      <c r="I262" s="7" t="str">
        <f t="shared" si="176"/>
        <v/>
      </c>
      <c r="J262" s="7" t="str">
        <f t="shared" si="176"/>
        <v/>
      </c>
      <c r="K262" s="7" t="str">
        <f t="shared" si="176"/>
        <v/>
      </c>
      <c r="L262" s="7" t="str">
        <f t="shared" si="176"/>
        <v/>
      </c>
      <c r="M262" s="7" t="str">
        <f t="shared" si="176"/>
        <v/>
      </c>
      <c r="N262" s="7" t="str">
        <f t="shared" si="176"/>
        <v/>
      </c>
      <c r="O262" s="7" t="str">
        <f t="shared" si="176"/>
        <v/>
      </c>
      <c r="P262" s="66">
        <f t="shared" si="153"/>
        <v>0</v>
      </c>
    </row>
    <row r="263" spans="1:16" ht="16.05" customHeight="1" x14ac:dyDescent="0.2">
      <c r="A263" s="51"/>
      <c r="B263" s="51"/>
      <c r="C263" s="44" t="s">
        <v>24</v>
      </c>
      <c r="D263" s="66">
        <f>SUM(D261,D259)</f>
        <v>0</v>
      </c>
      <c r="E263" s="66">
        <f t="shared" ref="E263:O263" si="177">SUM(E261,E259)</f>
        <v>0</v>
      </c>
      <c r="F263" s="66">
        <f t="shared" si="177"/>
        <v>0</v>
      </c>
      <c r="G263" s="66">
        <f t="shared" si="177"/>
        <v>0</v>
      </c>
      <c r="H263" s="66">
        <f t="shared" si="177"/>
        <v>0</v>
      </c>
      <c r="I263" s="66">
        <f t="shared" si="177"/>
        <v>0</v>
      </c>
      <c r="J263" s="66">
        <f t="shared" si="177"/>
        <v>0</v>
      </c>
      <c r="K263" s="66">
        <f t="shared" si="177"/>
        <v>0</v>
      </c>
      <c r="L263" s="66">
        <f t="shared" si="177"/>
        <v>0</v>
      </c>
      <c r="M263" s="66">
        <f t="shared" si="177"/>
        <v>0</v>
      </c>
      <c r="N263" s="66">
        <f t="shared" si="177"/>
        <v>0</v>
      </c>
      <c r="O263" s="66">
        <f t="shared" si="177"/>
        <v>0</v>
      </c>
      <c r="P263" s="66">
        <f t="shared" si="153"/>
        <v>0</v>
      </c>
    </row>
    <row r="264" spans="1:16" ht="16.05" customHeight="1" x14ac:dyDescent="0.2">
      <c r="A264" s="51"/>
      <c r="B264" s="55"/>
      <c r="C264" s="52" t="s">
        <v>22</v>
      </c>
      <c r="D264" s="7" t="str">
        <f t="shared" ref="D264:O264" si="178">IF(D263&lt;=0,"",D263/$P263%)</f>
        <v/>
      </c>
      <c r="E264" s="7" t="str">
        <f t="shared" si="178"/>
        <v/>
      </c>
      <c r="F264" s="7" t="str">
        <f t="shared" si="178"/>
        <v/>
      </c>
      <c r="G264" s="7" t="str">
        <f t="shared" si="178"/>
        <v/>
      </c>
      <c r="H264" s="7" t="str">
        <f t="shared" si="178"/>
        <v/>
      </c>
      <c r="I264" s="7" t="str">
        <f t="shared" si="178"/>
        <v/>
      </c>
      <c r="J264" s="7" t="str">
        <f t="shared" si="178"/>
        <v/>
      </c>
      <c r="K264" s="7" t="str">
        <f t="shared" si="178"/>
        <v/>
      </c>
      <c r="L264" s="7" t="str">
        <f t="shared" si="178"/>
        <v/>
      </c>
      <c r="M264" s="7" t="str">
        <f t="shared" si="178"/>
        <v/>
      </c>
      <c r="N264" s="7" t="str">
        <f t="shared" si="178"/>
        <v/>
      </c>
      <c r="O264" s="7" t="str">
        <f t="shared" si="178"/>
        <v/>
      </c>
      <c r="P264" s="66">
        <f t="shared" si="153"/>
        <v>0</v>
      </c>
    </row>
    <row r="265" spans="1:16" ht="16.05" customHeight="1" x14ac:dyDescent="0.2">
      <c r="A265" s="51"/>
      <c r="B265" s="51" t="s">
        <v>67</v>
      </c>
      <c r="C265" s="44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53"/>
        <v>0</v>
      </c>
    </row>
    <row r="266" spans="1:16" ht="16.05" customHeight="1" x14ac:dyDescent="0.2">
      <c r="A266" s="51"/>
      <c r="B266" s="51"/>
      <c r="C266" s="52" t="s">
        <v>22</v>
      </c>
      <c r="D266" s="7" t="str">
        <f t="shared" ref="D266:O266" si="179">IF(D265&lt;=0,"",D265/$P265%)</f>
        <v/>
      </c>
      <c r="E266" s="7" t="str">
        <f t="shared" si="179"/>
        <v/>
      </c>
      <c r="F266" s="7" t="str">
        <f t="shared" si="179"/>
        <v/>
      </c>
      <c r="G266" s="7" t="str">
        <f t="shared" si="179"/>
        <v/>
      </c>
      <c r="H266" s="7" t="str">
        <f t="shared" si="179"/>
        <v/>
      </c>
      <c r="I266" s="7" t="str">
        <f t="shared" si="179"/>
        <v/>
      </c>
      <c r="J266" s="7" t="str">
        <f t="shared" si="179"/>
        <v/>
      </c>
      <c r="K266" s="7" t="str">
        <f t="shared" si="179"/>
        <v/>
      </c>
      <c r="L266" s="7" t="str">
        <f t="shared" si="179"/>
        <v/>
      </c>
      <c r="M266" s="7" t="str">
        <f t="shared" si="179"/>
        <v/>
      </c>
      <c r="N266" s="7" t="str">
        <f t="shared" si="179"/>
        <v/>
      </c>
      <c r="O266" s="7" t="str">
        <f t="shared" si="179"/>
        <v/>
      </c>
      <c r="P266" s="66">
        <f t="shared" si="153"/>
        <v>0</v>
      </c>
    </row>
    <row r="267" spans="1:16" ht="16.05" customHeight="1" x14ac:dyDescent="0.2">
      <c r="A267" s="51"/>
      <c r="B267" s="51"/>
      <c r="C267" s="44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3"/>
        <v>0</v>
      </c>
    </row>
    <row r="268" spans="1:16" ht="16.05" customHeight="1" x14ac:dyDescent="0.2">
      <c r="A268" s="51"/>
      <c r="B268" s="51"/>
      <c r="C268" s="52" t="s">
        <v>22</v>
      </c>
      <c r="D268" s="7" t="str">
        <f t="shared" ref="D268:O268" si="180">IF(D267&lt;=0,"",D267/$P267%)</f>
        <v/>
      </c>
      <c r="E268" s="7" t="str">
        <f t="shared" si="180"/>
        <v/>
      </c>
      <c r="F268" s="7" t="str">
        <f t="shared" si="180"/>
        <v/>
      </c>
      <c r="G268" s="7" t="str">
        <f t="shared" si="180"/>
        <v/>
      </c>
      <c r="H268" s="7" t="str">
        <f t="shared" si="180"/>
        <v/>
      </c>
      <c r="I268" s="7" t="str">
        <f t="shared" si="180"/>
        <v/>
      </c>
      <c r="J268" s="7" t="str">
        <f t="shared" si="180"/>
        <v/>
      </c>
      <c r="K268" s="7" t="str">
        <f t="shared" si="180"/>
        <v/>
      </c>
      <c r="L268" s="7" t="str">
        <f t="shared" si="180"/>
        <v/>
      </c>
      <c r="M268" s="7" t="str">
        <f t="shared" si="180"/>
        <v/>
      </c>
      <c r="N268" s="7" t="str">
        <f t="shared" si="180"/>
        <v/>
      </c>
      <c r="O268" s="7" t="str">
        <f t="shared" si="180"/>
        <v/>
      </c>
      <c r="P268" s="66">
        <f t="shared" si="153"/>
        <v>0</v>
      </c>
    </row>
    <row r="269" spans="1:16" ht="16.05" customHeight="1" x14ac:dyDescent="0.2">
      <c r="A269" s="51"/>
      <c r="B269" s="51"/>
      <c r="C269" s="44" t="s">
        <v>24</v>
      </c>
      <c r="D269" s="66">
        <f>SUM(D267,D265)</f>
        <v>0</v>
      </c>
      <c r="E269" s="66">
        <f t="shared" ref="E269:O269" si="181">SUM(E267,E265)</f>
        <v>0</v>
      </c>
      <c r="F269" s="66">
        <f t="shared" si="181"/>
        <v>0</v>
      </c>
      <c r="G269" s="66">
        <f t="shared" si="181"/>
        <v>0</v>
      </c>
      <c r="H269" s="66">
        <f t="shared" si="181"/>
        <v>0</v>
      </c>
      <c r="I269" s="66">
        <f t="shared" si="181"/>
        <v>0</v>
      </c>
      <c r="J269" s="66">
        <f t="shared" si="181"/>
        <v>0</v>
      </c>
      <c r="K269" s="66">
        <f t="shared" si="181"/>
        <v>0</v>
      </c>
      <c r="L269" s="66">
        <f t="shared" si="181"/>
        <v>0</v>
      </c>
      <c r="M269" s="66">
        <f t="shared" si="181"/>
        <v>0</v>
      </c>
      <c r="N269" s="66">
        <f t="shared" si="181"/>
        <v>0</v>
      </c>
      <c r="O269" s="66">
        <f t="shared" si="181"/>
        <v>0</v>
      </c>
      <c r="P269" s="66">
        <f t="shared" si="153"/>
        <v>0</v>
      </c>
    </row>
    <row r="270" spans="1:16" ht="16.05" customHeight="1" x14ac:dyDescent="0.2">
      <c r="A270" s="51"/>
      <c r="B270" s="55"/>
      <c r="C270" s="52" t="s">
        <v>22</v>
      </c>
      <c r="D270" s="7" t="str">
        <f t="shared" ref="D270:O270" si="182">IF(D269&lt;=0,"",D269/$P269%)</f>
        <v/>
      </c>
      <c r="E270" s="7" t="str">
        <f t="shared" si="182"/>
        <v/>
      </c>
      <c r="F270" s="7" t="str">
        <f t="shared" si="182"/>
        <v/>
      </c>
      <c r="G270" s="7" t="str">
        <f t="shared" si="182"/>
        <v/>
      </c>
      <c r="H270" s="7" t="str">
        <f t="shared" si="182"/>
        <v/>
      </c>
      <c r="I270" s="7" t="str">
        <f t="shared" si="182"/>
        <v/>
      </c>
      <c r="J270" s="7" t="str">
        <f t="shared" si="182"/>
        <v/>
      </c>
      <c r="K270" s="7" t="str">
        <f t="shared" si="182"/>
        <v/>
      </c>
      <c r="L270" s="7" t="str">
        <f t="shared" si="182"/>
        <v/>
      </c>
      <c r="M270" s="7" t="str">
        <f t="shared" si="182"/>
        <v/>
      </c>
      <c r="N270" s="7" t="str">
        <f t="shared" si="182"/>
        <v/>
      </c>
      <c r="O270" s="7" t="str">
        <f t="shared" si="182"/>
        <v/>
      </c>
      <c r="P270" s="66">
        <f t="shared" si="153"/>
        <v>0</v>
      </c>
    </row>
    <row r="271" spans="1:16" ht="16.05" customHeight="1" x14ac:dyDescent="0.2">
      <c r="A271" s="51"/>
      <c r="B271" s="51" t="s">
        <v>68</v>
      </c>
      <c r="C271" s="44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53"/>
        <v>0</v>
      </c>
    </row>
    <row r="272" spans="1:16" ht="16.05" customHeight="1" x14ac:dyDescent="0.2">
      <c r="A272" s="51"/>
      <c r="B272" s="51"/>
      <c r="C272" s="52" t="s">
        <v>22</v>
      </c>
      <c r="D272" s="7" t="str">
        <f t="shared" ref="D272:O272" si="183">IF(D271&lt;=0,"",D271/$P271%)</f>
        <v/>
      </c>
      <c r="E272" s="7" t="str">
        <f t="shared" si="183"/>
        <v/>
      </c>
      <c r="F272" s="7" t="str">
        <f t="shared" si="183"/>
        <v/>
      </c>
      <c r="G272" s="7" t="str">
        <f t="shared" si="183"/>
        <v/>
      </c>
      <c r="H272" s="7" t="str">
        <f t="shared" si="183"/>
        <v/>
      </c>
      <c r="I272" s="7" t="str">
        <f t="shared" si="183"/>
        <v/>
      </c>
      <c r="J272" s="7" t="str">
        <f t="shared" si="183"/>
        <v/>
      </c>
      <c r="K272" s="7" t="str">
        <f t="shared" si="183"/>
        <v/>
      </c>
      <c r="L272" s="7" t="str">
        <f t="shared" si="183"/>
        <v/>
      </c>
      <c r="M272" s="7" t="str">
        <f t="shared" si="183"/>
        <v/>
      </c>
      <c r="N272" s="7" t="str">
        <f t="shared" si="183"/>
        <v/>
      </c>
      <c r="O272" s="7" t="str">
        <f t="shared" si="183"/>
        <v/>
      </c>
      <c r="P272" s="66">
        <f t="shared" si="153"/>
        <v>0</v>
      </c>
    </row>
    <row r="273" spans="1:16" ht="16.05" customHeight="1" x14ac:dyDescent="0.2">
      <c r="A273" s="51"/>
      <c r="B273" s="51"/>
      <c r="C273" s="44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53"/>
        <v>0</v>
      </c>
    </row>
    <row r="274" spans="1:16" ht="16.05" customHeight="1" x14ac:dyDescent="0.2">
      <c r="A274" s="51"/>
      <c r="B274" s="51"/>
      <c r="C274" s="52" t="s">
        <v>22</v>
      </c>
      <c r="D274" s="7" t="str">
        <f t="shared" ref="D274:O274" si="184">IF(D273&lt;=0,"",D273/$P273%)</f>
        <v/>
      </c>
      <c r="E274" s="7" t="str">
        <f t="shared" si="184"/>
        <v/>
      </c>
      <c r="F274" s="7" t="str">
        <f t="shared" si="184"/>
        <v/>
      </c>
      <c r="G274" s="7" t="str">
        <f t="shared" si="184"/>
        <v/>
      </c>
      <c r="H274" s="7" t="str">
        <f t="shared" si="184"/>
        <v/>
      </c>
      <c r="I274" s="7" t="str">
        <f t="shared" si="184"/>
        <v/>
      </c>
      <c r="J274" s="7" t="str">
        <f t="shared" si="184"/>
        <v/>
      </c>
      <c r="K274" s="7" t="str">
        <f t="shared" si="184"/>
        <v/>
      </c>
      <c r="L274" s="7" t="str">
        <f t="shared" si="184"/>
        <v/>
      </c>
      <c r="M274" s="7" t="str">
        <f t="shared" si="184"/>
        <v/>
      </c>
      <c r="N274" s="7" t="str">
        <f t="shared" si="184"/>
        <v/>
      </c>
      <c r="O274" s="7" t="str">
        <f t="shared" si="184"/>
        <v/>
      </c>
      <c r="P274" s="66">
        <f t="shared" si="153"/>
        <v>0</v>
      </c>
    </row>
    <row r="275" spans="1:16" ht="16.05" customHeight="1" x14ac:dyDescent="0.2">
      <c r="A275" s="51"/>
      <c r="B275" s="51"/>
      <c r="C275" s="44" t="s">
        <v>24</v>
      </c>
      <c r="D275" s="66">
        <f>SUM(D273,D271)</f>
        <v>0</v>
      </c>
      <c r="E275" s="66">
        <f t="shared" ref="E275:O275" si="185">SUM(E273,E271)</f>
        <v>0</v>
      </c>
      <c r="F275" s="66">
        <f t="shared" si="185"/>
        <v>0</v>
      </c>
      <c r="G275" s="66">
        <f t="shared" si="185"/>
        <v>0</v>
      </c>
      <c r="H275" s="66">
        <f t="shared" si="185"/>
        <v>0</v>
      </c>
      <c r="I275" s="66">
        <f t="shared" si="185"/>
        <v>0</v>
      </c>
      <c r="J275" s="66">
        <f t="shared" si="185"/>
        <v>0</v>
      </c>
      <c r="K275" s="66">
        <f t="shared" si="185"/>
        <v>0</v>
      </c>
      <c r="L275" s="66">
        <f t="shared" si="185"/>
        <v>0</v>
      </c>
      <c r="M275" s="66">
        <f t="shared" si="185"/>
        <v>0</v>
      </c>
      <c r="N275" s="66">
        <f t="shared" si="185"/>
        <v>0</v>
      </c>
      <c r="O275" s="66">
        <f t="shared" si="185"/>
        <v>0</v>
      </c>
      <c r="P275" s="66">
        <f t="shared" si="153"/>
        <v>0</v>
      </c>
    </row>
    <row r="276" spans="1:16" ht="16.05" customHeight="1" x14ac:dyDescent="0.2">
      <c r="A276" s="51"/>
      <c r="B276" s="55"/>
      <c r="C276" s="52" t="s">
        <v>22</v>
      </c>
      <c r="D276" s="7" t="str">
        <f t="shared" ref="D276:O276" si="186">IF(D275&lt;=0,"",D275/$P275%)</f>
        <v/>
      </c>
      <c r="E276" s="7" t="str">
        <f t="shared" si="186"/>
        <v/>
      </c>
      <c r="F276" s="7" t="str">
        <f t="shared" si="186"/>
        <v/>
      </c>
      <c r="G276" s="7" t="str">
        <f t="shared" si="186"/>
        <v/>
      </c>
      <c r="H276" s="7" t="str">
        <f t="shared" si="186"/>
        <v/>
      </c>
      <c r="I276" s="7" t="str">
        <f t="shared" si="186"/>
        <v/>
      </c>
      <c r="J276" s="7" t="str">
        <f t="shared" si="186"/>
        <v/>
      </c>
      <c r="K276" s="7" t="str">
        <f t="shared" si="186"/>
        <v/>
      </c>
      <c r="L276" s="7" t="str">
        <f t="shared" si="186"/>
        <v/>
      </c>
      <c r="M276" s="7" t="str">
        <f t="shared" si="186"/>
        <v/>
      </c>
      <c r="N276" s="7" t="str">
        <f t="shared" si="186"/>
        <v/>
      </c>
      <c r="O276" s="7" t="str">
        <f t="shared" si="186"/>
        <v/>
      </c>
      <c r="P276" s="66">
        <f t="shared" si="153"/>
        <v>0</v>
      </c>
    </row>
    <row r="277" spans="1:16" ht="16.05" customHeight="1" x14ac:dyDescent="0.2">
      <c r="A277" s="51"/>
      <c r="B277" s="51" t="s">
        <v>69</v>
      </c>
      <c r="C277" s="44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53"/>
        <v>0</v>
      </c>
    </row>
    <row r="278" spans="1:16" ht="16.05" customHeight="1" x14ac:dyDescent="0.2">
      <c r="A278" s="51"/>
      <c r="B278" s="51"/>
      <c r="C278" s="52" t="s">
        <v>22</v>
      </c>
      <c r="D278" s="7" t="str">
        <f t="shared" ref="D278:O278" si="187">IF(D277&lt;=0,"",D277/$P277%)</f>
        <v/>
      </c>
      <c r="E278" s="7" t="str">
        <f t="shared" si="187"/>
        <v/>
      </c>
      <c r="F278" s="7" t="str">
        <f t="shared" si="187"/>
        <v/>
      </c>
      <c r="G278" s="7" t="str">
        <f t="shared" si="187"/>
        <v/>
      </c>
      <c r="H278" s="7" t="str">
        <f t="shared" si="187"/>
        <v/>
      </c>
      <c r="I278" s="7" t="str">
        <f t="shared" si="187"/>
        <v/>
      </c>
      <c r="J278" s="7" t="str">
        <f t="shared" si="187"/>
        <v/>
      </c>
      <c r="K278" s="7" t="str">
        <f t="shared" si="187"/>
        <v/>
      </c>
      <c r="L278" s="7" t="str">
        <f t="shared" si="187"/>
        <v/>
      </c>
      <c r="M278" s="7" t="str">
        <f t="shared" si="187"/>
        <v/>
      </c>
      <c r="N278" s="7" t="str">
        <f t="shared" si="187"/>
        <v/>
      </c>
      <c r="O278" s="7" t="str">
        <f t="shared" si="187"/>
        <v/>
      </c>
      <c r="P278" s="66">
        <f t="shared" si="153"/>
        <v>0</v>
      </c>
    </row>
    <row r="279" spans="1:16" ht="16.05" customHeight="1" x14ac:dyDescent="0.2">
      <c r="A279" s="51"/>
      <c r="B279" s="51"/>
      <c r="C279" s="44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53"/>
        <v>0</v>
      </c>
    </row>
    <row r="280" spans="1:16" ht="16.05" customHeight="1" x14ac:dyDescent="0.2">
      <c r="A280" s="51"/>
      <c r="B280" s="51"/>
      <c r="C280" s="52" t="s">
        <v>22</v>
      </c>
      <c r="D280" s="7" t="str">
        <f t="shared" ref="D280:O280" si="188">IF(D279&lt;=0,"",D279/$P279%)</f>
        <v/>
      </c>
      <c r="E280" s="7" t="str">
        <f t="shared" si="188"/>
        <v/>
      </c>
      <c r="F280" s="7" t="str">
        <f t="shared" si="188"/>
        <v/>
      </c>
      <c r="G280" s="7" t="str">
        <f t="shared" si="188"/>
        <v/>
      </c>
      <c r="H280" s="7" t="str">
        <f t="shared" si="188"/>
        <v/>
      </c>
      <c r="I280" s="7" t="str">
        <f t="shared" si="188"/>
        <v/>
      </c>
      <c r="J280" s="7" t="str">
        <f t="shared" si="188"/>
        <v/>
      </c>
      <c r="K280" s="7" t="str">
        <f t="shared" si="188"/>
        <v/>
      </c>
      <c r="L280" s="7" t="str">
        <f t="shared" si="188"/>
        <v/>
      </c>
      <c r="M280" s="7" t="str">
        <f t="shared" si="188"/>
        <v/>
      </c>
      <c r="N280" s="7" t="str">
        <f t="shared" si="188"/>
        <v/>
      </c>
      <c r="O280" s="7" t="str">
        <f t="shared" si="188"/>
        <v/>
      </c>
      <c r="P280" s="66">
        <f t="shared" si="153"/>
        <v>0</v>
      </c>
    </row>
    <row r="281" spans="1:16" ht="16.05" customHeight="1" x14ac:dyDescent="0.2">
      <c r="A281" s="51"/>
      <c r="B281" s="51"/>
      <c r="C281" s="44" t="s">
        <v>24</v>
      </c>
      <c r="D281" s="66">
        <f>SUM(D279,D277)</f>
        <v>0</v>
      </c>
      <c r="E281" s="66">
        <f t="shared" ref="E281:O281" si="189">SUM(E279,E277)</f>
        <v>0</v>
      </c>
      <c r="F281" s="66">
        <f t="shared" si="189"/>
        <v>0</v>
      </c>
      <c r="G281" s="66">
        <f t="shared" si="189"/>
        <v>0</v>
      </c>
      <c r="H281" s="66">
        <f t="shared" si="189"/>
        <v>0</v>
      </c>
      <c r="I281" s="66">
        <f t="shared" si="189"/>
        <v>0</v>
      </c>
      <c r="J281" s="66">
        <f t="shared" si="189"/>
        <v>0</v>
      </c>
      <c r="K281" s="66">
        <f t="shared" si="189"/>
        <v>0</v>
      </c>
      <c r="L281" s="66">
        <f t="shared" si="189"/>
        <v>0</v>
      </c>
      <c r="M281" s="66">
        <f t="shared" si="189"/>
        <v>0</v>
      </c>
      <c r="N281" s="66">
        <f t="shared" si="189"/>
        <v>0</v>
      </c>
      <c r="O281" s="66">
        <f t="shared" si="189"/>
        <v>0</v>
      </c>
      <c r="P281" s="66">
        <f t="shared" si="153"/>
        <v>0</v>
      </c>
    </row>
    <row r="282" spans="1:16" ht="16.05" customHeight="1" x14ac:dyDescent="0.2">
      <c r="A282" s="51"/>
      <c r="B282" s="55"/>
      <c r="C282" s="52" t="s">
        <v>22</v>
      </c>
      <c r="D282" s="7" t="str">
        <f t="shared" ref="D282:O282" si="190">IF(D281&lt;=0,"",D281/$P281%)</f>
        <v/>
      </c>
      <c r="E282" s="7" t="str">
        <f t="shared" si="190"/>
        <v/>
      </c>
      <c r="F282" s="7" t="str">
        <f t="shared" si="190"/>
        <v/>
      </c>
      <c r="G282" s="7" t="str">
        <f t="shared" si="190"/>
        <v/>
      </c>
      <c r="H282" s="7" t="str">
        <f t="shared" si="190"/>
        <v/>
      </c>
      <c r="I282" s="7" t="str">
        <f t="shared" si="190"/>
        <v/>
      </c>
      <c r="J282" s="7" t="str">
        <f t="shared" si="190"/>
        <v/>
      </c>
      <c r="K282" s="7" t="str">
        <f t="shared" si="190"/>
        <v/>
      </c>
      <c r="L282" s="7" t="str">
        <f t="shared" si="190"/>
        <v/>
      </c>
      <c r="M282" s="7" t="str">
        <f t="shared" si="190"/>
        <v/>
      </c>
      <c r="N282" s="7" t="str">
        <f t="shared" si="190"/>
        <v/>
      </c>
      <c r="O282" s="7" t="str">
        <f t="shared" si="190"/>
        <v/>
      </c>
      <c r="P282" s="66">
        <f t="shared" si="153"/>
        <v>0</v>
      </c>
    </row>
    <row r="283" spans="1:16" ht="16.05" customHeight="1" x14ac:dyDescent="0.2">
      <c r="A283" s="51"/>
      <c r="B283" s="51" t="s">
        <v>70</v>
      </c>
      <c r="C283" s="44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53"/>
        <v>0</v>
      </c>
    </row>
    <row r="284" spans="1:16" ht="16.05" customHeight="1" x14ac:dyDescent="0.2">
      <c r="A284" s="51"/>
      <c r="B284" s="51"/>
      <c r="C284" s="52" t="s">
        <v>22</v>
      </c>
      <c r="D284" s="7" t="str">
        <f t="shared" ref="D284:O284" si="191">IF(D283&lt;=0,"",D283/$P283%)</f>
        <v/>
      </c>
      <c r="E284" s="7" t="str">
        <f t="shared" si="191"/>
        <v/>
      </c>
      <c r="F284" s="7" t="str">
        <f t="shared" si="191"/>
        <v/>
      </c>
      <c r="G284" s="7" t="str">
        <f t="shared" si="191"/>
        <v/>
      </c>
      <c r="H284" s="7" t="str">
        <f t="shared" si="191"/>
        <v/>
      </c>
      <c r="I284" s="7" t="str">
        <f t="shared" si="191"/>
        <v/>
      </c>
      <c r="J284" s="7" t="str">
        <f t="shared" si="191"/>
        <v/>
      </c>
      <c r="K284" s="7" t="str">
        <f t="shared" si="191"/>
        <v/>
      </c>
      <c r="L284" s="7" t="str">
        <f t="shared" si="191"/>
        <v/>
      </c>
      <c r="M284" s="7" t="str">
        <f t="shared" si="191"/>
        <v/>
      </c>
      <c r="N284" s="7" t="str">
        <f t="shared" si="191"/>
        <v/>
      </c>
      <c r="O284" s="7" t="str">
        <f t="shared" si="191"/>
        <v/>
      </c>
      <c r="P284" s="66">
        <f t="shared" si="153"/>
        <v>0</v>
      </c>
    </row>
    <row r="285" spans="1:16" ht="16.05" customHeight="1" x14ac:dyDescent="0.2">
      <c r="A285" s="51"/>
      <c r="B285" s="51"/>
      <c r="C285" s="44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3"/>
        <v>0</v>
      </c>
    </row>
    <row r="286" spans="1:16" ht="16.05" customHeight="1" x14ac:dyDescent="0.2">
      <c r="A286" s="51"/>
      <c r="B286" s="51"/>
      <c r="C286" s="52" t="s">
        <v>22</v>
      </c>
      <c r="D286" s="7" t="str">
        <f t="shared" ref="D286:O286" si="192">IF(D285&lt;=0,"",D285/$P285%)</f>
        <v/>
      </c>
      <c r="E286" s="7" t="str">
        <f t="shared" si="192"/>
        <v/>
      </c>
      <c r="F286" s="7" t="str">
        <f t="shared" si="192"/>
        <v/>
      </c>
      <c r="G286" s="7" t="str">
        <f t="shared" si="192"/>
        <v/>
      </c>
      <c r="H286" s="7" t="str">
        <f t="shared" si="192"/>
        <v/>
      </c>
      <c r="I286" s="7" t="str">
        <f t="shared" si="192"/>
        <v/>
      </c>
      <c r="J286" s="7" t="str">
        <f t="shared" si="192"/>
        <v/>
      </c>
      <c r="K286" s="7" t="str">
        <f t="shared" si="192"/>
        <v/>
      </c>
      <c r="L286" s="7" t="str">
        <f t="shared" si="192"/>
        <v/>
      </c>
      <c r="M286" s="7" t="str">
        <f t="shared" si="192"/>
        <v/>
      </c>
      <c r="N286" s="7" t="str">
        <f t="shared" si="192"/>
        <v/>
      </c>
      <c r="O286" s="7" t="str">
        <f t="shared" si="192"/>
        <v/>
      </c>
      <c r="P286" s="66">
        <f t="shared" si="153"/>
        <v>0</v>
      </c>
    </row>
    <row r="287" spans="1:16" ht="16.05" customHeight="1" x14ac:dyDescent="0.2">
      <c r="A287" s="51"/>
      <c r="B287" s="51"/>
      <c r="C287" s="44" t="s">
        <v>24</v>
      </c>
      <c r="D287" s="66">
        <f>SUM(D285,D283)</f>
        <v>0</v>
      </c>
      <c r="E287" s="66">
        <f t="shared" ref="E287:O287" si="193">SUM(E285,E283)</f>
        <v>0</v>
      </c>
      <c r="F287" s="66">
        <f t="shared" si="193"/>
        <v>0</v>
      </c>
      <c r="G287" s="66">
        <f t="shared" si="193"/>
        <v>0</v>
      </c>
      <c r="H287" s="66">
        <f t="shared" si="193"/>
        <v>0</v>
      </c>
      <c r="I287" s="66">
        <f t="shared" si="193"/>
        <v>0</v>
      </c>
      <c r="J287" s="66">
        <f t="shared" si="193"/>
        <v>0</v>
      </c>
      <c r="K287" s="66">
        <f t="shared" si="193"/>
        <v>0</v>
      </c>
      <c r="L287" s="66">
        <f t="shared" si="193"/>
        <v>0</v>
      </c>
      <c r="M287" s="66">
        <f t="shared" si="193"/>
        <v>0</v>
      </c>
      <c r="N287" s="66">
        <f t="shared" si="193"/>
        <v>0</v>
      </c>
      <c r="O287" s="66">
        <f t="shared" si="193"/>
        <v>0</v>
      </c>
      <c r="P287" s="66">
        <f t="shared" si="153"/>
        <v>0</v>
      </c>
    </row>
    <row r="288" spans="1:16" ht="16.05" customHeight="1" x14ac:dyDescent="0.2">
      <c r="A288" s="51"/>
      <c r="B288" s="55"/>
      <c r="C288" s="52" t="s">
        <v>22</v>
      </c>
      <c r="D288" s="7" t="str">
        <f t="shared" ref="D288:O288" si="194">IF(D287&lt;=0,"",D287/$P287%)</f>
        <v/>
      </c>
      <c r="E288" s="7" t="str">
        <f t="shared" si="194"/>
        <v/>
      </c>
      <c r="F288" s="7" t="str">
        <f t="shared" si="194"/>
        <v/>
      </c>
      <c r="G288" s="7" t="str">
        <f t="shared" si="194"/>
        <v/>
      </c>
      <c r="H288" s="7" t="str">
        <f t="shared" si="194"/>
        <v/>
      </c>
      <c r="I288" s="7" t="str">
        <f t="shared" si="194"/>
        <v/>
      </c>
      <c r="J288" s="7" t="str">
        <f t="shared" si="194"/>
        <v/>
      </c>
      <c r="K288" s="7" t="str">
        <f t="shared" si="194"/>
        <v/>
      </c>
      <c r="L288" s="7" t="str">
        <f t="shared" si="194"/>
        <v/>
      </c>
      <c r="M288" s="7" t="str">
        <f t="shared" si="194"/>
        <v/>
      </c>
      <c r="N288" s="7" t="str">
        <f t="shared" si="194"/>
        <v/>
      </c>
      <c r="O288" s="7" t="str">
        <f t="shared" si="194"/>
        <v/>
      </c>
      <c r="P288" s="66">
        <f t="shared" si="153"/>
        <v>0</v>
      </c>
    </row>
    <row r="289" spans="1:16" ht="16.05" customHeight="1" x14ac:dyDescent="0.2">
      <c r="A289" s="51"/>
      <c r="B289" s="51" t="s">
        <v>71</v>
      </c>
      <c r="C289" s="44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53"/>
        <v>0</v>
      </c>
    </row>
    <row r="290" spans="1:16" ht="16.05" customHeight="1" x14ac:dyDescent="0.2">
      <c r="A290" s="51"/>
      <c r="B290" s="51"/>
      <c r="C290" s="52" t="s">
        <v>22</v>
      </c>
      <c r="D290" s="7" t="str">
        <f t="shared" ref="D290:O290" si="195">IF(D289&lt;=0,"",D289/$P289%)</f>
        <v/>
      </c>
      <c r="E290" s="7" t="str">
        <f t="shared" si="195"/>
        <v/>
      </c>
      <c r="F290" s="7" t="str">
        <f t="shared" si="195"/>
        <v/>
      </c>
      <c r="G290" s="7" t="str">
        <f t="shared" si="195"/>
        <v/>
      </c>
      <c r="H290" s="7" t="str">
        <f t="shared" si="195"/>
        <v/>
      </c>
      <c r="I290" s="7" t="str">
        <f t="shared" si="195"/>
        <v/>
      </c>
      <c r="J290" s="7" t="str">
        <f t="shared" si="195"/>
        <v/>
      </c>
      <c r="K290" s="7" t="str">
        <f t="shared" si="195"/>
        <v/>
      </c>
      <c r="L290" s="7" t="str">
        <f t="shared" si="195"/>
        <v/>
      </c>
      <c r="M290" s="7" t="str">
        <f t="shared" si="195"/>
        <v/>
      </c>
      <c r="N290" s="7" t="str">
        <f t="shared" si="195"/>
        <v/>
      </c>
      <c r="O290" s="7" t="str">
        <f t="shared" si="195"/>
        <v/>
      </c>
      <c r="P290" s="66">
        <f t="shared" si="153"/>
        <v>0</v>
      </c>
    </row>
    <row r="291" spans="1:16" ht="16.05" customHeight="1" x14ac:dyDescent="0.2">
      <c r="A291" s="51"/>
      <c r="B291" s="51"/>
      <c r="C291" s="44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53"/>
        <v>0</v>
      </c>
    </row>
    <row r="292" spans="1:16" ht="16.05" customHeight="1" x14ac:dyDescent="0.2">
      <c r="A292" s="51"/>
      <c r="B292" s="51"/>
      <c r="C292" s="52" t="s">
        <v>22</v>
      </c>
      <c r="D292" s="7" t="str">
        <f t="shared" ref="D292:O292" si="196">IF(D291&lt;=0,"",D291/$P291%)</f>
        <v/>
      </c>
      <c r="E292" s="7" t="str">
        <f t="shared" si="196"/>
        <v/>
      </c>
      <c r="F292" s="7" t="str">
        <f t="shared" si="196"/>
        <v/>
      </c>
      <c r="G292" s="7" t="str">
        <f t="shared" si="196"/>
        <v/>
      </c>
      <c r="H292" s="7" t="str">
        <f t="shared" si="196"/>
        <v/>
      </c>
      <c r="I292" s="7" t="str">
        <f t="shared" si="196"/>
        <v/>
      </c>
      <c r="J292" s="7" t="str">
        <f t="shared" si="196"/>
        <v/>
      </c>
      <c r="K292" s="7" t="str">
        <f t="shared" si="196"/>
        <v/>
      </c>
      <c r="L292" s="7" t="str">
        <f t="shared" si="196"/>
        <v/>
      </c>
      <c r="M292" s="7" t="str">
        <f t="shared" si="196"/>
        <v/>
      </c>
      <c r="N292" s="7" t="str">
        <f t="shared" si="196"/>
        <v/>
      </c>
      <c r="O292" s="7" t="str">
        <f t="shared" si="196"/>
        <v/>
      </c>
      <c r="P292" s="66">
        <f t="shared" si="153"/>
        <v>0</v>
      </c>
    </row>
    <row r="293" spans="1:16" ht="16.05" customHeight="1" x14ac:dyDescent="0.2">
      <c r="A293" s="51"/>
      <c r="B293" s="51"/>
      <c r="C293" s="44" t="s">
        <v>24</v>
      </c>
      <c r="D293" s="66">
        <f>SUM(D291,D289)</f>
        <v>0</v>
      </c>
      <c r="E293" s="66">
        <f t="shared" ref="E293:O293" si="197">SUM(E291,E289)</f>
        <v>0</v>
      </c>
      <c r="F293" s="66">
        <f t="shared" si="197"/>
        <v>0</v>
      </c>
      <c r="G293" s="66">
        <f t="shared" si="197"/>
        <v>0</v>
      </c>
      <c r="H293" s="66">
        <f t="shared" si="197"/>
        <v>0</v>
      </c>
      <c r="I293" s="66">
        <f t="shared" si="197"/>
        <v>0</v>
      </c>
      <c r="J293" s="66">
        <f t="shared" si="197"/>
        <v>0</v>
      </c>
      <c r="K293" s="66">
        <f t="shared" si="197"/>
        <v>0</v>
      </c>
      <c r="L293" s="66">
        <f t="shared" si="197"/>
        <v>0</v>
      </c>
      <c r="M293" s="66">
        <f t="shared" si="197"/>
        <v>0</v>
      </c>
      <c r="N293" s="66">
        <f t="shared" si="197"/>
        <v>0</v>
      </c>
      <c r="O293" s="66">
        <f t="shared" si="197"/>
        <v>0</v>
      </c>
      <c r="P293" s="66">
        <f t="shared" ref="P293:P356" si="198">SUM(D293:O293)</f>
        <v>0</v>
      </c>
    </row>
    <row r="294" spans="1:16" ht="16.05" customHeight="1" x14ac:dyDescent="0.2">
      <c r="A294" s="51"/>
      <c r="B294" s="55"/>
      <c r="C294" s="52" t="s">
        <v>22</v>
      </c>
      <c r="D294" s="7" t="str">
        <f t="shared" ref="D294:O294" si="199">IF(D293&lt;=0,"",D293/$P293%)</f>
        <v/>
      </c>
      <c r="E294" s="7" t="str">
        <f t="shared" si="199"/>
        <v/>
      </c>
      <c r="F294" s="7" t="str">
        <f t="shared" si="199"/>
        <v/>
      </c>
      <c r="G294" s="7" t="str">
        <f t="shared" si="199"/>
        <v/>
      </c>
      <c r="H294" s="7" t="str">
        <f t="shared" si="199"/>
        <v/>
      </c>
      <c r="I294" s="7" t="str">
        <f t="shared" si="199"/>
        <v/>
      </c>
      <c r="J294" s="7" t="str">
        <f t="shared" si="199"/>
        <v/>
      </c>
      <c r="K294" s="7" t="str">
        <f t="shared" si="199"/>
        <v/>
      </c>
      <c r="L294" s="7" t="str">
        <f t="shared" si="199"/>
        <v/>
      </c>
      <c r="M294" s="7" t="str">
        <f t="shared" si="199"/>
        <v/>
      </c>
      <c r="N294" s="7" t="str">
        <f t="shared" si="199"/>
        <v/>
      </c>
      <c r="O294" s="7" t="str">
        <f t="shared" si="199"/>
        <v/>
      </c>
      <c r="P294" s="66">
        <f t="shared" si="198"/>
        <v>0</v>
      </c>
    </row>
    <row r="295" spans="1:16" ht="16.05" customHeight="1" x14ac:dyDescent="0.2">
      <c r="A295" s="105" t="s">
        <v>72</v>
      </c>
      <c r="B295" s="106"/>
      <c r="C295" s="44" t="s">
        <v>21</v>
      </c>
      <c r="D295" s="67">
        <v>21137.800000000003</v>
      </c>
      <c r="E295" s="67">
        <v>19239.3</v>
      </c>
      <c r="F295" s="67">
        <v>21411.8</v>
      </c>
      <c r="G295" s="67">
        <v>20671.600000000002</v>
      </c>
      <c r="H295" s="67">
        <v>21989.3</v>
      </c>
      <c r="I295" s="67">
        <v>21575.8</v>
      </c>
      <c r="J295" s="67">
        <v>21664.600000000002</v>
      </c>
      <c r="K295" s="67">
        <v>20920.500000000004</v>
      </c>
      <c r="L295" s="67">
        <v>19956.800000000003</v>
      </c>
      <c r="M295" s="67">
        <v>20419</v>
      </c>
      <c r="N295" s="67">
        <v>19804.2</v>
      </c>
      <c r="O295" s="67">
        <v>20710.099999999999</v>
      </c>
      <c r="P295" s="66">
        <f t="shared" si="198"/>
        <v>249500.80000000002</v>
      </c>
    </row>
    <row r="296" spans="1:16" ht="16.05" customHeight="1" x14ac:dyDescent="0.2">
      <c r="A296" s="51"/>
      <c r="C296" s="52" t="s">
        <v>22</v>
      </c>
      <c r="D296" s="7">
        <f t="shared" ref="D296:O296" si="200">IF(D295&lt;=0,"",D295/$P295%)</f>
        <v>8.4720369634085344</v>
      </c>
      <c r="E296" s="7">
        <f t="shared" si="200"/>
        <v>7.7111175595428945</v>
      </c>
      <c r="F296" s="7">
        <f t="shared" si="200"/>
        <v>8.5818562505611187</v>
      </c>
      <c r="G296" s="7">
        <f t="shared" si="200"/>
        <v>8.2851838551219075</v>
      </c>
      <c r="H296" s="7">
        <f t="shared" si="200"/>
        <v>8.8133184342495081</v>
      </c>
      <c r="I296" s="7">
        <f t="shared" si="200"/>
        <v>8.6475875027254414</v>
      </c>
      <c r="J296" s="7">
        <f t="shared" si="200"/>
        <v>8.6831785709705134</v>
      </c>
      <c r="K296" s="7">
        <f t="shared" si="200"/>
        <v>8.3849430542908081</v>
      </c>
      <c r="L296" s="7">
        <f t="shared" si="200"/>
        <v>7.9986917877618033</v>
      </c>
      <c r="M296" s="7">
        <f t="shared" si="200"/>
        <v>8.183941694776129</v>
      </c>
      <c r="N296" s="7">
        <f t="shared" si="200"/>
        <v>7.9375296592235367</v>
      </c>
      <c r="O296" s="7">
        <f t="shared" si="200"/>
        <v>8.3006146673677978</v>
      </c>
      <c r="P296" s="66">
        <f t="shared" si="198"/>
        <v>99.999999999999986</v>
      </c>
    </row>
    <row r="297" spans="1:16" ht="16.05" customHeight="1" x14ac:dyDescent="0.2">
      <c r="A297" s="51"/>
      <c r="C297" s="44" t="s">
        <v>23</v>
      </c>
      <c r="D297" s="67">
        <v>743.2</v>
      </c>
      <c r="E297" s="67">
        <v>732</v>
      </c>
      <c r="F297" s="67">
        <v>847.3</v>
      </c>
      <c r="G297" s="67">
        <v>816.2</v>
      </c>
      <c r="H297" s="67">
        <v>905.9</v>
      </c>
      <c r="I297" s="67">
        <v>802.2</v>
      </c>
      <c r="J297" s="67">
        <v>890.3</v>
      </c>
      <c r="K297" s="67">
        <v>880.7</v>
      </c>
      <c r="L297" s="67">
        <v>836.3</v>
      </c>
      <c r="M297" s="67">
        <v>752.5</v>
      </c>
      <c r="N297" s="67">
        <v>677.5</v>
      </c>
      <c r="O297" s="67">
        <v>735.9</v>
      </c>
      <c r="P297" s="66">
        <f t="shared" si="198"/>
        <v>9620</v>
      </c>
    </row>
    <row r="298" spans="1:16" ht="16.05" customHeight="1" x14ac:dyDescent="0.2">
      <c r="A298" s="51"/>
      <c r="C298" s="52" t="s">
        <v>22</v>
      </c>
      <c r="D298" s="7">
        <f t="shared" ref="D298:O298" si="201">IF(D297&lt;=0,"",D297/$P297%)</f>
        <v>7.7255717255717258</v>
      </c>
      <c r="E298" s="7">
        <f t="shared" si="201"/>
        <v>7.6091476091476089</v>
      </c>
      <c r="F298" s="7">
        <f t="shared" si="201"/>
        <v>8.8076923076923066</v>
      </c>
      <c r="G298" s="7">
        <f t="shared" si="201"/>
        <v>8.4844074844074839</v>
      </c>
      <c r="H298" s="7">
        <f t="shared" si="201"/>
        <v>9.4168399168399155</v>
      </c>
      <c r="I298" s="7">
        <f t="shared" si="201"/>
        <v>8.3388773388773387</v>
      </c>
      <c r="J298" s="7">
        <f t="shared" si="201"/>
        <v>9.2546777546777541</v>
      </c>
      <c r="K298" s="7">
        <f t="shared" si="201"/>
        <v>9.1548856548856552</v>
      </c>
      <c r="L298" s="7">
        <f t="shared" si="201"/>
        <v>8.6933471933471917</v>
      </c>
      <c r="M298" s="7">
        <f t="shared" si="201"/>
        <v>7.8222453222453217</v>
      </c>
      <c r="N298" s="7">
        <f t="shared" si="201"/>
        <v>7.0426195426195424</v>
      </c>
      <c r="O298" s="7">
        <f t="shared" si="201"/>
        <v>7.6496881496881493</v>
      </c>
      <c r="P298" s="66">
        <f t="shared" si="198"/>
        <v>100.00000000000001</v>
      </c>
    </row>
    <row r="299" spans="1:16" ht="16.05" customHeight="1" x14ac:dyDescent="0.2">
      <c r="A299" s="51"/>
      <c r="B299" s="53"/>
      <c r="C299" s="44" t="s">
        <v>24</v>
      </c>
      <c r="D299" s="66">
        <f>SUM(D297,D295)</f>
        <v>21881.000000000004</v>
      </c>
      <c r="E299" s="66">
        <f t="shared" ref="E299:O299" si="202">SUM(E297,E295)</f>
        <v>19971.3</v>
      </c>
      <c r="F299" s="66">
        <f t="shared" si="202"/>
        <v>22259.1</v>
      </c>
      <c r="G299" s="66">
        <f t="shared" si="202"/>
        <v>21487.800000000003</v>
      </c>
      <c r="H299" s="66">
        <f t="shared" si="202"/>
        <v>22895.200000000001</v>
      </c>
      <c r="I299" s="66">
        <f t="shared" si="202"/>
        <v>22378</v>
      </c>
      <c r="J299" s="66">
        <f t="shared" si="202"/>
        <v>22554.9</v>
      </c>
      <c r="K299" s="66">
        <f t="shared" si="202"/>
        <v>21801.200000000004</v>
      </c>
      <c r="L299" s="66">
        <f t="shared" si="202"/>
        <v>20793.100000000002</v>
      </c>
      <c r="M299" s="66">
        <f t="shared" si="202"/>
        <v>21171.5</v>
      </c>
      <c r="N299" s="66">
        <f t="shared" si="202"/>
        <v>20481.7</v>
      </c>
      <c r="O299" s="66">
        <f t="shared" si="202"/>
        <v>21446</v>
      </c>
      <c r="P299" s="66">
        <f t="shared" si="198"/>
        <v>259120.80000000005</v>
      </c>
    </row>
    <row r="300" spans="1:16" ht="16.05" customHeight="1" x14ac:dyDescent="0.2">
      <c r="A300" s="55"/>
      <c r="B300" s="54"/>
      <c r="C300" s="52" t="s">
        <v>22</v>
      </c>
      <c r="D300" s="7">
        <f t="shared" ref="D300:O300" si="203">IF(D299&lt;=0,"",D299/$P299%)</f>
        <v>8.4443240372829962</v>
      </c>
      <c r="E300" s="7">
        <f t="shared" si="203"/>
        <v>7.7073318699232152</v>
      </c>
      <c r="F300" s="7">
        <f t="shared" si="203"/>
        <v>8.5902405364602128</v>
      </c>
      <c r="G300" s="7">
        <f t="shared" si="203"/>
        <v>8.2925801402280328</v>
      </c>
      <c r="H300" s="7">
        <f t="shared" si="203"/>
        <v>8.8357244960651542</v>
      </c>
      <c r="I300" s="7">
        <f t="shared" si="203"/>
        <v>8.6361264707426013</v>
      </c>
      <c r="J300" s="7">
        <f t="shared" si="203"/>
        <v>8.7043957876017668</v>
      </c>
      <c r="K300" s="7">
        <f t="shared" si="203"/>
        <v>8.4135275902204683</v>
      </c>
      <c r="L300" s="7">
        <f t="shared" si="203"/>
        <v>8.0244812458127637</v>
      </c>
      <c r="M300" s="7">
        <f t="shared" si="203"/>
        <v>8.1705135211067557</v>
      </c>
      <c r="N300" s="7">
        <f t="shared" si="203"/>
        <v>7.9043056365988358</v>
      </c>
      <c r="O300" s="7">
        <f t="shared" si="203"/>
        <v>8.2764486679571831</v>
      </c>
      <c r="P300" s="66">
        <f t="shared" si="198"/>
        <v>99.999999999999986</v>
      </c>
    </row>
    <row r="301" spans="1:16" ht="16.05" customHeight="1" x14ac:dyDescent="0.2">
      <c r="A301" s="51" t="s">
        <v>73</v>
      </c>
      <c r="B301" s="58"/>
      <c r="C301" s="44" t="s">
        <v>115</v>
      </c>
      <c r="D301" s="7">
        <f>SUM(D307,D313,D319,D325,D331,D337,D343,D349,D355)</f>
        <v>3669.5000000000005</v>
      </c>
      <c r="E301" s="7">
        <f t="shared" ref="E301:O301" si="204">SUM(E307,E313,E319,E325,E331,E337,E343,E349,E355)</f>
        <v>2999.1</v>
      </c>
      <c r="F301" s="7">
        <f t="shared" si="204"/>
        <v>3138.8</v>
      </c>
      <c r="G301" s="7">
        <f t="shared" si="204"/>
        <v>3200.6000000000004</v>
      </c>
      <c r="H301" s="7">
        <f t="shared" si="204"/>
        <v>3603.1000000000022</v>
      </c>
      <c r="I301" s="7">
        <f t="shared" si="204"/>
        <v>3429.400000000001</v>
      </c>
      <c r="J301" s="7">
        <f t="shared" si="204"/>
        <v>3502.4</v>
      </c>
      <c r="K301" s="7">
        <f t="shared" si="204"/>
        <v>3192.4000000000015</v>
      </c>
      <c r="L301" s="7">
        <f t="shared" si="204"/>
        <v>2633.6000000000004</v>
      </c>
      <c r="M301" s="7">
        <f t="shared" si="204"/>
        <v>2938.3</v>
      </c>
      <c r="N301" s="7">
        <f t="shared" si="204"/>
        <v>3270.4000000000005</v>
      </c>
      <c r="O301" s="7">
        <f t="shared" si="204"/>
        <v>3650.8999999999996</v>
      </c>
      <c r="P301" s="66">
        <f t="shared" si="198"/>
        <v>39228.500000000007</v>
      </c>
    </row>
    <row r="302" spans="1:16" ht="16.05" customHeight="1" x14ac:dyDescent="0.2">
      <c r="A302" s="51"/>
      <c r="B302" s="53"/>
      <c r="C302" s="52" t="s">
        <v>22</v>
      </c>
      <c r="D302" s="7">
        <f t="shared" ref="D302:O302" si="205">IF(D301&lt;=0,"",D301/$P301%)</f>
        <v>9.3541685254343143</v>
      </c>
      <c r="E302" s="7">
        <f t="shared" si="205"/>
        <v>7.6452069286360667</v>
      </c>
      <c r="F302" s="7">
        <f t="shared" si="205"/>
        <v>8.0013255668710244</v>
      </c>
      <c r="G302" s="7">
        <f t="shared" si="205"/>
        <v>8.1588640911582129</v>
      </c>
      <c r="H302" s="7">
        <f t="shared" si="205"/>
        <v>9.1849038326726777</v>
      </c>
      <c r="I302" s="7">
        <f t="shared" si="205"/>
        <v>8.7421135144091675</v>
      </c>
      <c r="J302" s="7">
        <f t="shared" si="205"/>
        <v>8.928202709764582</v>
      </c>
      <c r="K302" s="7">
        <f t="shared" si="205"/>
        <v>8.1379609212689772</v>
      </c>
      <c r="L302" s="7">
        <f t="shared" si="205"/>
        <v>6.7134863683291481</v>
      </c>
      <c r="M302" s="7">
        <f t="shared" si="205"/>
        <v>7.4902175714085413</v>
      </c>
      <c r="N302" s="7">
        <f t="shared" si="205"/>
        <v>8.3367959519227082</v>
      </c>
      <c r="O302" s="7">
        <f t="shared" si="205"/>
        <v>9.3067540181245754</v>
      </c>
      <c r="P302" s="66">
        <f t="shared" si="198"/>
        <v>100</v>
      </c>
    </row>
    <row r="303" spans="1:16" ht="16.05" customHeight="1" x14ac:dyDescent="0.2">
      <c r="A303" s="51"/>
      <c r="B303" s="53"/>
      <c r="C303" s="44" t="s">
        <v>116</v>
      </c>
      <c r="D303" s="7">
        <f>SUM(D309,D315,D321,D327,D333,D339,D345,D351,D357)</f>
        <v>10599.5</v>
      </c>
      <c r="E303" s="7">
        <f t="shared" ref="E303:O303" si="206">SUM(E309,E315,E321,E327,E333,E339,E345,E351,E357)</f>
        <v>9608.8000000000011</v>
      </c>
      <c r="F303" s="7">
        <f t="shared" si="206"/>
        <v>10838.6</v>
      </c>
      <c r="G303" s="7">
        <f t="shared" si="206"/>
        <v>10171.200000000001</v>
      </c>
      <c r="H303" s="7">
        <f t="shared" si="206"/>
        <v>9885.5</v>
      </c>
      <c r="I303" s="7">
        <f t="shared" si="206"/>
        <v>9603.6</v>
      </c>
      <c r="J303" s="7">
        <f t="shared" si="206"/>
        <v>9610.1999999999989</v>
      </c>
      <c r="K303" s="7">
        <f t="shared" si="206"/>
        <v>9786.2000000000007</v>
      </c>
      <c r="L303" s="7">
        <f t="shared" si="206"/>
        <v>10203.700000000001</v>
      </c>
      <c r="M303" s="7">
        <f t="shared" si="206"/>
        <v>10714.1</v>
      </c>
      <c r="N303" s="7">
        <f t="shared" si="206"/>
        <v>10757</v>
      </c>
      <c r="O303" s="7">
        <f t="shared" si="206"/>
        <v>10247.5</v>
      </c>
      <c r="P303" s="66">
        <f t="shared" si="198"/>
        <v>122025.90000000001</v>
      </c>
    </row>
    <row r="304" spans="1:16" ht="16.05" customHeight="1" x14ac:dyDescent="0.2">
      <c r="A304" s="51"/>
      <c r="B304" s="53"/>
      <c r="C304" s="52" t="s">
        <v>22</v>
      </c>
      <c r="D304" s="7">
        <f t="shared" ref="D304:O304" si="207">IF(D303&lt;=0,"",D303/$P303%)</f>
        <v>8.6862707015477856</v>
      </c>
      <c r="E304" s="7">
        <f t="shared" si="207"/>
        <v>7.8743938786765773</v>
      </c>
      <c r="F304" s="7">
        <f t="shared" si="207"/>
        <v>8.8822127105802942</v>
      </c>
      <c r="G304" s="7">
        <f t="shared" si="207"/>
        <v>8.3352796414531678</v>
      </c>
      <c r="H304" s="7">
        <f t="shared" si="207"/>
        <v>8.1011490183641346</v>
      </c>
      <c r="I304" s="7">
        <f t="shared" si="207"/>
        <v>7.8701324882668358</v>
      </c>
      <c r="J304" s="7">
        <f t="shared" si="207"/>
        <v>7.8755411760945826</v>
      </c>
      <c r="K304" s="7">
        <f t="shared" si="207"/>
        <v>8.0197728515011981</v>
      </c>
      <c r="L304" s="7">
        <f t="shared" si="207"/>
        <v>8.3619133315140477</v>
      </c>
      <c r="M304" s="7">
        <f t="shared" si="207"/>
        <v>8.7801851901932295</v>
      </c>
      <c r="N304" s="7">
        <f t="shared" si="207"/>
        <v>8.8153416610735924</v>
      </c>
      <c r="O304" s="7">
        <f t="shared" si="207"/>
        <v>8.3978073507345563</v>
      </c>
      <c r="P304" s="66">
        <f t="shared" si="198"/>
        <v>99.999999999999986</v>
      </c>
    </row>
    <row r="305" spans="1:16" ht="16.05" customHeight="1" x14ac:dyDescent="0.2">
      <c r="A305" s="51"/>
      <c r="B305" s="53"/>
      <c r="C305" s="44" t="s">
        <v>117</v>
      </c>
      <c r="D305" s="7">
        <f>SUM(D311,D317,D323,D329,D335,D341,D347,D353,D359)</f>
        <v>14269</v>
      </c>
      <c r="E305" s="7">
        <f t="shared" ref="E305:O305" si="208">SUM(E311,E317,E323,E329,E335,E341,E347,E353,E359)</f>
        <v>12607.9</v>
      </c>
      <c r="F305" s="7">
        <f t="shared" si="208"/>
        <v>13977.400000000001</v>
      </c>
      <c r="G305" s="7">
        <f t="shared" si="208"/>
        <v>13371.8</v>
      </c>
      <c r="H305" s="7">
        <f t="shared" si="208"/>
        <v>13488.600000000002</v>
      </c>
      <c r="I305" s="7">
        <f t="shared" si="208"/>
        <v>13033.000000000002</v>
      </c>
      <c r="J305" s="7">
        <f t="shared" si="208"/>
        <v>13112.600000000002</v>
      </c>
      <c r="K305" s="7">
        <f t="shared" si="208"/>
        <v>12978.600000000002</v>
      </c>
      <c r="L305" s="7">
        <f t="shared" si="208"/>
        <v>12837.3</v>
      </c>
      <c r="M305" s="7">
        <f t="shared" si="208"/>
        <v>13652.4</v>
      </c>
      <c r="N305" s="7">
        <f t="shared" si="208"/>
        <v>14027.4</v>
      </c>
      <c r="O305" s="7">
        <f t="shared" si="208"/>
        <v>13898.399999999998</v>
      </c>
      <c r="P305" s="66">
        <f t="shared" si="198"/>
        <v>161254.40000000002</v>
      </c>
    </row>
    <row r="306" spans="1:16" ht="16.05" customHeight="1" x14ac:dyDescent="0.2">
      <c r="A306" s="51"/>
      <c r="B306" s="54"/>
      <c r="C306" s="52" t="s">
        <v>22</v>
      </c>
      <c r="D306" s="7">
        <f t="shared" ref="D306:O306" si="209">IF(D305&lt;=0,"",D305/$P305%)</f>
        <v>8.8487507937767873</v>
      </c>
      <c r="E306" s="7">
        <f t="shared" si="209"/>
        <v>7.8186393673598964</v>
      </c>
      <c r="F306" s="7">
        <f t="shared" si="209"/>
        <v>8.6679185188125096</v>
      </c>
      <c r="G306" s="7">
        <f t="shared" si="209"/>
        <v>8.2923628750595313</v>
      </c>
      <c r="H306" s="7">
        <f t="shared" si="209"/>
        <v>8.3647950071439912</v>
      </c>
      <c r="I306" s="7">
        <f t="shared" si="209"/>
        <v>8.0822600809652325</v>
      </c>
      <c r="J306" s="7">
        <f t="shared" si="209"/>
        <v>8.1316230750912837</v>
      </c>
      <c r="K306" s="7">
        <f t="shared" si="209"/>
        <v>8.0485245673916488</v>
      </c>
      <c r="L306" s="7">
        <f t="shared" si="209"/>
        <v>7.9608990514367344</v>
      </c>
      <c r="M306" s="7">
        <f t="shared" si="209"/>
        <v>8.4663736307350348</v>
      </c>
      <c r="N306" s="7">
        <f t="shared" si="209"/>
        <v>8.6989254246705805</v>
      </c>
      <c r="O306" s="7">
        <f t="shared" si="209"/>
        <v>8.6189276075567527</v>
      </c>
      <c r="P306" s="66">
        <f t="shared" si="198"/>
        <v>99.999999999999986</v>
      </c>
    </row>
    <row r="307" spans="1:16" ht="16.05" customHeight="1" x14ac:dyDescent="0.2">
      <c r="A307" s="51"/>
      <c r="B307" s="51" t="s">
        <v>74</v>
      </c>
      <c r="C307" s="44" t="s">
        <v>21</v>
      </c>
      <c r="D307" s="67">
        <v>249</v>
      </c>
      <c r="E307" s="67">
        <v>202.7</v>
      </c>
      <c r="F307" s="67">
        <v>206.3</v>
      </c>
      <c r="G307" s="67">
        <v>182.2</v>
      </c>
      <c r="H307" s="67">
        <v>179.7</v>
      </c>
      <c r="I307" s="67">
        <v>176.1</v>
      </c>
      <c r="J307" s="67">
        <v>187.8</v>
      </c>
      <c r="K307" s="67">
        <v>167.8</v>
      </c>
      <c r="L307" s="67">
        <v>206</v>
      </c>
      <c r="M307" s="67">
        <v>210</v>
      </c>
      <c r="N307" s="67">
        <v>280.3</v>
      </c>
      <c r="O307" s="67">
        <v>255.6</v>
      </c>
      <c r="P307" s="66">
        <f t="shared" si="198"/>
        <v>2503.5</v>
      </c>
    </row>
    <row r="308" spans="1:16" ht="16.05" customHeight="1" x14ac:dyDescent="0.2">
      <c r="A308" s="51"/>
      <c r="B308" s="51"/>
      <c r="C308" s="52" t="s">
        <v>22</v>
      </c>
      <c r="D308" s="7">
        <f t="shared" ref="D308:O308" si="210">IF(D307&lt;=0,"",D307/$P307%)</f>
        <v>9.9460754943079692</v>
      </c>
      <c r="E308" s="7">
        <f t="shared" si="210"/>
        <v>8.0966646694627524</v>
      </c>
      <c r="F308" s="7">
        <f t="shared" si="210"/>
        <v>8.2404633513081684</v>
      </c>
      <c r="G308" s="7">
        <f t="shared" si="210"/>
        <v>7.2778110645096863</v>
      </c>
      <c r="H308" s="7">
        <f t="shared" si="210"/>
        <v>7.1779508687837019</v>
      </c>
      <c r="I308" s="7">
        <f t="shared" si="210"/>
        <v>7.0341521869382859</v>
      </c>
      <c r="J308" s="7">
        <f t="shared" si="210"/>
        <v>7.5014979029358901</v>
      </c>
      <c r="K308" s="7">
        <f t="shared" si="210"/>
        <v>6.7026163371280214</v>
      </c>
      <c r="L308" s="7">
        <f t="shared" si="210"/>
        <v>8.2284801278210509</v>
      </c>
      <c r="M308" s="7">
        <f t="shared" si="210"/>
        <v>8.3882564409826248</v>
      </c>
      <c r="N308" s="7">
        <f t="shared" si="210"/>
        <v>11.196325144797283</v>
      </c>
      <c r="O308" s="7">
        <f t="shared" si="210"/>
        <v>10.209706411024566</v>
      </c>
      <c r="P308" s="66">
        <f t="shared" si="198"/>
        <v>100.00000000000001</v>
      </c>
    </row>
    <row r="309" spans="1:16" ht="16.05" customHeight="1" x14ac:dyDescent="0.2">
      <c r="A309" s="51"/>
      <c r="B309" s="51"/>
      <c r="C309" s="44" t="s">
        <v>23</v>
      </c>
      <c r="D309" s="67">
        <v>4475.8</v>
      </c>
      <c r="E309" s="67">
        <v>4258.6000000000004</v>
      </c>
      <c r="F309" s="67">
        <v>4628.3999999999996</v>
      </c>
      <c r="G309" s="67">
        <v>4851.3</v>
      </c>
      <c r="H309" s="67">
        <v>4915.3</v>
      </c>
      <c r="I309" s="67">
        <v>4526.8</v>
      </c>
      <c r="J309" s="67">
        <v>4628.7</v>
      </c>
      <c r="K309" s="67">
        <v>4701.3</v>
      </c>
      <c r="L309" s="67">
        <v>4962.8</v>
      </c>
      <c r="M309" s="67">
        <v>5401.2999999999993</v>
      </c>
      <c r="N309" s="67">
        <v>5125.8</v>
      </c>
      <c r="O309" s="67">
        <v>4789.7</v>
      </c>
      <c r="P309" s="66">
        <f t="shared" si="198"/>
        <v>57265.8</v>
      </c>
    </row>
    <row r="310" spans="1:16" ht="16.05" customHeight="1" x14ac:dyDescent="0.2">
      <c r="A310" s="51"/>
      <c r="B310" s="51"/>
      <c r="C310" s="52" t="s">
        <v>22</v>
      </c>
      <c r="D310" s="7">
        <f t="shared" ref="D310:O310" si="211">IF(D309&lt;=0,"",D309/$P309%)</f>
        <v>7.8158342326484567</v>
      </c>
      <c r="E310" s="7">
        <f t="shared" si="211"/>
        <v>7.4365502621110684</v>
      </c>
      <c r="F310" s="7">
        <f t="shared" si="211"/>
        <v>8.0823109080812632</v>
      </c>
      <c r="G310" s="7">
        <f t="shared" si="211"/>
        <v>8.4715484634808202</v>
      </c>
      <c r="H310" s="7">
        <f t="shared" si="211"/>
        <v>8.5833080128104378</v>
      </c>
      <c r="I310" s="7">
        <f t="shared" si="211"/>
        <v>7.9048926235204959</v>
      </c>
      <c r="J310" s="7">
        <f t="shared" si="211"/>
        <v>8.0828347809687457</v>
      </c>
      <c r="K310" s="7">
        <f t="shared" si="211"/>
        <v>8.2096120197395308</v>
      </c>
      <c r="L310" s="7">
        <f t="shared" si="211"/>
        <v>8.666254553328514</v>
      </c>
      <c r="M310" s="7">
        <f t="shared" si="211"/>
        <v>9.4319820905322178</v>
      </c>
      <c r="N310" s="7">
        <f t="shared" si="211"/>
        <v>8.9508921555273826</v>
      </c>
      <c r="O310" s="7">
        <f t="shared" si="211"/>
        <v>8.3639798972510633</v>
      </c>
      <c r="P310" s="66">
        <f t="shared" si="198"/>
        <v>100</v>
      </c>
    </row>
    <row r="311" spans="1:16" ht="16.05" customHeight="1" x14ac:dyDescent="0.2">
      <c r="A311" s="51"/>
      <c r="B311" s="51"/>
      <c r="C311" s="44" t="s">
        <v>24</v>
      </c>
      <c r="D311" s="66">
        <f>SUM(D309,D307)</f>
        <v>4724.8</v>
      </c>
      <c r="E311" s="66">
        <f t="shared" ref="E311:O311" si="212">SUM(E309,E307)</f>
        <v>4461.3</v>
      </c>
      <c r="F311" s="66">
        <f t="shared" si="212"/>
        <v>4834.7</v>
      </c>
      <c r="G311" s="66">
        <f t="shared" si="212"/>
        <v>5033.5</v>
      </c>
      <c r="H311" s="66">
        <f t="shared" si="212"/>
        <v>5095</v>
      </c>
      <c r="I311" s="66">
        <f t="shared" si="212"/>
        <v>4702.9000000000005</v>
      </c>
      <c r="J311" s="66">
        <f t="shared" si="212"/>
        <v>4816.5</v>
      </c>
      <c r="K311" s="66">
        <f t="shared" si="212"/>
        <v>4869.1000000000004</v>
      </c>
      <c r="L311" s="66">
        <f t="shared" si="212"/>
        <v>5168.8</v>
      </c>
      <c r="M311" s="66">
        <f t="shared" si="212"/>
        <v>5611.2999999999993</v>
      </c>
      <c r="N311" s="66">
        <f t="shared" si="212"/>
        <v>5406.1</v>
      </c>
      <c r="O311" s="66">
        <f t="shared" si="212"/>
        <v>5045.3</v>
      </c>
      <c r="P311" s="66">
        <f t="shared" si="198"/>
        <v>59769.299999999996</v>
      </c>
    </row>
    <row r="312" spans="1:16" ht="16.05" customHeight="1" x14ac:dyDescent="0.2">
      <c r="A312" s="51"/>
      <c r="B312" s="55"/>
      <c r="C312" s="52" t="s">
        <v>22</v>
      </c>
      <c r="D312" s="7">
        <f t="shared" ref="D312:O312" si="213">IF(D311&lt;=0,"",D311/$P311%)</f>
        <v>7.9050616286287445</v>
      </c>
      <c r="E312" s="7">
        <f t="shared" si="213"/>
        <v>7.4641998484171648</v>
      </c>
      <c r="F312" s="7">
        <f t="shared" si="213"/>
        <v>8.0889352895215438</v>
      </c>
      <c r="G312" s="7">
        <f t="shared" si="213"/>
        <v>8.4215475168690279</v>
      </c>
      <c r="H312" s="7">
        <f t="shared" si="213"/>
        <v>8.5244431505806499</v>
      </c>
      <c r="I312" s="7">
        <f t="shared" si="213"/>
        <v>7.8684207444289971</v>
      </c>
      <c r="J312" s="7">
        <f t="shared" si="213"/>
        <v>8.0584848743418451</v>
      </c>
      <c r="K312" s="7">
        <f t="shared" si="213"/>
        <v>8.1464899204106462</v>
      </c>
      <c r="L312" s="7">
        <f t="shared" si="213"/>
        <v>8.647917911034595</v>
      </c>
      <c r="M312" s="7">
        <f t="shared" si="213"/>
        <v>9.388264543837721</v>
      </c>
      <c r="N312" s="7">
        <f t="shared" si="213"/>
        <v>9.0449444781852897</v>
      </c>
      <c r="O312" s="7">
        <f t="shared" si="213"/>
        <v>8.4412900937437794</v>
      </c>
      <c r="P312" s="66">
        <f t="shared" si="198"/>
        <v>100</v>
      </c>
    </row>
    <row r="313" spans="1:16" ht="16.05" customHeight="1" x14ac:dyDescent="0.2">
      <c r="A313" s="51"/>
      <c r="B313" s="51" t="s">
        <v>75</v>
      </c>
      <c r="C313" s="44" t="s">
        <v>21</v>
      </c>
      <c r="D313" s="67">
        <v>943.7</v>
      </c>
      <c r="E313" s="67">
        <v>875</v>
      </c>
      <c r="F313" s="67">
        <v>889.7</v>
      </c>
      <c r="G313" s="67">
        <v>886.2</v>
      </c>
      <c r="H313" s="67">
        <v>883.3</v>
      </c>
      <c r="I313" s="67">
        <v>823.8</v>
      </c>
      <c r="J313" s="67">
        <v>906.8</v>
      </c>
      <c r="K313" s="67">
        <v>879.6</v>
      </c>
      <c r="L313" s="67">
        <v>790.9</v>
      </c>
      <c r="M313" s="67">
        <v>850</v>
      </c>
      <c r="N313" s="67">
        <v>814.3</v>
      </c>
      <c r="O313" s="67">
        <v>850.3</v>
      </c>
      <c r="P313" s="66">
        <f t="shared" si="198"/>
        <v>10393.599999999999</v>
      </c>
    </row>
    <row r="314" spans="1:16" ht="16.05" customHeight="1" x14ac:dyDescent="0.2">
      <c r="A314" s="51"/>
      <c r="B314" s="51"/>
      <c r="C314" s="52" t="s">
        <v>22</v>
      </c>
      <c r="D314" s="7">
        <f t="shared" ref="D314:O314" si="214">IF(D313&lt;=0,"",D313/$P313%)</f>
        <v>9.0796259236453221</v>
      </c>
      <c r="E314" s="7">
        <f t="shared" si="214"/>
        <v>8.4186422413793114</v>
      </c>
      <c r="F314" s="7">
        <f t="shared" si="214"/>
        <v>8.5600754310344858</v>
      </c>
      <c r="G314" s="7">
        <f t="shared" si="214"/>
        <v>8.526400862068968</v>
      </c>
      <c r="H314" s="7">
        <f t="shared" si="214"/>
        <v>8.4984990763546815</v>
      </c>
      <c r="I314" s="7">
        <f t="shared" si="214"/>
        <v>7.9260314039408879</v>
      </c>
      <c r="J314" s="7">
        <f t="shared" si="214"/>
        <v>8.7245997536945818</v>
      </c>
      <c r="K314" s="7">
        <f t="shared" si="214"/>
        <v>8.4629002463054199</v>
      </c>
      <c r="L314" s="7">
        <f t="shared" si="214"/>
        <v>7.6094904556650258</v>
      </c>
      <c r="M314" s="7">
        <f t="shared" si="214"/>
        <v>8.178109605911331</v>
      </c>
      <c r="N314" s="7">
        <f t="shared" si="214"/>
        <v>7.8346290024630552</v>
      </c>
      <c r="O314" s="7">
        <f t="shared" si="214"/>
        <v>8.1809959975369466</v>
      </c>
      <c r="P314" s="66">
        <f t="shared" si="198"/>
        <v>100.00000000000003</v>
      </c>
    </row>
    <row r="315" spans="1:16" ht="16.05" customHeight="1" x14ac:dyDescent="0.2">
      <c r="A315" s="51"/>
      <c r="B315" s="51"/>
      <c r="C315" s="44" t="s">
        <v>23</v>
      </c>
      <c r="D315" s="67">
        <v>1556.1</v>
      </c>
      <c r="E315" s="67">
        <v>1454.3</v>
      </c>
      <c r="F315" s="67">
        <v>1566.7</v>
      </c>
      <c r="G315" s="67">
        <v>1451.3</v>
      </c>
      <c r="H315" s="67">
        <v>1484.8</v>
      </c>
      <c r="I315" s="67">
        <v>1516.7</v>
      </c>
      <c r="J315" s="67">
        <v>1499.2</v>
      </c>
      <c r="K315" s="67">
        <v>1519</v>
      </c>
      <c r="L315" s="67">
        <v>1430.4</v>
      </c>
      <c r="M315" s="67">
        <v>1500.6</v>
      </c>
      <c r="N315" s="67">
        <v>1456.6</v>
      </c>
      <c r="O315" s="67">
        <v>1358.1</v>
      </c>
      <c r="P315" s="66">
        <f t="shared" si="198"/>
        <v>17793.8</v>
      </c>
    </row>
    <row r="316" spans="1:16" ht="16.05" customHeight="1" x14ac:dyDescent="0.2">
      <c r="A316" s="51"/>
      <c r="B316" s="51"/>
      <c r="C316" s="52" t="s">
        <v>22</v>
      </c>
      <c r="D316" s="7">
        <f t="shared" ref="D316:O316" si="215">IF(D315&lt;=0,"",D315/$P315%)</f>
        <v>8.7451809057087306</v>
      </c>
      <c r="E316" s="7">
        <f t="shared" si="215"/>
        <v>8.1730715192932379</v>
      </c>
      <c r="F316" s="7">
        <f t="shared" si="215"/>
        <v>8.8047522170643724</v>
      </c>
      <c r="G316" s="7">
        <f t="shared" si="215"/>
        <v>8.1562117141925849</v>
      </c>
      <c r="H316" s="7">
        <f t="shared" si="215"/>
        <v>8.3444795378165431</v>
      </c>
      <c r="I316" s="7">
        <f t="shared" si="215"/>
        <v>8.5237554653868202</v>
      </c>
      <c r="J316" s="7">
        <f t="shared" si="215"/>
        <v>8.4254066022996774</v>
      </c>
      <c r="K316" s="7">
        <f t="shared" si="215"/>
        <v>8.5366813159639872</v>
      </c>
      <c r="L316" s="7">
        <f t="shared" si="215"/>
        <v>8.0387550719913694</v>
      </c>
      <c r="M316" s="7">
        <f t="shared" si="215"/>
        <v>8.4332745113466494</v>
      </c>
      <c r="N316" s="7">
        <f t="shared" si="215"/>
        <v>8.1859973698704049</v>
      </c>
      <c r="O316" s="7">
        <f t="shared" si="215"/>
        <v>7.6324337690656296</v>
      </c>
      <c r="P316" s="66">
        <f t="shared" si="198"/>
        <v>100.00000000000001</v>
      </c>
    </row>
    <row r="317" spans="1:16" ht="16.05" customHeight="1" x14ac:dyDescent="0.2">
      <c r="A317" s="51"/>
      <c r="B317" s="51"/>
      <c r="C317" s="44" t="s">
        <v>24</v>
      </c>
      <c r="D317" s="66">
        <f>SUM(D315,D313)</f>
        <v>2499.8000000000002</v>
      </c>
      <c r="E317" s="66">
        <f t="shared" ref="E317:O317" si="216">SUM(E315,E313)</f>
        <v>2329.3000000000002</v>
      </c>
      <c r="F317" s="66">
        <f t="shared" si="216"/>
        <v>2456.4</v>
      </c>
      <c r="G317" s="66">
        <f t="shared" si="216"/>
        <v>2337.5</v>
      </c>
      <c r="H317" s="66">
        <f t="shared" si="216"/>
        <v>2368.1</v>
      </c>
      <c r="I317" s="66">
        <f t="shared" si="216"/>
        <v>2340.5</v>
      </c>
      <c r="J317" s="66">
        <f t="shared" si="216"/>
        <v>2406</v>
      </c>
      <c r="K317" s="66">
        <f t="shared" si="216"/>
        <v>2398.6</v>
      </c>
      <c r="L317" s="66">
        <f t="shared" si="216"/>
        <v>2221.3000000000002</v>
      </c>
      <c r="M317" s="66">
        <f t="shared" si="216"/>
        <v>2350.6</v>
      </c>
      <c r="N317" s="66">
        <f t="shared" si="216"/>
        <v>2270.8999999999996</v>
      </c>
      <c r="O317" s="66">
        <f t="shared" si="216"/>
        <v>2208.3999999999996</v>
      </c>
      <c r="P317" s="66">
        <f t="shared" si="198"/>
        <v>28187.399999999994</v>
      </c>
    </row>
    <row r="318" spans="1:16" ht="16.05" customHeight="1" x14ac:dyDescent="0.2">
      <c r="A318" s="51"/>
      <c r="B318" s="55"/>
      <c r="C318" s="52" t="s">
        <v>22</v>
      </c>
      <c r="D318" s="7">
        <f t="shared" ref="D318:O318" si="217">IF(D317&lt;=0,"",D317/$P317%)</f>
        <v>8.86850152905199</v>
      </c>
      <c r="E318" s="7">
        <f t="shared" si="217"/>
        <v>8.2636213343550686</v>
      </c>
      <c r="F318" s="7">
        <f t="shared" si="217"/>
        <v>8.714532024947319</v>
      </c>
      <c r="G318" s="7">
        <f t="shared" si="217"/>
        <v>8.2927123466513422</v>
      </c>
      <c r="H318" s="7">
        <f t="shared" si="217"/>
        <v>8.4012714900984129</v>
      </c>
      <c r="I318" s="7">
        <f t="shared" si="217"/>
        <v>8.3033553999304672</v>
      </c>
      <c r="J318" s="7">
        <f t="shared" si="217"/>
        <v>8.5357287298580236</v>
      </c>
      <c r="K318" s="7">
        <f t="shared" si="217"/>
        <v>8.5094758651028481</v>
      </c>
      <c r="L318" s="7">
        <f t="shared" si="217"/>
        <v>7.8804714163065785</v>
      </c>
      <c r="M318" s="7">
        <f t="shared" si="217"/>
        <v>8.3391870126368524</v>
      </c>
      <c r="N318" s="7">
        <f t="shared" si="217"/>
        <v>8.0564365638547724</v>
      </c>
      <c r="O318" s="7">
        <f t="shared" si="217"/>
        <v>7.8347062872063402</v>
      </c>
      <c r="P318" s="66">
        <f t="shared" si="198"/>
        <v>100.00000000000001</v>
      </c>
    </row>
    <row r="319" spans="1:16" ht="16.05" customHeight="1" x14ac:dyDescent="0.2">
      <c r="A319" s="51"/>
      <c r="B319" s="51" t="s">
        <v>76</v>
      </c>
      <c r="C319" s="44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198"/>
        <v>0</v>
      </c>
    </row>
    <row r="320" spans="1:16" ht="16.05" customHeight="1" x14ac:dyDescent="0.2">
      <c r="A320" s="51"/>
      <c r="B320" s="51"/>
      <c r="C320" s="52" t="s">
        <v>22</v>
      </c>
      <c r="D320" s="7" t="str">
        <f t="shared" ref="D320:O320" si="218">IF(D319&lt;=0,"",D319/$P319%)</f>
        <v/>
      </c>
      <c r="E320" s="7" t="str">
        <f t="shared" si="218"/>
        <v/>
      </c>
      <c r="F320" s="7" t="str">
        <f t="shared" si="218"/>
        <v/>
      </c>
      <c r="G320" s="7" t="str">
        <f t="shared" si="218"/>
        <v/>
      </c>
      <c r="H320" s="7" t="str">
        <f t="shared" si="218"/>
        <v/>
      </c>
      <c r="I320" s="7" t="str">
        <f t="shared" si="218"/>
        <v/>
      </c>
      <c r="J320" s="7" t="str">
        <f t="shared" si="218"/>
        <v/>
      </c>
      <c r="K320" s="7" t="str">
        <f t="shared" si="218"/>
        <v/>
      </c>
      <c r="L320" s="7" t="str">
        <f t="shared" si="218"/>
        <v/>
      </c>
      <c r="M320" s="7" t="str">
        <f t="shared" si="218"/>
        <v/>
      </c>
      <c r="N320" s="7" t="str">
        <f t="shared" si="218"/>
        <v/>
      </c>
      <c r="O320" s="7" t="str">
        <f t="shared" si="218"/>
        <v/>
      </c>
      <c r="P320" s="66">
        <f t="shared" si="198"/>
        <v>0</v>
      </c>
    </row>
    <row r="321" spans="1:16" ht="16.05" customHeight="1" x14ac:dyDescent="0.2">
      <c r="A321" s="51"/>
      <c r="B321" s="51"/>
      <c r="C321" s="44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198"/>
        <v>0</v>
      </c>
    </row>
    <row r="322" spans="1:16" ht="16.05" customHeight="1" x14ac:dyDescent="0.2">
      <c r="A322" s="51"/>
      <c r="B322" s="51"/>
      <c r="C322" s="52" t="s">
        <v>22</v>
      </c>
      <c r="D322" s="7" t="str">
        <f t="shared" ref="D322:O322" si="219">IF(D321&lt;=0,"",D321/$P321%)</f>
        <v/>
      </c>
      <c r="E322" s="7" t="str">
        <f t="shared" si="219"/>
        <v/>
      </c>
      <c r="F322" s="7" t="str">
        <f t="shared" si="219"/>
        <v/>
      </c>
      <c r="G322" s="7" t="str">
        <f t="shared" si="219"/>
        <v/>
      </c>
      <c r="H322" s="7" t="str">
        <f t="shared" si="219"/>
        <v/>
      </c>
      <c r="I322" s="7" t="str">
        <f t="shared" si="219"/>
        <v/>
      </c>
      <c r="J322" s="7" t="str">
        <f t="shared" si="219"/>
        <v/>
      </c>
      <c r="K322" s="7" t="str">
        <f t="shared" si="219"/>
        <v/>
      </c>
      <c r="L322" s="7" t="str">
        <f t="shared" si="219"/>
        <v/>
      </c>
      <c r="M322" s="7" t="str">
        <f t="shared" si="219"/>
        <v/>
      </c>
      <c r="N322" s="7" t="str">
        <f t="shared" si="219"/>
        <v/>
      </c>
      <c r="O322" s="7" t="str">
        <f t="shared" si="219"/>
        <v/>
      </c>
      <c r="P322" s="66">
        <f t="shared" si="198"/>
        <v>0</v>
      </c>
    </row>
    <row r="323" spans="1:16" ht="16.05" customHeight="1" x14ac:dyDescent="0.2">
      <c r="A323" s="51"/>
      <c r="B323" s="51"/>
      <c r="C323" s="44" t="s">
        <v>24</v>
      </c>
      <c r="D323" s="66">
        <f>SUM(D321,D319)</f>
        <v>0</v>
      </c>
      <c r="E323" s="66">
        <f t="shared" ref="E323:O323" si="220">SUM(E321,E319)</f>
        <v>0</v>
      </c>
      <c r="F323" s="66">
        <f t="shared" si="220"/>
        <v>0</v>
      </c>
      <c r="G323" s="66">
        <f t="shared" si="220"/>
        <v>0</v>
      </c>
      <c r="H323" s="66">
        <f t="shared" si="220"/>
        <v>0</v>
      </c>
      <c r="I323" s="66">
        <f t="shared" si="220"/>
        <v>0</v>
      </c>
      <c r="J323" s="66">
        <f t="shared" si="220"/>
        <v>0</v>
      </c>
      <c r="K323" s="66">
        <f t="shared" si="220"/>
        <v>0</v>
      </c>
      <c r="L323" s="66">
        <f t="shared" si="220"/>
        <v>0</v>
      </c>
      <c r="M323" s="66">
        <f t="shared" si="220"/>
        <v>0</v>
      </c>
      <c r="N323" s="66">
        <f t="shared" si="220"/>
        <v>0</v>
      </c>
      <c r="O323" s="66">
        <f t="shared" si="220"/>
        <v>0</v>
      </c>
      <c r="P323" s="66">
        <f t="shared" si="198"/>
        <v>0</v>
      </c>
    </row>
    <row r="324" spans="1:16" ht="16.05" customHeight="1" x14ac:dyDescent="0.2">
      <c r="A324" s="51"/>
      <c r="B324" s="55"/>
      <c r="C324" s="52" t="s">
        <v>22</v>
      </c>
      <c r="D324" s="7" t="str">
        <f t="shared" ref="D324:O324" si="221">IF(D323&lt;=0,"",D323/$P323%)</f>
        <v/>
      </c>
      <c r="E324" s="7" t="str">
        <f t="shared" si="221"/>
        <v/>
      </c>
      <c r="F324" s="7" t="str">
        <f t="shared" si="221"/>
        <v/>
      </c>
      <c r="G324" s="7" t="str">
        <f t="shared" si="221"/>
        <v/>
      </c>
      <c r="H324" s="7" t="str">
        <f t="shared" si="221"/>
        <v/>
      </c>
      <c r="I324" s="7" t="str">
        <f t="shared" si="221"/>
        <v/>
      </c>
      <c r="J324" s="7" t="str">
        <f t="shared" si="221"/>
        <v/>
      </c>
      <c r="K324" s="7" t="str">
        <f t="shared" si="221"/>
        <v/>
      </c>
      <c r="L324" s="7" t="str">
        <f t="shared" si="221"/>
        <v/>
      </c>
      <c r="M324" s="7" t="str">
        <f t="shared" si="221"/>
        <v/>
      </c>
      <c r="N324" s="7" t="str">
        <f t="shared" si="221"/>
        <v/>
      </c>
      <c r="O324" s="7" t="str">
        <f t="shared" si="221"/>
        <v/>
      </c>
      <c r="P324" s="66">
        <f t="shared" si="198"/>
        <v>0</v>
      </c>
    </row>
    <row r="325" spans="1:16" ht="16.05" customHeight="1" x14ac:dyDescent="0.2">
      <c r="A325" s="51"/>
      <c r="B325" s="51" t="s">
        <v>77</v>
      </c>
      <c r="C325" s="44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198"/>
        <v>0</v>
      </c>
    </row>
    <row r="326" spans="1:16" ht="16.05" customHeight="1" x14ac:dyDescent="0.2">
      <c r="A326" s="51"/>
      <c r="B326" s="51"/>
      <c r="C326" s="52" t="s">
        <v>22</v>
      </c>
      <c r="D326" s="7" t="str">
        <f t="shared" ref="D326:O326" si="222">IF(D325&lt;=0,"",D325/$P325%)</f>
        <v/>
      </c>
      <c r="E326" s="7" t="str">
        <f t="shared" si="222"/>
        <v/>
      </c>
      <c r="F326" s="7" t="str">
        <f t="shared" si="222"/>
        <v/>
      </c>
      <c r="G326" s="7" t="str">
        <f t="shared" si="222"/>
        <v/>
      </c>
      <c r="H326" s="7" t="str">
        <f t="shared" si="222"/>
        <v/>
      </c>
      <c r="I326" s="7" t="str">
        <f t="shared" si="222"/>
        <v/>
      </c>
      <c r="J326" s="7" t="str">
        <f t="shared" si="222"/>
        <v/>
      </c>
      <c r="K326" s="7" t="str">
        <f t="shared" si="222"/>
        <v/>
      </c>
      <c r="L326" s="7" t="str">
        <f t="shared" si="222"/>
        <v/>
      </c>
      <c r="M326" s="7" t="str">
        <f t="shared" si="222"/>
        <v/>
      </c>
      <c r="N326" s="7" t="str">
        <f t="shared" si="222"/>
        <v/>
      </c>
      <c r="O326" s="7" t="str">
        <f t="shared" si="222"/>
        <v/>
      </c>
      <c r="P326" s="66">
        <f t="shared" si="198"/>
        <v>0</v>
      </c>
    </row>
    <row r="327" spans="1:16" ht="16.05" customHeight="1" x14ac:dyDescent="0.2">
      <c r="A327" s="51"/>
      <c r="B327" s="51"/>
      <c r="C327" s="44" t="s">
        <v>23</v>
      </c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>
        <f t="shared" si="198"/>
        <v>0</v>
      </c>
    </row>
    <row r="328" spans="1:16" ht="16.05" customHeight="1" x14ac:dyDescent="0.2">
      <c r="A328" s="51"/>
      <c r="B328" s="51"/>
      <c r="C328" s="52" t="s">
        <v>22</v>
      </c>
      <c r="D328" s="7" t="str">
        <f t="shared" ref="D328:O328" si="223">IF(D327&lt;=0,"",D327/$P327%)</f>
        <v/>
      </c>
      <c r="E328" s="7" t="str">
        <f t="shared" si="223"/>
        <v/>
      </c>
      <c r="F328" s="7" t="str">
        <f t="shared" si="223"/>
        <v/>
      </c>
      <c r="G328" s="7" t="str">
        <f t="shared" si="223"/>
        <v/>
      </c>
      <c r="H328" s="7" t="str">
        <f t="shared" si="223"/>
        <v/>
      </c>
      <c r="I328" s="7" t="str">
        <f t="shared" si="223"/>
        <v/>
      </c>
      <c r="J328" s="7" t="str">
        <f t="shared" si="223"/>
        <v/>
      </c>
      <c r="K328" s="7" t="str">
        <f t="shared" si="223"/>
        <v/>
      </c>
      <c r="L328" s="7" t="str">
        <f t="shared" si="223"/>
        <v/>
      </c>
      <c r="M328" s="7" t="str">
        <f t="shared" si="223"/>
        <v/>
      </c>
      <c r="N328" s="7" t="str">
        <f t="shared" si="223"/>
        <v/>
      </c>
      <c r="O328" s="7" t="str">
        <f t="shared" si="223"/>
        <v/>
      </c>
      <c r="P328" s="66">
        <f t="shared" si="198"/>
        <v>0</v>
      </c>
    </row>
    <row r="329" spans="1:16" ht="16.05" customHeight="1" x14ac:dyDescent="0.2">
      <c r="A329" s="51"/>
      <c r="B329" s="51"/>
      <c r="C329" s="44" t="s">
        <v>24</v>
      </c>
      <c r="D329" s="66">
        <f>SUM(D327,D325)</f>
        <v>0</v>
      </c>
      <c r="E329" s="66">
        <f t="shared" ref="E329:O329" si="224">SUM(E327,E325)</f>
        <v>0</v>
      </c>
      <c r="F329" s="66">
        <f t="shared" si="224"/>
        <v>0</v>
      </c>
      <c r="G329" s="66">
        <f t="shared" si="224"/>
        <v>0</v>
      </c>
      <c r="H329" s="66">
        <f t="shared" si="224"/>
        <v>0</v>
      </c>
      <c r="I329" s="66">
        <f t="shared" si="224"/>
        <v>0</v>
      </c>
      <c r="J329" s="66">
        <f t="shared" si="224"/>
        <v>0</v>
      </c>
      <c r="K329" s="66">
        <f t="shared" si="224"/>
        <v>0</v>
      </c>
      <c r="L329" s="66">
        <f t="shared" si="224"/>
        <v>0</v>
      </c>
      <c r="M329" s="66">
        <f t="shared" si="224"/>
        <v>0</v>
      </c>
      <c r="N329" s="66">
        <f t="shared" si="224"/>
        <v>0</v>
      </c>
      <c r="O329" s="66">
        <f t="shared" si="224"/>
        <v>0</v>
      </c>
      <c r="P329" s="66">
        <f t="shared" si="198"/>
        <v>0</v>
      </c>
    </row>
    <row r="330" spans="1:16" ht="16.05" customHeight="1" x14ac:dyDescent="0.2">
      <c r="A330" s="51"/>
      <c r="B330" s="55"/>
      <c r="C330" s="52" t="s">
        <v>22</v>
      </c>
      <c r="D330" s="7" t="str">
        <f t="shared" ref="D330:O330" si="225">IF(D329&lt;=0,"",D329/$P329%)</f>
        <v/>
      </c>
      <c r="E330" s="7" t="str">
        <f t="shared" si="225"/>
        <v/>
      </c>
      <c r="F330" s="7" t="str">
        <f t="shared" si="225"/>
        <v/>
      </c>
      <c r="G330" s="7" t="str">
        <f t="shared" si="225"/>
        <v/>
      </c>
      <c r="H330" s="7" t="str">
        <f t="shared" si="225"/>
        <v/>
      </c>
      <c r="I330" s="7" t="str">
        <f t="shared" si="225"/>
        <v/>
      </c>
      <c r="J330" s="7" t="str">
        <f t="shared" si="225"/>
        <v/>
      </c>
      <c r="K330" s="7" t="str">
        <f t="shared" si="225"/>
        <v/>
      </c>
      <c r="L330" s="7" t="str">
        <f t="shared" si="225"/>
        <v/>
      </c>
      <c r="M330" s="7" t="str">
        <f t="shared" si="225"/>
        <v/>
      </c>
      <c r="N330" s="7" t="str">
        <f t="shared" si="225"/>
        <v/>
      </c>
      <c r="O330" s="7" t="str">
        <f t="shared" si="225"/>
        <v/>
      </c>
      <c r="P330" s="66">
        <f t="shared" si="198"/>
        <v>0</v>
      </c>
    </row>
    <row r="331" spans="1:16" ht="16.05" customHeight="1" x14ac:dyDescent="0.2">
      <c r="A331" s="51"/>
      <c r="B331" s="51" t="s">
        <v>78</v>
      </c>
      <c r="C331" s="44" t="s">
        <v>21</v>
      </c>
      <c r="D331" s="72">
        <v>2059.7000000000003</v>
      </c>
      <c r="E331" s="72">
        <v>1600.4</v>
      </c>
      <c r="F331" s="72">
        <v>1634.2000000000003</v>
      </c>
      <c r="G331" s="72">
        <v>1749.0000000000007</v>
      </c>
      <c r="H331" s="72">
        <v>2027.0000000000016</v>
      </c>
      <c r="I331" s="72">
        <v>1991.8000000000009</v>
      </c>
      <c r="J331" s="72">
        <v>2020.5</v>
      </c>
      <c r="K331" s="72">
        <v>1789.3000000000011</v>
      </c>
      <c r="L331" s="72">
        <v>1316.0000000000002</v>
      </c>
      <c r="M331" s="72">
        <v>1490.2000000000003</v>
      </c>
      <c r="N331" s="72">
        <v>1786.4000000000005</v>
      </c>
      <c r="O331" s="72">
        <v>2175.8999999999996</v>
      </c>
      <c r="P331" s="66">
        <v>21640.400000000009</v>
      </c>
    </row>
    <row r="332" spans="1:16" ht="16.05" customHeight="1" x14ac:dyDescent="0.2">
      <c r="A332" s="51"/>
      <c r="B332" s="51"/>
      <c r="C332" s="52" t="s">
        <v>22</v>
      </c>
      <c r="D332" s="7">
        <f t="shared" ref="D332:O332" si="226">IF(D331&lt;=0,"",D331/$P331%)</f>
        <v>9.5178462505314112</v>
      </c>
      <c r="E332" s="7">
        <f t="shared" si="226"/>
        <v>7.3954270715883235</v>
      </c>
      <c r="F332" s="7">
        <f t="shared" si="226"/>
        <v>7.5516164211382399</v>
      </c>
      <c r="G332" s="7">
        <f t="shared" si="226"/>
        <v>8.082105691207186</v>
      </c>
      <c r="H332" s="7">
        <f t="shared" si="226"/>
        <v>9.3667399863218836</v>
      </c>
      <c r="I332" s="7">
        <f t="shared" si="226"/>
        <v>9.20408125542966</v>
      </c>
      <c r="J332" s="7">
        <f t="shared" si="226"/>
        <v>9.3367035729468917</v>
      </c>
      <c r="K332" s="7">
        <f t="shared" si="226"/>
        <v>8.2683314541320883</v>
      </c>
      <c r="L332" s="7">
        <f t="shared" si="226"/>
        <v>6.081218461765955</v>
      </c>
      <c r="M332" s="7">
        <f t="shared" si="226"/>
        <v>6.8861943402155212</v>
      </c>
      <c r="N332" s="7">
        <f t="shared" si="226"/>
        <v>8.2549305927801697</v>
      </c>
      <c r="O332" s="7">
        <f t="shared" si="226"/>
        <v>10.054804901942658</v>
      </c>
      <c r="P332" s="66">
        <f t="shared" si="198"/>
        <v>99.999999999999986</v>
      </c>
    </row>
    <row r="333" spans="1:16" ht="16.05" customHeight="1" x14ac:dyDescent="0.2">
      <c r="A333" s="51"/>
      <c r="B333" s="51"/>
      <c r="C333" s="44" t="s">
        <v>23</v>
      </c>
      <c r="D333" s="72">
        <v>825</v>
      </c>
      <c r="E333" s="72">
        <v>558</v>
      </c>
      <c r="F333" s="72">
        <v>1192.7</v>
      </c>
      <c r="G333" s="72">
        <v>455</v>
      </c>
      <c r="H333" s="72">
        <v>185</v>
      </c>
      <c r="I333" s="72">
        <v>250</v>
      </c>
      <c r="J333" s="72">
        <v>165</v>
      </c>
      <c r="K333" s="72">
        <v>277.5</v>
      </c>
      <c r="L333" s="72">
        <v>605</v>
      </c>
      <c r="M333" s="72">
        <v>494.8</v>
      </c>
      <c r="N333" s="72">
        <v>545</v>
      </c>
      <c r="O333" s="72">
        <v>418.7</v>
      </c>
      <c r="P333" s="66">
        <v>5971.7</v>
      </c>
    </row>
    <row r="334" spans="1:16" ht="16.05" customHeight="1" x14ac:dyDescent="0.2">
      <c r="A334" s="51"/>
      <c r="B334" s="51"/>
      <c r="C334" s="52" t="s">
        <v>22</v>
      </c>
      <c r="D334" s="7">
        <f t="shared" ref="D334:O334" si="227">IF(D333&lt;=0,"",D333/$P333%)</f>
        <v>13.81516151179731</v>
      </c>
      <c r="E334" s="7">
        <f t="shared" si="227"/>
        <v>9.3440728770701806</v>
      </c>
      <c r="F334" s="7">
        <f t="shared" si="227"/>
        <v>19.97253713347958</v>
      </c>
      <c r="G334" s="7">
        <f t="shared" si="227"/>
        <v>7.6192708943851839</v>
      </c>
      <c r="H334" s="7">
        <f t="shared" si="227"/>
        <v>3.0979453087060635</v>
      </c>
      <c r="I334" s="7">
        <f t="shared" si="227"/>
        <v>4.1864125793325186</v>
      </c>
      <c r="J334" s="7">
        <f t="shared" si="227"/>
        <v>2.7630323023594623</v>
      </c>
      <c r="K334" s="7">
        <f t="shared" si="227"/>
        <v>4.6469179630590958</v>
      </c>
      <c r="L334" s="7">
        <f t="shared" si="227"/>
        <v>10.131118441984695</v>
      </c>
      <c r="M334" s="7">
        <f t="shared" si="227"/>
        <v>8.2857477770149206</v>
      </c>
      <c r="N334" s="7">
        <f t="shared" si="227"/>
        <v>9.1263794229448898</v>
      </c>
      <c r="O334" s="7">
        <f t="shared" si="227"/>
        <v>7.0114037878661017</v>
      </c>
      <c r="P334" s="66">
        <f t="shared" si="198"/>
        <v>100</v>
      </c>
    </row>
    <row r="335" spans="1:16" ht="16.05" customHeight="1" x14ac:dyDescent="0.2">
      <c r="A335" s="51"/>
      <c r="B335" s="51"/>
      <c r="C335" s="44" t="s">
        <v>24</v>
      </c>
      <c r="D335" s="66">
        <f>SUM(D333,D331)</f>
        <v>2884.7000000000003</v>
      </c>
      <c r="E335" s="66">
        <f t="shared" ref="E335:O335" si="228">SUM(E333,E331)</f>
        <v>2158.4</v>
      </c>
      <c r="F335" s="66">
        <f t="shared" si="228"/>
        <v>2826.9000000000005</v>
      </c>
      <c r="G335" s="66">
        <f t="shared" si="228"/>
        <v>2204.0000000000009</v>
      </c>
      <c r="H335" s="66">
        <f t="shared" si="228"/>
        <v>2212.0000000000018</v>
      </c>
      <c r="I335" s="66">
        <f t="shared" si="228"/>
        <v>2241.8000000000011</v>
      </c>
      <c r="J335" s="66">
        <f t="shared" si="228"/>
        <v>2185.5</v>
      </c>
      <c r="K335" s="66">
        <f t="shared" si="228"/>
        <v>2066.8000000000011</v>
      </c>
      <c r="L335" s="66">
        <f t="shared" si="228"/>
        <v>1921.0000000000002</v>
      </c>
      <c r="M335" s="66">
        <f t="shared" si="228"/>
        <v>1985.0000000000002</v>
      </c>
      <c r="N335" s="66">
        <f t="shared" si="228"/>
        <v>2331.4000000000005</v>
      </c>
      <c r="O335" s="66">
        <f t="shared" si="228"/>
        <v>2594.5999999999995</v>
      </c>
      <c r="P335" s="66">
        <f t="shared" si="198"/>
        <v>27612.100000000006</v>
      </c>
    </row>
    <row r="336" spans="1:16" ht="16.05" customHeight="1" x14ac:dyDescent="0.2">
      <c r="A336" s="51"/>
      <c r="B336" s="55"/>
      <c r="C336" s="52" t="s">
        <v>22</v>
      </c>
      <c r="D336" s="7">
        <f t="shared" ref="D336:O336" si="229">IF(D335&lt;=0,"",D335/$P335%)</f>
        <v>10.447231467363945</v>
      </c>
      <c r="E336" s="7">
        <f t="shared" si="229"/>
        <v>7.8168628970632437</v>
      </c>
      <c r="F336" s="7">
        <f t="shared" si="229"/>
        <v>10.237902948345111</v>
      </c>
      <c r="G336" s="7">
        <f t="shared" si="229"/>
        <v>7.9820078878462724</v>
      </c>
      <c r="H336" s="7">
        <f t="shared" si="229"/>
        <v>8.0109806932468075</v>
      </c>
      <c r="I336" s="7">
        <f t="shared" si="229"/>
        <v>8.1189043933637812</v>
      </c>
      <c r="J336" s="7">
        <f t="shared" si="229"/>
        <v>7.9150082753575415</v>
      </c>
      <c r="K336" s="7">
        <f t="shared" si="229"/>
        <v>7.4851242752271681</v>
      </c>
      <c r="L336" s="7">
        <f t="shared" si="229"/>
        <v>6.9570948968024888</v>
      </c>
      <c r="M336" s="7">
        <f t="shared" si="229"/>
        <v>7.1888773400067363</v>
      </c>
      <c r="N336" s="7">
        <f t="shared" si="229"/>
        <v>8.4433998138497266</v>
      </c>
      <c r="O336" s="7">
        <f t="shared" si="229"/>
        <v>9.3966051115271902</v>
      </c>
      <c r="P336" s="66">
        <f t="shared" si="198"/>
        <v>100.00000000000001</v>
      </c>
    </row>
    <row r="337" spans="1:16" ht="16.05" customHeight="1" x14ac:dyDescent="0.2">
      <c r="A337" s="51"/>
      <c r="B337" s="51" t="s">
        <v>79</v>
      </c>
      <c r="C337" s="44" t="s">
        <v>21</v>
      </c>
      <c r="D337" s="72">
        <v>45.8</v>
      </c>
      <c r="E337" s="72">
        <v>40.600000000000009</v>
      </c>
      <c r="F337" s="72">
        <v>35.4</v>
      </c>
      <c r="G337" s="72">
        <v>40.500000000000007</v>
      </c>
      <c r="H337" s="72">
        <v>40.800000000000004</v>
      </c>
      <c r="I337" s="72">
        <v>25.499999999999996</v>
      </c>
      <c r="J337" s="72">
        <v>20.2</v>
      </c>
      <c r="K337" s="72">
        <v>35.399999999999991</v>
      </c>
      <c r="L337" s="72">
        <v>20.299999999999997</v>
      </c>
      <c r="M337" s="72">
        <v>30.5</v>
      </c>
      <c r="N337" s="72">
        <v>30.299999999999997</v>
      </c>
      <c r="O337" s="72">
        <v>25.400000000000002</v>
      </c>
      <c r="P337" s="66">
        <v>390.7</v>
      </c>
    </row>
    <row r="338" spans="1:16" ht="16.05" customHeight="1" x14ac:dyDescent="0.2">
      <c r="A338" s="51"/>
      <c r="B338" s="51"/>
      <c r="C338" s="52" t="s">
        <v>22</v>
      </c>
      <c r="D338" s="7">
        <f t="shared" ref="D338:O338" si="230">IF(D337&lt;=0,"",D337/$P337%)</f>
        <v>11.722549270540055</v>
      </c>
      <c r="E338" s="7">
        <f t="shared" si="230"/>
        <v>10.391604811876121</v>
      </c>
      <c r="F338" s="7">
        <f t="shared" si="230"/>
        <v>9.0606603532121834</v>
      </c>
      <c r="G338" s="7">
        <f t="shared" si="230"/>
        <v>10.366009726132583</v>
      </c>
      <c r="H338" s="7">
        <f t="shared" si="230"/>
        <v>10.442794983363195</v>
      </c>
      <c r="I338" s="7">
        <f t="shared" si="230"/>
        <v>6.5267468646019955</v>
      </c>
      <c r="J338" s="7">
        <f t="shared" si="230"/>
        <v>5.170207320194522</v>
      </c>
      <c r="K338" s="7">
        <f t="shared" si="230"/>
        <v>9.0606603532121817</v>
      </c>
      <c r="L338" s="7">
        <f t="shared" si="230"/>
        <v>5.1958024059380588</v>
      </c>
      <c r="M338" s="7">
        <f t="shared" si="230"/>
        <v>7.8065011517788587</v>
      </c>
      <c r="N338" s="7">
        <f t="shared" si="230"/>
        <v>7.7553109802917835</v>
      </c>
      <c r="O338" s="7">
        <f t="shared" si="230"/>
        <v>6.5011517788584596</v>
      </c>
      <c r="P338" s="66">
        <f t="shared" si="198"/>
        <v>99.999999999999986</v>
      </c>
    </row>
    <row r="339" spans="1:16" ht="16.05" customHeight="1" x14ac:dyDescent="0.2">
      <c r="A339" s="51"/>
      <c r="B339" s="51"/>
      <c r="C339" s="44" t="s">
        <v>23</v>
      </c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>
        <f t="shared" si="198"/>
        <v>0</v>
      </c>
    </row>
    <row r="340" spans="1:16" ht="16.05" customHeight="1" x14ac:dyDescent="0.2">
      <c r="A340" s="51"/>
      <c r="B340" s="51"/>
      <c r="C340" s="52" t="s">
        <v>22</v>
      </c>
      <c r="D340" s="7" t="str">
        <f t="shared" ref="D340:O340" si="231">IF(D339&lt;=0,"",D339/$P339%)</f>
        <v/>
      </c>
      <c r="E340" s="7" t="str">
        <f t="shared" si="231"/>
        <v/>
      </c>
      <c r="F340" s="7" t="str">
        <f t="shared" si="231"/>
        <v/>
      </c>
      <c r="G340" s="7" t="str">
        <f t="shared" si="231"/>
        <v/>
      </c>
      <c r="H340" s="7" t="str">
        <f t="shared" si="231"/>
        <v/>
      </c>
      <c r="I340" s="7" t="str">
        <f t="shared" si="231"/>
        <v/>
      </c>
      <c r="J340" s="7" t="str">
        <f t="shared" si="231"/>
        <v/>
      </c>
      <c r="K340" s="7" t="str">
        <f t="shared" si="231"/>
        <v/>
      </c>
      <c r="L340" s="7" t="str">
        <f t="shared" si="231"/>
        <v/>
      </c>
      <c r="M340" s="7" t="str">
        <f t="shared" si="231"/>
        <v/>
      </c>
      <c r="N340" s="7" t="str">
        <f t="shared" si="231"/>
        <v/>
      </c>
      <c r="O340" s="7" t="str">
        <f t="shared" si="231"/>
        <v/>
      </c>
      <c r="P340" s="66">
        <f t="shared" si="198"/>
        <v>0</v>
      </c>
    </row>
    <row r="341" spans="1:16" ht="16.05" customHeight="1" x14ac:dyDescent="0.2">
      <c r="A341" s="51"/>
      <c r="B341" s="51"/>
      <c r="C341" s="44" t="s">
        <v>24</v>
      </c>
      <c r="D341" s="66">
        <f>SUM(D339,D337)</f>
        <v>45.8</v>
      </c>
      <c r="E341" s="66">
        <f t="shared" ref="E341:O341" si="232">SUM(E339,E337)</f>
        <v>40.600000000000009</v>
      </c>
      <c r="F341" s="66">
        <f t="shared" si="232"/>
        <v>35.4</v>
      </c>
      <c r="G341" s="66">
        <f t="shared" si="232"/>
        <v>40.500000000000007</v>
      </c>
      <c r="H341" s="66">
        <f t="shared" si="232"/>
        <v>40.800000000000004</v>
      </c>
      <c r="I341" s="66">
        <f t="shared" si="232"/>
        <v>25.499999999999996</v>
      </c>
      <c r="J341" s="66">
        <f t="shared" si="232"/>
        <v>20.2</v>
      </c>
      <c r="K341" s="66">
        <f t="shared" si="232"/>
        <v>35.399999999999991</v>
      </c>
      <c r="L341" s="66">
        <f t="shared" si="232"/>
        <v>20.299999999999997</v>
      </c>
      <c r="M341" s="66">
        <f t="shared" si="232"/>
        <v>30.5</v>
      </c>
      <c r="N341" s="66">
        <f t="shared" si="232"/>
        <v>30.299999999999997</v>
      </c>
      <c r="O341" s="66">
        <f t="shared" si="232"/>
        <v>25.400000000000002</v>
      </c>
      <c r="P341" s="66">
        <f t="shared" si="198"/>
        <v>390.7</v>
      </c>
    </row>
    <row r="342" spans="1:16" ht="16.05" customHeight="1" x14ac:dyDescent="0.2">
      <c r="A342" s="51"/>
      <c r="B342" s="55"/>
      <c r="C342" s="52" t="s">
        <v>22</v>
      </c>
      <c r="D342" s="7">
        <f t="shared" ref="D342:O342" si="233">IF(D341&lt;=0,"",D341/$P341%)</f>
        <v>11.722549270540055</v>
      </c>
      <c r="E342" s="7">
        <f t="shared" si="233"/>
        <v>10.391604811876121</v>
      </c>
      <c r="F342" s="7">
        <f t="shared" si="233"/>
        <v>9.0606603532121834</v>
      </c>
      <c r="G342" s="7">
        <f t="shared" si="233"/>
        <v>10.366009726132583</v>
      </c>
      <c r="H342" s="7">
        <f t="shared" si="233"/>
        <v>10.442794983363195</v>
      </c>
      <c r="I342" s="7">
        <f t="shared" si="233"/>
        <v>6.5267468646019955</v>
      </c>
      <c r="J342" s="7">
        <f t="shared" si="233"/>
        <v>5.170207320194522</v>
      </c>
      <c r="K342" s="7">
        <f t="shared" si="233"/>
        <v>9.0606603532121817</v>
      </c>
      <c r="L342" s="7">
        <f t="shared" si="233"/>
        <v>5.1958024059380588</v>
      </c>
      <c r="M342" s="7">
        <f t="shared" si="233"/>
        <v>7.8065011517788587</v>
      </c>
      <c r="N342" s="7">
        <f t="shared" si="233"/>
        <v>7.7553109802917835</v>
      </c>
      <c r="O342" s="7">
        <f t="shared" si="233"/>
        <v>6.5011517788584596</v>
      </c>
      <c r="P342" s="66">
        <f t="shared" si="198"/>
        <v>99.999999999999986</v>
      </c>
    </row>
    <row r="343" spans="1:16" ht="16.05" customHeight="1" x14ac:dyDescent="0.2">
      <c r="A343" s="51"/>
      <c r="B343" s="51" t="s">
        <v>80</v>
      </c>
      <c r="C343" s="44" t="s">
        <v>21</v>
      </c>
      <c r="D343" s="72">
        <v>43.099999999999987</v>
      </c>
      <c r="E343" s="72">
        <v>41.699999999999996</v>
      </c>
      <c r="F343" s="72">
        <v>42.400000000000006</v>
      </c>
      <c r="G343" s="72">
        <v>38.20000000000001</v>
      </c>
      <c r="H343" s="72">
        <v>38.400000000000006</v>
      </c>
      <c r="I343" s="72">
        <v>42.399999999999991</v>
      </c>
      <c r="J343" s="72">
        <v>20.8</v>
      </c>
      <c r="K343" s="72">
        <v>31.9</v>
      </c>
      <c r="L343" s="72">
        <v>33.699999999999996</v>
      </c>
      <c r="M343" s="72">
        <v>42.499999999999993</v>
      </c>
      <c r="N343" s="72">
        <v>51.899999999999991</v>
      </c>
      <c r="O343" s="72">
        <v>46.300000000000004</v>
      </c>
      <c r="P343" s="66">
        <v>473.29999999999995</v>
      </c>
    </row>
    <row r="344" spans="1:16" ht="16.05" customHeight="1" x14ac:dyDescent="0.2">
      <c r="A344" s="51"/>
      <c r="B344" s="51"/>
      <c r="C344" s="52" t="s">
        <v>22</v>
      </c>
      <c r="D344" s="7">
        <f t="shared" ref="D344:O344" si="234">IF(D343&lt;=0,"",D343/$P343%)</f>
        <v>9.1062750897950533</v>
      </c>
      <c r="E344" s="7">
        <f t="shared" si="234"/>
        <v>8.8104796112402273</v>
      </c>
      <c r="F344" s="7">
        <f t="shared" si="234"/>
        <v>8.9583773505176438</v>
      </c>
      <c r="G344" s="7">
        <f t="shared" si="234"/>
        <v>8.0709909148531622</v>
      </c>
      <c r="H344" s="7">
        <f t="shared" si="234"/>
        <v>8.1132474117895637</v>
      </c>
      <c r="I344" s="7">
        <f t="shared" si="234"/>
        <v>8.9583773505176403</v>
      </c>
      <c r="J344" s="7">
        <f t="shared" si="234"/>
        <v>4.3946756813860137</v>
      </c>
      <c r="K344" s="7">
        <f t="shared" si="234"/>
        <v>6.7399112613564336</v>
      </c>
      <c r="L344" s="7">
        <f t="shared" si="234"/>
        <v>7.1202197337840687</v>
      </c>
      <c r="M344" s="7">
        <f t="shared" si="234"/>
        <v>8.9795055989858437</v>
      </c>
      <c r="N344" s="7">
        <f t="shared" si="234"/>
        <v>10.96556095499683</v>
      </c>
      <c r="O344" s="7">
        <f t="shared" si="234"/>
        <v>9.7823790407775206</v>
      </c>
      <c r="P344" s="66">
        <f t="shared" si="198"/>
        <v>100</v>
      </c>
    </row>
    <row r="345" spans="1:16" ht="16.05" customHeight="1" x14ac:dyDescent="0.2">
      <c r="A345" s="51"/>
      <c r="B345" s="51"/>
      <c r="C345" s="44" t="s">
        <v>23</v>
      </c>
      <c r="D345" s="72">
        <v>824.2</v>
      </c>
      <c r="E345" s="72">
        <v>682.80000000000018</v>
      </c>
      <c r="F345" s="72">
        <v>744.1</v>
      </c>
      <c r="G345" s="72">
        <v>749.5</v>
      </c>
      <c r="H345" s="72">
        <v>698.50000000000011</v>
      </c>
      <c r="I345" s="72">
        <v>749.80000000000007</v>
      </c>
      <c r="J345" s="72">
        <v>680.8</v>
      </c>
      <c r="K345" s="72">
        <v>688.60000000000014</v>
      </c>
      <c r="L345" s="72">
        <v>552.00000000000023</v>
      </c>
      <c r="M345" s="72">
        <v>571.50000000000011</v>
      </c>
      <c r="N345" s="72">
        <v>820.9000000000002</v>
      </c>
      <c r="O345" s="72">
        <v>800.7</v>
      </c>
      <c r="P345" s="66">
        <v>8563.4000000000015</v>
      </c>
    </row>
    <row r="346" spans="1:16" ht="16.05" customHeight="1" x14ac:dyDescent="0.2">
      <c r="A346" s="51"/>
      <c r="B346" s="51"/>
      <c r="C346" s="52" t="s">
        <v>22</v>
      </c>
      <c r="D346" s="7">
        <f t="shared" ref="D346:O346" si="235">IF(D345&lt;=0,"",D345/$P345%)</f>
        <v>9.6246817852722035</v>
      </c>
      <c r="E346" s="7">
        <f t="shared" si="235"/>
        <v>7.9734684821449431</v>
      </c>
      <c r="F346" s="7">
        <f t="shared" si="235"/>
        <v>8.6893056496251475</v>
      </c>
      <c r="G346" s="7">
        <f t="shared" si="235"/>
        <v>8.7523647149496675</v>
      </c>
      <c r="H346" s="7">
        <f t="shared" si="235"/>
        <v>8.1568068757736416</v>
      </c>
      <c r="I346" s="7">
        <f t="shared" si="235"/>
        <v>8.7558679963565869</v>
      </c>
      <c r="J346" s="7">
        <f t="shared" si="235"/>
        <v>7.9501132727654884</v>
      </c>
      <c r="K346" s="7">
        <f t="shared" si="235"/>
        <v>8.0411985893453544</v>
      </c>
      <c r="L346" s="7">
        <f t="shared" si="235"/>
        <v>6.4460377887287779</v>
      </c>
      <c r="M346" s="7">
        <f t="shared" si="235"/>
        <v>6.6737510801784339</v>
      </c>
      <c r="N346" s="7">
        <f t="shared" si="235"/>
        <v>9.5861456897961101</v>
      </c>
      <c r="O346" s="7">
        <f t="shared" si="235"/>
        <v>9.3502580750636426</v>
      </c>
      <c r="P346" s="66">
        <f t="shared" si="198"/>
        <v>100</v>
      </c>
    </row>
    <row r="347" spans="1:16" ht="16.05" customHeight="1" x14ac:dyDescent="0.2">
      <c r="A347" s="51"/>
      <c r="B347" s="51"/>
      <c r="C347" s="44" t="s">
        <v>24</v>
      </c>
      <c r="D347" s="66">
        <f>SUM(D345,D343)</f>
        <v>867.30000000000007</v>
      </c>
      <c r="E347" s="66">
        <f t="shared" ref="E347:O347" si="236">SUM(E345,E343)</f>
        <v>724.50000000000023</v>
      </c>
      <c r="F347" s="66">
        <f t="shared" si="236"/>
        <v>786.5</v>
      </c>
      <c r="G347" s="66">
        <f t="shared" si="236"/>
        <v>787.7</v>
      </c>
      <c r="H347" s="66">
        <f t="shared" si="236"/>
        <v>736.90000000000009</v>
      </c>
      <c r="I347" s="66">
        <f t="shared" si="236"/>
        <v>792.2</v>
      </c>
      <c r="J347" s="66">
        <f t="shared" si="236"/>
        <v>701.59999999999991</v>
      </c>
      <c r="K347" s="66">
        <f t="shared" si="236"/>
        <v>720.50000000000011</v>
      </c>
      <c r="L347" s="66">
        <f t="shared" si="236"/>
        <v>585.70000000000027</v>
      </c>
      <c r="M347" s="66">
        <f t="shared" si="236"/>
        <v>614.00000000000011</v>
      </c>
      <c r="N347" s="66">
        <f t="shared" si="236"/>
        <v>872.80000000000018</v>
      </c>
      <c r="O347" s="66">
        <f t="shared" si="236"/>
        <v>847</v>
      </c>
      <c r="P347" s="66">
        <f t="shared" si="198"/>
        <v>9036.7000000000007</v>
      </c>
    </row>
    <row r="348" spans="1:16" ht="16.05" customHeight="1" x14ac:dyDescent="0.2">
      <c r="A348" s="51"/>
      <c r="B348" s="55"/>
      <c r="C348" s="52" t="s">
        <v>22</v>
      </c>
      <c r="D348" s="7">
        <f t="shared" ref="D348:O348" si="237">IF(D347&lt;=0,"",D347/$P347%)</f>
        <v>9.5975300718182517</v>
      </c>
      <c r="E348" s="7">
        <f t="shared" si="237"/>
        <v>8.0173072028506009</v>
      </c>
      <c r="F348" s="7">
        <f t="shared" si="237"/>
        <v>8.7033983644471977</v>
      </c>
      <c r="G348" s="7">
        <f t="shared" si="237"/>
        <v>8.7166775482200354</v>
      </c>
      <c r="H348" s="7">
        <f t="shared" si="237"/>
        <v>8.1545254351699192</v>
      </c>
      <c r="I348" s="7">
        <f t="shared" si="237"/>
        <v>8.7664744873681766</v>
      </c>
      <c r="J348" s="7">
        <f t="shared" si="237"/>
        <v>7.7638961125189487</v>
      </c>
      <c r="K348" s="7">
        <f t="shared" si="237"/>
        <v>7.9730432569411409</v>
      </c>
      <c r="L348" s="7">
        <f t="shared" si="237"/>
        <v>6.4813482797924049</v>
      </c>
      <c r="M348" s="7">
        <f t="shared" si="237"/>
        <v>6.7945156971018195</v>
      </c>
      <c r="N348" s="7">
        <f t="shared" si="237"/>
        <v>9.6583929974437588</v>
      </c>
      <c r="O348" s="7">
        <f t="shared" si="237"/>
        <v>9.3728905463277528</v>
      </c>
      <c r="P348" s="66">
        <f t="shared" si="198"/>
        <v>100</v>
      </c>
    </row>
    <row r="349" spans="1:16" ht="16.05" customHeight="1" x14ac:dyDescent="0.2">
      <c r="A349" s="51"/>
      <c r="B349" s="51" t="s">
        <v>81</v>
      </c>
      <c r="C349" s="44" t="s">
        <v>21</v>
      </c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>
        <f t="shared" si="198"/>
        <v>0</v>
      </c>
    </row>
    <row r="350" spans="1:16" ht="16.05" customHeight="1" x14ac:dyDescent="0.2">
      <c r="A350" s="51"/>
      <c r="B350" s="51"/>
      <c r="C350" s="52" t="s">
        <v>22</v>
      </c>
      <c r="D350" s="7" t="str">
        <f t="shared" ref="D350:O350" si="238">IF(D349&lt;=0,"",D349/$P349%)</f>
        <v/>
      </c>
      <c r="E350" s="7" t="str">
        <f t="shared" si="238"/>
        <v/>
      </c>
      <c r="F350" s="7" t="str">
        <f t="shared" si="238"/>
        <v/>
      </c>
      <c r="G350" s="7" t="str">
        <f t="shared" si="238"/>
        <v/>
      </c>
      <c r="H350" s="7" t="str">
        <f t="shared" si="238"/>
        <v/>
      </c>
      <c r="I350" s="7" t="str">
        <f t="shared" si="238"/>
        <v/>
      </c>
      <c r="J350" s="7" t="str">
        <f t="shared" si="238"/>
        <v/>
      </c>
      <c r="K350" s="7" t="str">
        <f t="shared" si="238"/>
        <v/>
      </c>
      <c r="L350" s="7" t="str">
        <f t="shared" si="238"/>
        <v/>
      </c>
      <c r="M350" s="7" t="str">
        <f t="shared" si="238"/>
        <v/>
      </c>
      <c r="N350" s="7" t="str">
        <f t="shared" si="238"/>
        <v/>
      </c>
      <c r="O350" s="7" t="str">
        <f t="shared" si="238"/>
        <v/>
      </c>
      <c r="P350" s="66">
        <f t="shared" si="198"/>
        <v>0</v>
      </c>
    </row>
    <row r="351" spans="1:16" ht="16.05" customHeight="1" x14ac:dyDescent="0.2">
      <c r="A351" s="51"/>
      <c r="B351" s="51"/>
      <c r="C351" s="44" t="s">
        <v>23</v>
      </c>
      <c r="D351" s="67">
        <v>160</v>
      </c>
      <c r="E351" s="67">
        <v>154.80000000000001</v>
      </c>
      <c r="F351" s="67">
        <v>173.7</v>
      </c>
      <c r="G351" s="67">
        <v>176.8</v>
      </c>
      <c r="H351" s="67">
        <v>163.19999999999999</v>
      </c>
      <c r="I351" s="67">
        <v>162.5</v>
      </c>
      <c r="J351" s="67">
        <v>178.2</v>
      </c>
      <c r="K351" s="67">
        <v>143</v>
      </c>
      <c r="L351" s="67">
        <v>135.9</v>
      </c>
      <c r="M351" s="67">
        <v>141.80000000000001</v>
      </c>
      <c r="N351" s="67">
        <v>150</v>
      </c>
      <c r="O351" s="67">
        <v>162.80000000000001</v>
      </c>
      <c r="P351" s="66">
        <f t="shared" si="198"/>
        <v>1902.7</v>
      </c>
    </row>
    <row r="352" spans="1:16" ht="16.05" customHeight="1" x14ac:dyDescent="0.2">
      <c r="A352" s="51"/>
      <c r="B352" s="51"/>
      <c r="C352" s="52" t="s">
        <v>22</v>
      </c>
      <c r="D352" s="7">
        <f t="shared" ref="D352:O352" si="239">IF(D351&lt;=0,"",D351/$P351%)</f>
        <v>8.4091028538392809</v>
      </c>
      <c r="E352" s="7">
        <f t="shared" si="239"/>
        <v>8.1358070110895042</v>
      </c>
      <c r="F352" s="7">
        <f t="shared" si="239"/>
        <v>9.1291322856992689</v>
      </c>
      <c r="G352" s="7">
        <f t="shared" si="239"/>
        <v>9.2920586534924059</v>
      </c>
      <c r="H352" s="7">
        <f t="shared" si="239"/>
        <v>8.5772849109160649</v>
      </c>
      <c r="I352" s="7">
        <f t="shared" si="239"/>
        <v>8.5404950859305195</v>
      </c>
      <c r="J352" s="7">
        <f t="shared" si="239"/>
        <v>9.3656383034634985</v>
      </c>
      <c r="K352" s="7">
        <f t="shared" si="239"/>
        <v>7.5156356756188574</v>
      </c>
      <c r="L352" s="7">
        <f t="shared" si="239"/>
        <v>7.1424817364797395</v>
      </c>
      <c r="M352" s="7">
        <f t="shared" si="239"/>
        <v>7.4525674042150634</v>
      </c>
      <c r="N352" s="7">
        <f t="shared" si="239"/>
        <v>7.8835339254743255</v>
      </c>
      <c r="O352" s="7">
        <f t="shared" si="239"/>
        <v>8.5562621537814678</v>
      </c>
      <c r="P352" s="66">
        <f t="shared" si="198"/>
        <v>99.999999999999972</v>
      </c>
    </row>
    <row r="353" spans="1:16" ht="16.05" customHeight="1" x14ac:dyDescent="0.2">
      <c r="A353" s="51"/>
      <c r="B353" s="51"/>
      <c r="C353" s="44" t="s">
        <v>24</v>
      </c>
      <c r="D353" s="66">
        <f>SUM(D351,D349)</f>
        <v>160</v>
      </c>
      <c r="E353" s="66">
        <f t="shared" ref="E353:O353" si="240">SUM(E351,E349)</f>
        <v>154.80000000000001</v>
      </c>
      <c r="F353" s="66">
        <f t="shared" si="240"/>
        <v>173.7</v>
      </c>
      <c r="G353" s="66">
        <f t="shared" si="240"/>
        <v>176.8</v>
      </c>
      <c r="H353" s="66">
        <f t="shared" si="240"/>
        <v>163.19999999999999</v>
      </c>
      <c r="I353" s="66">
        <f t="shared" si="240"/>
        <v>162.5</v>
      </c>
      <c r="J353" s="66">
        <f t="shared" si="240"/>
        <v>178.2</v>
      </c>
      <c r="K353" s="66">
        <f t="shared" si="240"/>
        <v>143</v>
      </c>
      <c r="L353" s="66">
        <f t="shared" si="240"/>
        <v>135.9</v>
      </c>
      <c r="M353" s="66">
        <f t="shared" si="240"/>
        <v>141.80000000000001</v>
      </c>
      <c r="N353" s="66">
        <f t="shared" si="240"/>
        <v>150</v>
      </c>
      <c r="O353" s="66">
        <f t="shared" si="240"/>
        <v>162.80000000000001</v>
      </c>
      <c r="P353" s="66">
        <f t="shared" si="198"/>
        <v>1902.7</v>
      </c>
    </row>
    <row r="354" spans="1:16" ht="16.05" customHeight="1" x14ac:dyDescent="0.2">
      <c r="A354" s="51"/>
      <c r="B354" s="55"/>
      <c r="C354" s="52" t="s">
        <v>22</v>
      </c>
      <c r="D354" s="7">
        <f t="shared" ref="D354:O354" si="241">IF(D353&lt;=0,"",D353/$P353%)</f>
        <v>8.4091028538392809</v>
      </c>
      <c r="E354" s="7">
        <f t="shared" si="241"/>
        <v>8.1358070110895042</v>
      </c>
      <c r="F354" s="7">
        <f t="shared" si="241"/>
        <v>9.1291322856992689</v>
      </c>
      <c r="G354" s="7">
        <f t="shared" si="241"/>
        <v>9.2920586534924059</v>
      </c>
      <c r="H354" s="7">
        <f t="shared" si="241"/>
        <v>8.5772849109160649</v>
      </c>
      <c r="I354" s="7">
        <f t="shared" si="241"/>
        <v>8.5404950859305195</v>
      </c>
      <c r="J354" s="7">
        <f t="shared" si="241"/>
        <v>9.3656383034634985</v>
      </c>
      <c r="K354" s="7">
        <f t="shared" si="241"/>
        <v>7.5156356756188574</v>
      </c>
      <c r="L354" s="7">
        <f t="shared" si="241"/>
        <v>7.1424817364797395</v>
      </c>
      <c r="M354" s="7">
        <f t="shared" si="241"/>
        <v>7.4525674042150634</v>
      </c>
      <c r="N354" s="7">
        <f t="shared" si="241"/>
        <v>7.8835339254743255</v>
      </c>
      <c r="O354" s="7">
        <f t="shared" si="241"/>
        <v>8.5562621537814678</v>
      </c>
      <c r="P354" s="66">
        <f t="shared" si="198"/>
        <v>99.999999999999972</v>
      </c>
    </row>
    <row r="355" spans="1:16" ht="16.05" customHeight="1" x14ac:dyDescent="0.2">
      <c r="A355" s="51"/>
      <c r="B355" s="51" t="s">
        <v>82</v>
      </c>
      <c r="C355" s="44" t="s">
        <v>21</v>
      </c>
      <c r="D355" s="67">
        <v>328.2</v>
      </c>
      <c r="E355" s="67">
        <v>238.7</v>
      </c>
      <c r="F355" s="67">
        <v>330.79999999999995</v>
      </c>
      <c r="G355" s="67">
        <v>304.5</v>
      </c>
      <c r="H355" s="67">
        <v>433.9</v>
      </c>
      <c r="I355" s="67">
        <v>369.8</v>
      </c>
      <c r="J355" s="67">
        <v>346.3</v>
      </c>
      <c r="K355" s="67">
        <v>288.39999999999998</v>
      </c>
      <c r="L355" s="67">
        <v>266.70000000000005</v>
      </c>
      <c r="M355" s="67">
        <v>315.10000000000002</v>
      </c>
      <c r="N355" s="67">
        <v>307.2</v>
      </c>
      <c r="O355" s="67">
        <v>297.39999999999998</v>
      </c>
      <c r="P355" s="66">
        <f t="shared" si="198"/>
        <v>3827</v>
      </c>
    </row>
    <row r="356" spans="1:16" ht="16.05" customHeight="1" x14ac:dyDescent="0.2">
      <c r="A356" s="51"/>
      <c r="B356" s="51"/>
      <c r="C356" s="52" t="s">
        <v>22</v>
      </c>
      <c r="D356" s="7">
        <f t="shared" ref="D356:O356" si="242">IF(D355&lt;=0,"",D355/$P355%)</f>
        <v>8.5759080219493065</v>
      </c>
      <c r="E356" s="7">
        <f t="shared" si="242"/>
        <v>6.2372615625816561</v>
      </c>
      <c r="F356" s="7">
        <f t="shared" si="242"/>
        <v>8.6438463548471365</v>
      </c>
      <c r="G356" s="7">
        <f t="shared" si="242"/>
        <v>7.9566239874575375</v>
      </c>
      <c r="H356" s="7">
        <f t="shared" si="242"/>
        <v>11.33786255552652</v>
      </c>
      <c r="I356" s="7">
        <f t="shared" si="242"/>
        <v>9.6629213483146064</v>
      </c>
      <c r="J356" s="7">
        <f t="shared" si="242"/>
        <v>9.0488633394303619</v>
      </c>
      <c r="K356" s="7">
        <f t="shared" si="242"/>
        <v>7.5359289260517368</v>
      </c>
      <c r="L356" s="7">
        <f t="shared" si="242"/>
        <v>6.9689051476352244</v>
      </c>
      <c r="M356" s="7">
        <f t="shared" si="242"/>
        <v>8.2336033446563892</v>
      </c>
      <c r="N356" s="7">
        <f t="shared" si="242"/>
        <v>8.027175333159132</v>
      </c>
      <c r="O356" s="7">
        <f t="shared" si="242"/>
        <v>7.7711000783903827</v>
      </c>
      <c r="P356" s="66">
        <f t="shared" si="198"/>
        <v>100</v>
      </c>
    </row>
    <row r="357" spans="1:16" ht="16.05" customHeight="1" x14ac:dyDescent="0.2">
      <c r="A357" s="51"/>
      <c r="B357" s="51"/>
      <c r="C357" s="44" t="s">
        <v>23</v>
      </c>
      <c r="D357" s="67">
        <v>2758.3999999999996</v>
      </c>
      <c r="E357" s="67">
        <v>2500.2999999999997</v>
      </c>
      <c r="F357" s="67">
        <v>2533</v>
      </c>
      <c r="G357" s="67">
        <v>2487.2999999999997</v>
      </c>
      <c r="H357" s="67">
        <v>2438.6999999999994</v>
      </c>
      <c r="I357" s="67">
        <v>2397.7999999999997</v>
      </c>
      <c r="J357" s="67">
        <v>2458.2999999999993</v>
      </c>
      <c r="K357" s="67">
        <v>2456.8000000000002</v>
      </c>
      <c r="L357" s="67">
        <v>2517.5999999999995</v>
      </c>
      <c r="M357" s="67">
        <v>2604.1000000000004</v>
      </c>
      <c r="N357" s="67">
        <v>2658.7000000000003</v>
      </c>
      <c r="O357" s="67">
        <v>2717.5</v>
      </c>
      <c r="P357" s="66">
        <f t="shared" ref="P357:P366" si="243">SUM(D357:O357)</f>
        <v>30528.499999999996</v>
      </c>
    </row>
    <row r="358" spans="1:16" ht="16.05" customHeight="1" x14ac:dyDescent="0.2">
      <c r="A358" s="51"/>
      <c r="B358" s="51"/>
      <c r="C358" s="52" t="s">
        <v>22</v>
      </c>
      <c r="D358" s="7">
        <f t="shared" ref="D358:O358" si="244">IF(D357&lt;=0,"",D357/$P357%)</f>
        <v>9.0354914260445156</v>
      </c>
      <c r="E358" s="7">
        <f t="shared" si="244"/>
        <v>8.19005191869892</v>
      </c>
      <c r="F358" s="7">
        <f t="shared" si="244"/>
        <v>8.2971649442324402</v>
      </c>
      <c r="G358" s="7">
        <f t="shared" si="244"/>
        <v>8.1474687587008852</v>
      </c>
      <c r="H358" s="7">
        <f t="shared" si="244"/>
        <v>7.9882732528620783</v>
      </c>
      <c r="I358" s="7">
        <f t="shared" si="244"/>
        <v>7.8543000802528784</v>
      </c>
      <c r="J358" s="7">
        <f t="shared" si="244"/>
        <v>8.0524755556283463</v>
      </c>
      <c r="K358" s="7">
        <f t="shared" si="244"/>
        <v>8.0475621140901143</v>
      </c>
      <c r="L358" s="7">
        <f t="shared" si="244"/>
        <v>8.2467202777732282</v>
      </c>
      <c r="M358" s="7">
        <f t="shared" si="244"/>
        <v>8.5300620731447676</v>
      </c>
      <c r="N358" s="7">
        <f t="shared" si="244"/>
        <v>8.7089113451365137</v>
      </c>
      <c r="O358" s="7">
        <f t="shared" si="244"/>
        <v>8.9015182534353148</v>
      </c>
      <c r="P358" s="66">
        <f t="shared" si="243"/>
        <v>99.999999999999986</v>
      </c>
    </row>
    <row r="359" spans="1:16" ht="16.05" customHeight="1" x14ac:dyDescent="0.2">
      <c r="A359" s="51"/>
      <c r="B359" s="51"/>
      <c r="C359" s="44" t="s">
        <v>24</v>
      </c>
      <c r="D359" s="66">
        <f>SUM(D357,D355)</f>
        <v>3086.5999999999995</v>
      </c>
      <c r="E359" s="66">
        <f t="shared" ref="E359:O359" si="245">SUM(E357,E355)</f>
        <v>2738.9999999999995</v>
      </c>
      <c r="F359" s="66">
        <f t="shared" si="245"/>
        <v>2863.8</v>
      </c>
      <c r="G359" s="66">
        <f t="shared" si="245"/>
        <v>2791.7999999999997</v>
      </c>
      <c r="H359" s="66">
        <f t="shared" si="245"/>
        <v>2872.5999999999995</v>
      </c>
      <c r="I359" s="66">
        <f t="shared" si="245"/>
        <v>2767.6</v>
      </c>
      <c r="J359" s="66">
        <f t="shared" si="245"/>
        <v>2804.5999999999995</v>
      </c>
      <c r="K359" s="66">
        <f t="shared" si="245"/>
        <v>2745.2000000000003</v>
      </c>
      <c r="L359" s="66">
        <f t="shared" si="245"/>
        <v>2784.2999999999993</v>
      </c>
      <c r="M359" s="66">
        <f t="shared" si="245"/>
        <v>2919.2000000000003</v>
      </c>
      <c r="N359" s="66">
        <f t="shared" si="245"/>
        <v>2965.9</v>
      </c>
      <c r="O359" s="66">
        <f t="shared" si="245"/>
        <v>3014.9</v>
      </c>
      <c r="P359" s="66">
        <f t="shared" si="243"/>
        <v>34355.499999999993</v>
      </c>
    </row>
    <row r="360" spans="1:16" ht="16.05" customHeight="1" x14ac:dyDescent="0.2">
      <c r="A360" s="56"/>
      <c r="B360" s="55"/>
      <c r="C360" s="52" t="s">
        <v>22</v>
      </c>
      <c r="D360" s="7">
        <f t="shared" ref="D360:O360" si="246">IF(D359&lt;=0,"",D359/$P359%)</f>
        <v>8.9842965464045061</v>
      </c>
      <c r="E360" s="7">
        <f t="shared" si="246"/>
        <v>7.9725225946355023</v>
      </c>
      <c r="F360" s="7">
        <f t="shared" si="246"/>
        <v>8.3357832079288627</v>
      </c>
      <c r="G360" s="7">
        <f t="shared" si="246"/>
        <v>8.1262097771826927</v>
      </c>
      <c r="H360" s="7">
        <f t="shared" si="246"/>
        <v>8.3613977383533928</v>
      </c>
      <c r="I360" s="7">
        <f t="shared" si="246"/>
        <v>8.0557698185152322</v>
      </c>
      <c r="J360" s="7">
        <f t="shared" si="246"/>
        <v>8.1634672759820113</v>
      </c>
      <c r="K360" s="7">
        <f t="shared" si="246"/>
        <v>7.9905691956164242</v>
      </c>
      <c r="L360" s="7">
        <f t="shared" si="246"/>
        <v>8.1043792114799658</v>
      </c>
      <c r="M360" s="7">
        <f t="shared" si="246"/>
        <v>8.4970383199196657</v>
      </c>
      <c r="N360" s="7">
        <f t="shared" si="246"/>
        <v>8.6329699756953051</v>
      </c>
      <c r="O360" s="7">
        <f t="shared" si="246"/>
        <v>8.7755963382864479</v>
      </c>
      <c r="P360" s="66">
        <f t="shared" si="243"/>
        <v>100.00000000000001</v>
      </c>
    </row>
    <row r="361" spans="1:16" ht="16.05" customHeight="1" x14ac:dyDescent="0.2">
      <c r="A361" s="51" t="s">
        <v>83</v>
      </c>
      <c r="C361" s="44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si="243"/>
        <v>0</v>
      </c>
    </row>
    <row r="362" spans="1:16" ht="16.05" customHeight="1" x14ac:dyDescent="0.2">
      <c r="A362" s="51"/>
      <c r="C362" s="52" t="s">
        <v>22</v>
      </c>
      <c r="D362" s="7" t="str">
        <f t="shared" ref="D362:O362" si="247">IF(D361&lt;=0,"",D361/$P361%)</f>
        <v/>
      </c>
      <c r="E362" s="7" t="str">
        <f t="shared" si="247"/>
        <v/>
      </c>
      <c r="F362" s="7" t="str">
        <f t="shared" si="247"/>
        <v/>
      </c>
      <c r="G362" s="7" t="str">
        <f t="shared" si="247"/>
        <v/>
      </c>
      <c r="H362" s="7" t="str">
        <f t="shared" si="247"/>
        <v/>
      </c>
      <c r="I362" s="7" t="str">
        <f t="shared" si="247"/>
        <v/>
      </c>
      <c r="J362" s="7" t="str">
        <f t="shared" si="247"/>
        <v/>
      </c>
      <c r="K362" s="7" t="str">
        <f t="shared" si="247"/>
        <v/>
      </c>
      <c r="L362" s="7" t="str">
        <f t="shared" si="247"/>
        <v/>
      </c>
      <c r="M362" s="7" t="str">
        <f t="shared" si="247"/>
        <v/>
      </c>
      <c r="N362" s="7" t="str">
        <f t="shared" si="247"/>
        <v/>
      </c>
      <c r="O362" s="7" t="str">
        <f t="shared" si="247"/>
        <v/>
      </c>
      <c r="P362" s="66">
        <f t="shared" si="243"/>
        <v>0</v>
      </c>
    </row>
    <row r="363" spans="1:16" ht="16.05" customHeight="1" x14ac:dyDescent="0.2">
      <c r="A363" s="51"/>
      <c r="C363" s="44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3"/>
        <v>0</v>
      </c>
    </row>
    <row r="364" spans="1:16" ht="16.05" customHeight="1" x14ac:dyDescent="0.2">
      <c r="A364" s="51"/>
      <c r="C364" s="52" t="s">
        <v>22</v>
      </c>
      <c r="D364" s="7" t="str">
        <f t="shared" ref="D364:O364" si="248">IF(D363&lt;=0,"",D363/$P363%)</f>
        <v/>
      </c>
      <c r="E364" s="7" t="str">
        <f t="shared" si="248"/>
        <v/>
      </c>
      <c r="F364" s="7" t="str">
        <f t="shared" si="248"/>
        <v/>
      </c>
      <c r="G364" s="7" t="str">
        <f t="shared" si="248"/>
        <v/>
      </c>
      <c r="H364" s="7" t="str">
        <f t="shared" si="248"/>
        <v/>
      </c>
      <c r="I364" s="7" t="str">
        <f t="shared" si="248"/>
        <v/>
      </c>
      <c r="J364" s="7" t="str">
        <f t="shared" si="248"/>
        <v/>
      </c>
      <c r="K364" s="7" t="str">
        <f t="shared" si="248"/>
        <v/>
      </c>
      <c r="L364" s="7" t="str">
        <f t="shared" si="248"/>
        <v/>
      </c>
      <c r="M364" s="7" t="str">
        <f t="shared" si="248"/>
        <v/>
      </c>
      <c r="N364" s="7" t="str">
        <f t="shared" si="248"/>
        <v/>
      </c>
      <c r="O364" s="7" t="str">
        <f t="shared" si="248"/>
        <v/>
      </c>
      <c r="P364" s="66">
        <f t="shared" si="243"/>
        <v>0</v>
      </c>
    </row>
    <row r="365" spans="1:16" ht="16.05" customHeight="1" x14ac:dyDescent="0.2">
      <c r="A365" s="51"/>
      <c r="C365" s="44" t="s">
        <v>24</v>
      </c>
      <c r="D365" s="66">
        <f>SUM(D363,D361)</f>
        <v>0</v>
      </c>
      <c r="E365" s="66">
        <f t="shared" ref="E365:O365" si="249">SUM(E363,E361)</f>
        <v>0</v>
      </c>
      <c r="F365" s="66">
        <f t="shared" si="249"/>
        <v>0</v>
      </c>
      <c r="G365" s="66">
        <f t="shared" si="249"/>
        <v>0</v>
      </c>
      <c r="H365" s="66">
        <f t="shared" si="249"/>
        <v>0</v>
      </c>
      <c r="I365" s="66">
        <f t="shared" si="249"/>
        <v>0</v>
      </c>
      <c r="J365" s="66">
        <f t="shared" si="249"/>
        <v>0</v>
      </c>
      <c r="K365" s="66">
        <f t="shared" si="249"/>
        <v>0</v>
      </c>
      <c r="L365" s="66">
        <f t="shared" si="249"/>
        <v>0</v>
      </c>
      <c r="M365" s="66">
        <f t="shared" si="249"/>
        <v>0</v>
      </c>
      <c r="N365" s="66">
        <f t="shared" si="249"/>
        <v>0</v>
      </c>
      <c r="O365" s="66">
        <f t="shared" si="249"/>
        <v>0</v>
      </c>
      <c r="P365" s="66">
        <f t="shared" si="243"/>
        <v>0</v>
      </c>
    </row>
    <row r="366" spans="1:16" ht="16.05" customHeight="1" x14ac:dyDescent="0.2">
      <c r="A366" s="55"/>
      <c r="B366" s="54"/>
      <c r="C366" s="52" t="s">
        <v>22</v>
      </c>
      <c r="D366" s="7" t="str">
        <f t="shared" ref="D366:O366" si="250">IF(D365&lt;=0,"",D365/$P365%)</f>
        <v/>
      </c>
      <c r="E366" s="7" t="str">
        <f t="shared" si="250"/>
        <v/>
      </c>
      <c r="F366" s="7" t="str">
        <f t="shared" si="250"/>
        <v/>
      </c>
      <c r="G366" s="7" t="str">
        <f t="shared" si="250"/>
        <v/>
      </c>
      <c r="H366" s="7" t="str">
        <f t="shared" si="250"/>
        <v/>
      </c>
      <c r="I366" s="7" t="str">
        <f t="shared" si="250"/>
        <v/>
      </c>
      <c r="J366" s="7" t="str">
        <f t="shared" si="250"/>
        <v/>
      </c>
      <c r="K366" s="7" t="str">
        <f t="shared" si="250"/>
        <v/>
      </c>
      <c r="L366" s="7" t="str">
        <f t="shared" si="250"/>
        <v/>
      </c>
      <c r="M366" s="7" t="str">
        <f t="shared" si="250"/>
        <v/>
      </c>
      <c r="N366" s="7" t="str">
        <f t="shared" si="250"/>
        <v/>
      </c>
      <c r="O366" s="7" t="str">
        <f t="shared" si="250"/>
        <v/>
      </c>
      <c r="P366" s="66">
        <f t="shared" si="243"/>
        <v>0</v>
      </c>
    </row>
    <row r="367" spans="1:16" ht="16.05" customHeight="1" x14ac:dyDescent="0.2">
      <c r="A367" s="59" t="s">
        <v>84</v>
      </c>
      <c r="B367" s="60"/>
      <c r="C367" s="44" t="s">
        <v>21</v>
      </c>
      <c r="D367" s="7">
        <f t="shared" ref="D367:O367" si="251">SUM(D361,D301,D295,D229,D37,D7)</f>
        <v>24813.700000000004</v>
      </c>
      <c r="E367" s="7">
        <f t="shared" si="251"/>
        <v>22247.199999999997</v>
      </c>
      <c r="F367" s="7">
        <f t="shared" si="251"/>
        <v>24567.5</v>
      </c>
      <c r="G367" s="7">
        <f t="shared" si="251"/>
        <v>23928.800000000003</v>
      </c>
      <c r="H367" s="71">
        <f t="shared" si="251"/>
        <v>25658.5</v>
      </c>
      <c r="I367" s="7">
        <f t="shared" si="251"/>
        <v>25148.7</v>
      </c>
      <c r="J367" s="7">
        <f t="shared" si="251"/>
        <v>25484.000000000004</v>
      </c>
      <c r="K367" s="7">
        <f t="shared" si="251"/>
        <v>24458.000000000004</v>
      </c>
      <c r="L367" s="7">
        <f t="shared" si="251"/>
        <v>22877.7</v>
      </c>
      <c r="M367" s="7">
        <f t="shared" si="251"/>
        <v>23568.7</v>
      </c>
      <c r="N367" s="7">
        <f t="shared" si="251"/>
        <v>23202.2</v>
      </c>
      <c r="O367" s="7">
        <f t="shared" si="251"/>
        <v>24384.5</v>
      </c>
      <c r="P367" s="66">
        <f t="shared" ref="P367:P377" si="252">SUM(D367:O367)</f>
        <v>290339.5</v>
      </c>
    </row>
    <row r="368" spans="1:16" ht="16.05" customHeight="1" x14ac:dyDescent="0.2">
      <c r="A368" s="59"/>
      <c r="B368" s="60"/>
      <c r="C368" s="52" t="s">
        <v>22</v>
      </c>
      <c r="D368" s="7">
        <f t="shared" ref="D368:O368" si="253">IF(D367&lt;=0,"",D367/$P367%)</f>
        <v>8.5464430434026379</v>
      </c>
      <c r="E368" s="7">
        <f t="shared" si="253"/>
        <v>7.6624778922606112</v>
      </c>
      <c r="F368" s="7">
        <f t="shared" si="253"/>
        <v>8.4616457629774793</v>
      </c>
      <c r="G368" s="7">
        <f t="shared" si="253"/>
        <v>8.2416619164805347</v>
      </c>
      <c r="H368" s="7">
        <f t="shared" si="253"/>
        <v>8.8374127530012281</v>
      </c>
      <c r="I368" s="7">
        <f t="shared" si="253"/>
        <v>8.6618252080753741</v>
      </c>
      <c r="J368" s="7">
        <f t="shared" si="253"/>
        <v>8.7773107000597594</v>
      </c>
      <c r="K368" s="7">
        <f t="shared" si="253"/>
        <v>8.423931294226243</v>
      </c>
      <c r="L368" s="7">
        <f t="shared" si="253"/>
        <v>7.8796374589058678</v>
      </c>
      <c r="M368" s="7">
        <f t="shared" si="253"/>
        <v>8.1176347000666471</v>
      </c>
      <c r="N368" s="7">
        <f t="shared" si="253"/>
        <v>7.9914031676709509</v>
      </c>
      <c r="O368" s="7">
        <f t="shared" si="253"/>
        <v>8.3986161028726709</v>
      </c>
      <c r="P368" s="66">
        <f t="shared" si="252"/>
        <v>100</v>
      </c>
    </row>
    <row r="369" spans="1:16" ht="16.05" customHeight="1" x14ac:dyDescent="0.2">
      <c r="A369" s="59"/>
      <c r="B369" s="60"/>
      <c r="C369" s="44" t="s">
        <v>23</v>
      </c>
      <c r="D369" s="7">
        <f t="shared" ref="D369:O369" si="254">SUM(D363,D303,D297,D231,D39,D9)</f>
        <v>11342.7</v>
      </c>
      <c r="E369" s="7">
        <f t="shared" si="254"/>
        <v>10340.800000000001</v>
      </c>
      <c r="F369" s="7">
        <f t="shared" si="254"/>
        <v>11685.9</v>
      </c>
      <c r="G369" s="7">
        <f t="shared" si="254"/>
        <v>10987.400000000001</v>
      </c>
      <c r="H369" s="7">
        <f t="shared" si="254"/>
        <v>10791.4</v>
      </c>
      <c r="I369" s="7">
        <f t="shared" si="254"/>
        <v>10405.800000000001</v>
      </c>
      <c r="J369" s="7">
        <f t="shared" si="254"/>
        <v>11751.099999999999</v>
      </c>
      <c r="K369" s="7">
        <f t="shared" si="254"/>
        <v>13199.900000000001</v>
      </c>
      <c r="L369" s="7">
        <f t="shared" si="254"/>
        <v>15512.6</v>
      </c>
      <c r="M369" s="7">
        <f t="shared" si="254"/>
        <v>14801.4</v>
      </c>
      <c r="N369" s="7">
        <f t="shared" si="254"/>
        <v>11439.1</v>
      </c>
      <c r="O369" s="7">
        <f t="shared" si="254"/>
        <v>10992.6</v>
      </c>
      <c r="P369" s="66">
        <f t="shared" si="252"/>
        <v>143250.70000000001</v>
      </c>
    </row>
    <row r="370" spans="1:16" ht="16.05" customHeight="1" x14ac:dyDescent="0.2">
      <c r="A370" s="59"/>
      <c r="B370" s="60"/>
      <c r="C370" s="52" t="s">
        <v>22</v>
      </c>
      <c r="D370" s="7">
        <f t="shared" ref="D370:O370" si="255">IF(D369&lt;=0,"",D369/$P369%)</f>
        <v>7.9180764910747383</v>
      </c>
      <c r="E370" s="7">
        <f t="shared" si="255"/>
        <v>7.2186732769892226</v>
      </c>
      <c r="F370" s="7">
        <f t="shared" si="255"/>
        <v>8.1576564721847777</v>
      </c>
      <c r="G370" s="7">
        <f t="shared" si="255"/>
        <v>7.6700497798614604</v>
      </c>
      <c r="H370" s="7">
        <f t="shared" si="255"/>
        <v>7.5332267137263544</v>
      </c>
      <c r="I370" s="7">
        <f t="shared" si="255"/>
        <v>7.2640482734115785</v>
      </c>
      <c r="J370" s="7">
        <f t="shared" si="255"/>
        <v>8.2031710839807399</v>
      </c>
      <c r="K370" s="7">
        <f t="shared" si="255"/>
        <v>9.2145448503916558</v>
      </c>
      <c r="L370" s="7">
        <f t="shared" si="255"/>
        <v>10.828987223099084</v>
      </c>
      <c r="M370" s="7">
        <f t="shared" si="255"/>
        <v>10.332514954551705</v>
      </c>
      <c r="N370" s="7">
        <f t="shared" si="255"/>
        <v>7.9853711011534321</v>
      </c>
      <c r="O370" s="7">
        <f t="shared" si="255"/>
        <v>7.6736797795752478</v>
      </c>
      <c r="P370" s="66">
        <f t="shared" si="252"/>
        <v>99.999999999999986</v>
      </c>
    </row>
    <row r="371" spans="1:16" ht="16.05" customHeight="1" x14ac:dyDescent="0.2">
      <c r="A371" s="59"/>
      <c r="B371" s="60"/>
      <c r="C371" s="44" t="s">
        <v>24</v>
      </c>
      <c r="D371" s="7">
        <f t="shared" ref="D371:O371" si="256">SUM(D365,D305,D299,D233,D41,D11)</f>
        <v>36156.400000000001</v>
      </c>
      <c r="E371" s="7">
        <f t="shared" si="256"/>
        <v>32587.999999999996</v>
      </c>
      <c r="F371" s="7">
        <f t="shared" si="256"/>
        <v>36253.4</v>
      </c>
      <c r="G371" s="7">
        <f t="shared" si="256"/>
        <v>34916.200000000004</v>
      </c>
      <c r="H371" s="7">
        <f t="shared" si="256"/>
        <v>36449.9</v>
      </c>
      <c r="I371" s="7">
        <f t="shared" si="256"/>
        <v>35554.5</v>
      </c>
      <c r="J371" s="7">
        <f t="shared" si="256"/>
        <v>37235.1</v>
      </c>
      <c r="K371" s="7">
        <f t="shared" si="256"/>
        <v>37657.9</v>
      </c>
      <c r="L371" s="7">
        <f t="shared" si="256"/>
        <v>38390.300000000003</v>
      </c>
      <c r="M371" s="7">
        <f t="shared" si="256"/>
        <v>38370.1</v>
      </c>
      <c r="N371" s="7">
        <f t="shared" si="256"/>
        <v>34641.299999999996</v>
      </c>
      <c r="O371" s="7">
        <f t="shared" si="256"/>
        <v>35377.099999999991</v>
      </c>
      <c r="P371" s="66">
        <f t="shared" si="252"/>
        <v>433590.19999999995</v>
      </c>
    </row>
    <row r="372" spans="1:16" ht="16.05" customHeight="1" x14ac:dyDescent="0.2">
      <c r="A372" s="61"/>
      <c r="B372" s="62"/>
      <c r="C372" s="52" t="s">
        <v>22</v>
      </c>
      <c r="D372" s="7">
        <f t="shared" ref="D372:O372" si="257">IF(D371&lt;=0,"",D371/$P371%)</f>
        <v>8.3388416066599316</v>
      </c>
      <c r="E372" s="7">
        <f t="shared" si="257"/>
        <v>7.51585252618717</v>
      </c>
      <c r="F372" s="7">
        <f t="shared" si="257"/>
        <v>8.3612129609940471</v>
      </c>
      <c r="G372" s="7">
        <f t="shared" si="257"/>
        <v>8.0528111567097245</v>
      </c>
      <c r="H372" s="7">
        <f t="shared" si="257"/>
        <v>8.4065322509595486</v>
      </c>
      <c r="I372" s="7">
        <f t="shared" si="257"/>
        <v>8.2000238935289609</v>
      </c>
      <c r="J372" s="7">
        <f t="shared" si="257"/>
        <v>8.5876249048064288</v>
      </c>
      <c r="K372" s="7">
        <f t="shared" si="257"/>
        <v>8.6851363338009051</v>
      </c>
      <c r="L372" s="7">
        <f t="shared" si="257"/>
        <v>8.8540515906494228</v>
      </c>
      <c r="M372" s="7">
        <f t="shared" si="257"/>
        <v>8.8493928137674711</v>
      </c>
      <c r="N372" s="7">
        <f t="shared" si="257"/>
        <v>7.9894102772618023</v>
      </c>
      <c r="O372" s="7">
        <f t="shared" si="257"/>
        <v>8.1591096846746076</v>
      </c>
      <c r="P372" s="66">
        <f t="shared" si="252"/>
        <v>100</v>
      </c>
    </row>
    <row r="373" spans="1:16" ht="16.05" customHeight="1" x14ac:dyDescent="0.2">
      <c r="A373" s="63" t="s">
        <v>85</v>
      </c>
      <c r="B373" s="58"/>
      <c r="C373" s="44" t="s">
        <v>21</v>
      </c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6">
        <f t="shared" si="252"/>
        <v>0</v>
      </c>
    </row>
    <row r="374" spans="1:16" ht="16.05" customHeight="1" x14ac:dyDescent="0.2">
      <c r="A374" s="51" t="s">
        <v>86</v>
      </c>
      <c r="B374" s="53"/>
      <c r="C374" s="52" t="s">
        <v>22</v>
      </c>
      <c r="D374" s="7" t="str">
        <f t="shared" ref="D374:O374" si="258">IF(D373&lt;=0,"",D373/$P373%)</f>
        <v/>
      </c>
      <c r="E374" s="7" t="str">
        <f t="shared" si="258"/>
        <v/>
      </c>
      <c r="F374" s="7" t="str">
        <f t="shared" si="258"/>
        <v/>
      </c>
      <c r="G374" s="7" t="str">
        <f t="shared" si="258"/>
        <v/>
      </c>
      <c r="H374" s="7" t="str">
        <f t="shared" si="258"/>
        <v/>
      </c>
      <c r="I374" s="7" t="str">
        <f t="shared" si="258"/>
        <v/>
      </c>
      <c r="J374" s="7" t="str">
        <f t="shared" si="258"/>
        <v/>
      </c>
      <c r="K374" s="7" t="str">
        <f t="shared" si="258"/>
        <v/>
      </c>
      <c r="L374" s="7" t="str">
        <f t="shared" si="258"/>
        <v/>
      </c>
      <c r="M374" s="7" t="str">
        <f t="shared" si="258"/>
        <v/>
      </c>
      <c r="N374" s="7" t="str">
        <f t="shared" si="258"/>
        <v/>
      </c>
      <c r="O374" s="7" t="str">
        <f t="shared" si="258"/>
        <v/>
      </c>
      <c r="P374" s="66">
        <f t="shared" si="252"/>
        <v>0</v>
      </c>
    </row>
    <row r="375" spans="1:16" ht="16.05" customHeight="1" x14ac:dyDescent="0.2">
      <c r="A375" s="51"/>
      <c r="B375" s="64"/>
      <c r="C375" s="44" t="s">
        <v>23</v>
      </c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>
        <f t="shared" si="252"/>
        <v>0</v>
      </c>
    </row>
    <row r="376" spans="1:16" ht="16.05" customHeight="1" x14ac:dyDescent="0.2">
      <c r="A376" s="51"/>
      <c r="B376" s="64"/>
      <c r="C376" s="52" t="s">
        <v>22</v>
      </c>
      <c r="D376" s="7" t="str">
        <f t="shared" ref="D376:O376" si="259">IF(D375&lt;=0,"",D375/$P375%)</f>
        <v/>
      </c>
      <c r="E376" s="7" t="str">
        <f t="shared" si="259"/>
        <v/>
      </c>
      <c r="F376" s="7" t="str">
        <f t="shared" si="259"/>
        <v/>
      </c>
      <c r="G376" s="7" t="str">
        <f t="shared" si="259"/>
        <v/>
      </c>
      <c r="H376" s="7" t="str">
        <f t="shared" si="259"/>
        <v/>
      </c>
      <c r="I376" s="7" t="str">
        <f t="shared" si="259"/>
        <v/>
      </c>
      <c r="J376" s="7" t="str">
        <f t="shared" si="259"/>
        <v/>
      </c>
      <c r="K376" s="7" t="str">
        <f t="shared" si="259"/>
        <v/>
      </c>
      <c r="L376" s="7" t="str">
        <f t="shared" si="259"/>
        <v/>
      </c>
      <c r="M376" s="7" t="str">
        <f t="shared" si="259"/>
        <v/>
      </c>
      <c r="N376" s="7" t="str">
        <f t="shared" si="259"/>
        <v/>
      </c>
      <c r="O376" s="7" t="str">
        <f t="shared" si="259"/>
        <v/>
      </c>
      <c r="P376" s="66">
        <f t="shared" si="252"/>
        <v>0</v>
      </c>
    </row>
    <row r="377" spans="1:16" ht="16.05" customHeight="1" x14ac:dyDescent="0.2">
      <c r="A377" s="51"/>
      <c r="B377" s="64"/>
      <c r="C377" s="44" t="s">
        <v>24</v>
      </c>
      <c r="D377" s="66">
        <f>SUM(D375,D373)</f>
        <v>0</v>
      </c>
      <c r="E377" s="66">
        <f t="shared" ref="E377:O377" si="260">SUM(E375,E373)</f>
        <v>0</v>
      </c>
      <c r="F377" s="66">
        <f t="shared" si="260"/>
        <v>0</v>
      </c>
      <c r="G377" s="66">
        <f t="shared" si="260"/>
        <v>0</v>
      </c>
      <c r="H377" s="66">
        <f t="shared" si="260"/>
        <v>0</v>
      </c>
      <c r="I377" s="66">
        <f t="shared" si="260"/>
        <v>0</v>
      </c>
      <c r="J377" s="66">
        <f t="shared" si="260"/>
        <v>0</v>
      </c>
      <c r="K377" s="66">
        <f t="shared" si="260"/>
        <v>0</v>
      </c>
      <c r="L377" s="66">
        <f t="shared" si="260"/>
        <v>0</v>
      </c>
      <c r="M377" s="66">
        <f t="shared" si="260"/>
        <v>0</v>
      </c>
      <c r="N377" s="66">
        <f t="shared" si="260"/>
        <v>0</v>
      </c>
      <c r="O377" s="66">
        <f t="shared" si="260"/>
        <v>0</v>
      </c>
      <c r="P377" s="66">
        <f t="shared" si="252"/>
        <v>0</v>
      </c>
    </row>
    <row r="378" spans="1:16" ht="16.05" customHeight="1" x14ac:dyDescent="0.2">
      <c r="A378" s="55"/>
      <c r="B378" s="65"/>
      <c r="C378" s="52" t="s">
        <v>22</v>
      </c>
      <c r="D378" s="7" t="str">
        <f t="shared" ref="D378:O378" si="261">IF(D377&lt;=0,"",D377/$P377%)</f>
        <v/>
      </c>
      <c r="E378" s="7" t="str">
        <f t="shared" si="261"/>
        <v/>
      </c>
      <c r="F378" s="7" t="str">
        <f t="shared" si="261"/>
        <v/>
      </c>
      <c r="G378" s="7" t="str">
        <f t="shared" si="261"/>
        <v/>
      </c>
      <c r="H378" s="7" t="str">
        <f t="shared" si="261"/>
        <v/>
      </c>
      <c r="I378" s="7" t="str">
        <f t="shared" si="261"/>
        <v/>
      </c>
      <c r="J378" s="7" t="str">
        <f t="shared" si="261"/>
        <v/>
      </c>
      <c r="K378" s="7" t="str">
        <f t="shared" si="261"/>
        <v/>
      </c>
      <c r="L378" s="7" t="str">
        <f t="shared" si="261"/>
        <v/>
      </c>
      <c r="M378" s="7" t="str">
        <f t="shared" si="261"/>
        <v/>
      </c>
      <c r="N378" s="7" t="str">
        <f t="shared" si="261"/>
        <v/>
      </c>
      <c r="O378" s="7" t="str">
        <f t="shared" si="261"/>
        <v/>
      </c>
      <c r="P378" s="66">
        <f>SUM(D378:O378)</f>
        <v>0</v>
      </c>
    </row>
    <row r="379" spans="1:16" ht="16.05" customHeight="1" x14ac:dyDescent="0.2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6.05" customHeight="1" x14ac:dyDescent="0.2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6.05" customHeight="1" x14ac:dyDescent="0.2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6.05" customHeight="1" x14ac:dyDescent="0.2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6.05" customHeight="1" x14ac:dyDescent="0.2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6.05" customHeight="1" x14ac:dyDescent="0.2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4:16" ht="16.05" customHeight="1" x14ac:dyDescent="0.2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4:16" ht="16.05" customHeight="1" x14ac:dyDescent="0.2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4:16" ht="16.05" customHeight="1" x14ac:dyDescent="0.2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4:16" ht="16.05" customHeight="1" x14ac:dyDescent="0.2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4:16" ht="16.05" customHeight="1" x14ac:dyDescent="0.2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4:16" ht="16.05" customHeight="1" x14ac:dyDescent="0.2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4:16" ht="16.05" customHeight="1" x14ac:dyDescent="0.2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4:16" ht="16.05" customHeight="1" x14ac:dyDescent="0.2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4:16" ht="16.05" customHeight="1" x14ac:dyDescent="0.2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4:16" ht="16.05" customHeight="1" x14ac:dyDescent="0.2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4:16" ht="16.05" customHeight="1" x14ac:dyDescent="0.2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4:16" ht="16.05" customHeight="1" x14ac:dyDescent="0.2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4:16" ht="16.05" customHeight="1" x14ac:dyDescent="0.2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4:16" ht="16.05" customHeight="1" x14ac:dyDescent="0.2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4:16" ht="16.05" customHeight="1" x14ac:dyDescent="0.2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4:16" ht="16.05" customHeight="1" x14ac:dyDescent="0.2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4:16" ht="16.05" customHeight="1" x14ac:dyDescent="0.2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4:16" ht="16.05" customHeight="1" x14ac:dyDescent="0.2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4:16" ht="16.05" customHeight="1" x14ac:dyDescent="0.2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4:16" ht="16.05" customHeight="1" x14ac:dyDescent="0.2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4:16" ht="16.05" customHeight="1" x14ac:dyDescent="0.2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4:16" ht="16.05" customHeight="1" x14ac:dyDescent="0.2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4:16" ht="16.05" customHeight="1" x14ac:dyDescent="0.2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4:16" ht="16.05" customHeight="1" x14ac:dyDescent="0.2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4:16" ht="16.05" customHeight="1" x14ac:dyDescent="0.2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4:16" ht="16.05" customHeight="1" x14ac:dyDescent="0.2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4:16" ht="16.05" customHeight="1" x14ac:dyDescent="0.2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4:16" ht="16.05" customHeight="1" x14ac:dyDescent="0.2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4:16" ht="16.05" customHeight="1" x14ac:dyDescent="0.2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4:16" ht="16.05" customHeight="1" x14ac:dyDescent="0.2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4:16" ht="16.05" customHeight="1" x14ac:dyDescent="0.2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4:16" ht="16.05" customHeight="1" x14ac:dyDescent="0.2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4:16" ht="16.05" customHeight="1" x14ac:dyDescent="0.2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4:16" ht="16.05" customHeight="1" x14ac:dyDescent="0.2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4:16" ht="16.05" customHeight="1" x14ac:dyDescent="0.2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4:16" ht="16.05" customHeight="1" x14ac:dyDescent="0.2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4:16" ht="16.05" customHeight="1" x14ac:dyDescent="0.2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4:16" ht="16.05" customHeight="1" x14ac:dyDescent="0.2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4:16" ht="16.05" customHeight="1" x14ac:dyDescent="0.2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4:16" ht="16.05" customHeight="1" x14ac:dyDescent="0.2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4:16" ht="16.05" customHeight="1" x14ac:dyDescent="0.2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4:16" ht="16.05" customHeight="1" x14ac:dyDescent="0.2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4:16" ht="16.05" customHeight="1" x14ac:dyDescent="0.2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4:16" ht="16.05" customHeight="1" x14ac:dyDescent="0.2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4:16" ht="16.05" customHeight="1" x14ac:dyDescent="0.2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4:16" ht="16.05" customHeight="1" x14ac:dyDescent="0.2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4:16" ht="16.05" customHeight="1" x14ac:dyDescent="0.2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4:16" ht="16.05" customHeight="1" x14ac:dyDescent="0.2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4:16" ht="16.05" customHeight="1" x14ac:dyDescent="0.2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4:16" ht="16.05" customHeight="1" x14ac:dyDescent="0.2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4:16" ht="16.05" customHeight="1" x14ac:dyDescent="0.2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4:16" ht="16.05" customHeight="1" x14ac:dyDescent="0.2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4:16" ht="16.05" customHeight="1" x14ac:dyDescent="0.2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4:16" ht="16.05" customHeight="1" x14ac:dyDescent="0.2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4:16" ht="16.05" customHeight="1" x14ac:dyDescent="0.2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4:16" ht="16.05" customHeight="1" x14ac:dyDescent="0.2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4:16" ht="16.05" customHeight="1" x14ac:dyDescent="0.2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4:16" ht="16.05" customHeight="1" x14ac:dyDescent="0.2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4:16" ht="16.05" customHeight="1" x14ac:dyDescent="0.2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4:16" ht="16.05" customHeight="1" x14ac:dyDescent="0.2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4:16" ht="16.05" customHeight="1" x14ac:dyDescent="0.2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R445"/>
  <sheetViews>
    <sheetView showGridLines="0" showZeros="0" view="pageBreakPreview" zoomScale="80" zoomScaleNormal="50" zoomScaleSheetLayoutView="80" workbookViewId="0">
      <pane xSplit="3" ySplit="6" topLeftCell="D7" activePane="bottomRight" state="frozen"/>
      <selection activeCell="A5" sqref="A5"/>
      <selection pane="topRight" activeCell="A5" sqref="A5"/>
      <selection pane="bottomLeft" activeCell="A5" sqref="A5"/>
      <selection pane="bottomRight" activeCell="R7" sqref="R7"/>
    </sheetView>
  </sheetViews>
  <sheetFormatPr defaultColWidth="9" defaultRowHeight="16.05" customHeight="1" x14ac:dyDescent="0.2"/>
  <cols>
    <col min="1" max="1" width="7.44140625" style="1" bestFit="1" customWidth="1"/>
    <col min="2" max="2" width="13.44140625" style="1" bestFit="1" customWidth="1"/>
    <col min="3" max="3" width="12.21875" style="2" customWidth="1"/>
    <col min="4" max="15" width="10.6640625" style="2" customWidth="1"/>
    <col min="16" max="16" width="12.6640625" style="36" customWidth="1"/>
    <col min="17" max="16384" width="9" style="2"/>
  </cols>
  <sheetData>
    <row r="1" spans="1:16" ht="16.05" customHeight="1" x14ac:dyDescent="0.2">
      <c r="A1" s="2" t="s">
        <v>132</v>
      </c>
    </row>
    <row r="2" spans="1:16" ht="16.05" customHeight="1" x14ac:dyDescent="0.2">
      <c r="A2" s="2" t="s">
        <v>1</v>
      </c>
    </row>
    <row r="4" spans="1:16" ht="16.05" customHeight="1" x14ac:dyDescent="0.2">
      <c r="A4" s="3" t="s">
        <v>2</v>
      </c>
      <c r="B4" s="3" t="s">
        <v>97</v>
      </c>
    </row>
    <row r="5" spans="1:16" ht="16.05" customHeight="1" x14ac:dyDescent="0.2">
      <c r="P5" s="42" t="s">
        <v>4</v>
      </c>
    </row>
    <row r="6" spans="1:16" ht="16.05" customHeight="1" x14ac:dyDescent="0.2">
      <c r="A6" s="4" t="s">
        <v>5</v>
      </c>
      <c r="B6" s="5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43" t="s">
        <v>19</v>
      </c>
    </row>
    <row r="7" spans="1:16" ht="16.05" customHeight="1" x14ac:dyDescent="0.2">
      <c r="A7" s="103" t="s">
        <v>20</v>
      </c>
      <c r="B7" s="104"/>
      <c r="C7" s="7" t="s">
        <v>21</v>
      </c>
      <c r="D7" s="8">
        <f>SUM(D13,D19,D25,D31)</f>
        <v>0</v>
      </c>
      <c r="E7" s="8">
        <f t="shared" ref="E7:O11" si="0">SUM(E13,E19,E25,E31)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45">
        <f>SUM(D7:O7)</f>
        <v>0</v>
      </c>
    </row>
    <row r="8" spans="1:16" ht="16.05" customHeight="1" x14ac:dyDescent="0.2">
      <c r="A8" s="9"/>
      <c r="C8" s="10" t="s">
        <v>22</v>
      </c>
      <c r="D8" s="7" t="str">
        <f>IF(D7&lt;=0,"",D7/$P7%)</f>
        <v/>
      </c>
      <c r="E8" s="7" t="str">
        <f t="shared" ref="E8:O8" si="1">IF(E7&lt;=0,"",E7/$P7%)</f>
        <v/>
      </c>
      <c r="F8" s="7" t="str">
        <f t="shared" si="1"/>
        <v/>
      </c>
      <c r="G8" s="7" t="str">
        <f t="shared" si="1"/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66">
        <f>SUM(D8:O8)</f>
        <v>0</v>
      </c>
    </row>
    <row r="9" spans="1:16" ht="16.05" customHeight="1" x14ac:dyDescent="0.2">
      <c r="A9" s="9"/>
      <c r="C9" s="7" t="s">
        <v>23</v>
      </c>
      <c r="D9" s="67">
        <f>SUM(D15,D21,D27,D33)</f>
        <v>0</v>
      </c>
      <c r="E9" s="67">
        <f t="shared" si="0"/>
        <v>0</v>
      </c>
      <c r="F9" s="67">
        <f t="shared" si="0"/>
        <v>0</v>
      </c>
      <c r="G9" s="67">
        <f t="shared" si="0"/>
        <v>0</v>
      </c>
      <c r="H9" s="67">
        <f t="shared" si="0"/>
        <v>0</v>
      </c>
      <c r="I9" s="67">
        <f t="shared" si="0"/>
        <v>0</v>
      </c>
      <c r="J9" s="67">
        <f t="shared" si="0"/>
        <v>0</v>
      </c>
      <c r="K9" s="67">
        <f t="shared" si="0"/>
        <v>0</v>
      </c>
      <c r="L9" s="67">
        <f t="shared" si="0"/>
        <v>0</v>
      </c>
      <c r="M9" s="67">
        <f t="shared" si="0"/>
        <v>0</v>
      </c>
      <c r="N9" s="67">
        <f t="shared" si="0"/>
        <v>0</v>
      </c>
      <c r="O9" s="67">
        <f t="shared" si="0"/>
        <v>0</v>
      </c>
      <c r="P9" s="66">
        <f>SUM(D9:O9)</f>
        <v>0</v>
      </c>
    </row>
    <row r="10" spans="1:16" ht="16.05" customHeight="1" x14ac:dyDescent="0.2">
      <c r="A10" s="9"/>
      <c r="C10" s="10" t="s">
        <v>22</v>
      </c>
      <c r="D10" s="7" t="str">
        <f t="shared" ref="D10:O10" si="2">IF(D9&lt;=0,"",D9/$P9%)</f>
        <v/>
      </c>
      <c r="E10" s="7" t="str">
        <f t="shared" si="2"/>
        <v/>
      </c>
      <c r="F10" s="7" t="str">
        <f t="shared" si="2"/>
        <v/>
      </c>
      <c r="G10" s="7" t="str">
        <f t="shared" si="2"/>
        <v/>
      </c>
      <c r="H10" s="7" t="str">
        <f t="shared" si="2"/>
        <v/>
      </c>
      <c r="I10" s="7" t="str">
        <f t="shared" si="2"/>
        <v/>
      </c>
      <c r="J10" s="7" t="str">
        <f t="shared" si="2"/>
        <v/>
      </c>
      <c r="K10" s="7" t="str">
        <f t="shared" si="2"/>
        <v/>
      </c>
      <c r="L10" s="7" t="str">
        <f t="shared" si="2"/>
        <v/>
      </c>
      <c r="M10" s="7" t="str">
        <f t="shared" si="2"/>
        <v/>
      </c>
      <c r="N10" s="7" t="str">
        <f t="shared" si="2"/>
        <v/>
      </c>
      <c r="O10" s="7" t="str">
        <f t="shared" si="2"/>
        <v/>
      </c>
      <c r="P10" s="66">
        <f>SUM(D10:O10)</f>
        <v>0</v>
      </c>
    </row>
    <row r="11" spans="1:16" ht="16.05" customHeight="1" x14ac:dyDescent="0.2">
      <c r="A11" s="9"/>
      <c r="B11" s="11"/>
      <c r="C11" s="7" t="s">
        <v>24</v>
      </c>
      <c r="D11" s="67">
        <f>SUM(D17,D23,D29,D35)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  <c r="J11" s="67">
        <f t="shared" si="0"/>
        <v>0</v>
      </c>
      <c r="K11" s="67">
        <f t="shared" si="0"/>
        <v>0</v>
      </c>
      <c r="L11" s="67">
        <f t="shared" si="0"/>
        <v>0</v>
      </c>
      <c r="M11" s="67">
        <f t="shared" si="0"/>
        <v>0</v>
      </c>
      <c r="N11" s="67">
        <f t="shared" si="0"/>
        <v>0</v>
      </c>
      <c r="O11" s="67">
        <f t="shared" si="0"/>
        <v>0</v>
      </c>
      <c r="P11" s="66">
        <f>SUM(D11:O11)</f>
        <v>0</v>
      </c>
    </row>
    <row r="12" spans="1:16" ht="16.05" customHeight="1" x14ac:dyDescent="0.2">
      <c r="A12" s="9"/>
      <c r="B12" s="12"/>
      <c r="C12" s="10" t="s">
        <v>22</v>
      </c>
      <c r="D12" s="7" t="str">
        <f t="shared" ref="D12:O12" si="3">IF(D11&lt;=0,"",D11/$P11%)</f>
        <v/>
      </c>
      <c r="E12" s="7" t="str">
        <f t="shared" si="3"/>
        <v/>
      </c>
      <c r="F12" s="7" t="str">
        <f t="shared" si="3"/>
        <v/>
      </c>
      <c r="G12" s="7" t="str">
        <f t="shared" si="3"/>
        <v/>
      </c>
      <c r="H12" s="7" t="str">
        <f t="shared" si="3"/>
        <v/>
      </c>
      <c r="I12" s="7" t="str">
        <f t="shared" si="3"/>
        <v/>
      </c>
      <c r="J12" s="7" t="str">
        <f t="shared" si="3"/>
        <v/>
      </c>
      <c r="K12" s="7" t="str">
        <f t="shared" si="3"/>
        <v/>
      </c>
      <c r="L12" s="7" t="str">
        <f t="shared" si="3"/>
        <v/>
      </c>
      <c r="M12" s="7" t="str">
        <f t="shared" si="3"/>
        <v/>
      </c>
      <c r="N12" s="7" t="str">
        <f t="shared" si="3"/>
        <v/>
      </c>
      <c r="O12" s="7" t="str">
        <f t="shared" si="3"/>
        <v/>
      </c>
      <c r="P12" s="66">
        <f t="shared" ref="P12:P89" si="4">SUM(D12:O12)</f>
        <v>0</v>
      </c>
    </row>
    <row r="13" spans="1:16" ht="16.05" customHeight="1" x14ac:dyDescent="0.2">
      <c r="A13" s="9"/>
      <c r="B13" s="9" t="s">
        <v>25</v>
      </c>
      <c r="C13" s="7" t="s">
        <v>21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6">
        <f t="shared" si="4"/>
        <v>0</v>
      </c>
    </row>
    <row r="14" spans="1:16" ht="16.05" customHeight="1" x14ac:dyDescent="0.2">
      <c r="A14" s="9"/>
      <c r="B14" s="9"/>
      <c r="C14" s="10" t="s">
        <v>22</v>
      </c>
      <c r="D14" s="7" t="str">
        <f t="shared" ref="D14:O14" si="5">IF(D13&lt;=0,"",D13/$P13%)</f>
        <v/>
      </c>
      <c r="E14" s="7" t="str">
        <f t="shared" si="5"/>
        <v/>
      </c>
      <c r="F14" s="7" t="str">
        <f t="shared" si="5"/>
        <v/>
      </c>
      <c r="G14" s="7" t="str">
        <f t="shared" si="5"/>
        <v/>
      </c>
      <c r="H14" s="7" t="str">
        <f t="shared" si="5"/>
        <v/>
      </c>
      <c r="I14" s="7" t="str">
        <f t="shared" si="5"/>
        <v/>
      </c>
      <c r="J14" s="7" t="str">
        <f t="shared" si="5"/>
        <v/>
      </c>
      <c r="K14" s="7" t="str">
        <f t="shared" si="5"/>
        <v/>
      </c>
      <c r="L14" s="7" t="str">
        <f t="shared" si="5"/>
        <v/>
      </c>
      <c r="M14" s="7" t="str">
        <f t="shared" si="5"/>
        <v/>
      </c>
      <c r="N14" s="7" t="str">
        <f t="shared" si="5"/>
        <v/>
      </c>
      <c r="O14" s="7" t="str">
        <f t="shared" si="5"/>
        <v/>
      </c>
      <c r="P14" s="66">
        <f t="shared" si="4"/>
        <v>0</v>
      </c>
    </row>
    <row r="15" spans="1:16" ht="16.05" customHeight="1" x14ac:dyDescent="0.2">
      <c r="A15" s="9"/>
      <c r="B15" s="9"/>
      <c r="C15" s="7" t="s">
        <v>23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6">
        <f t="shared" si="4"/>
        <v>0</v>
      </c>
    </row>
    <row r="16" spans="1:16" ht="16.05" customHeight="1" x14ac:dyDescent="0.2">
      <c r="A16" s="9"/>
      <c r="B16" s="9"/>
      <c r="C16" s="10" t="s">
        <v>22</v>
      </c>
      <c r="D16" s="7" t="str">
        <f t="shared" ref="D16:O18" si="6">IF(D15&lt;=0,"",D15/$P15%)</f>
        <v/>
      </c>
      <c r="E16" s="7" t="str">
        <f t="shared" si="6"/>
        <v/>
      </c>
      <c r="F16" s="7" t="str">
        <f t="shared" si="6"/>
        <v/>
      </c>
      <c r="G16" s="7" t="str">
        <f t="shared" si="6"/>
        <v/>
      </c>
      <c r="H16" s="7" t="str">
        <f t="shared" si="6"/>
        <v/>
      </c>
      <c r="I16" s="7" t="str">
        <f t="shared" si="6"/>
        <v/>
      </c>
      <c r="J16" s="7" t="str">
        <f t="shared" si="6"/>
        <v/>
      </c>
      <c r="K16" s="7" t="str">
        <f t="shared" si="6"/>
        <v/>
      </c>
      <c r="L16" s="7" t="str">
        <f t="shared" si="6"/>
        <v/>
      </c>
      <c r="M16" s="7" t="str">
        <f t="shared" si="6"/>
        <v/>
      </c>
      <c r="N16" s="7" t="str">
        <f t="shared" si="6"/>
        <v/>
      </c>
      <c r="O16" s="7" t="str">
        <f t="shared" si="6"/>
        <v/>
      </c>
      <c r="P16" s="66">
        <f t="shared" si="4"/>
        <v>0</v>
      </c>
    </row>
    <row r="17" spans="1:16" ht="16.05" customHeight="1" x14ac:dyDescent="0.2">
      <c r="A17" s="9"/>
      <c r="B17" s="9"/>
      <c r="C17" s="7" t="s">
        <v>24</v>
      </c>
      <c r="D17" s="66">
        <f>SUM(D15,D13)</f>
        <v>0</v>
      </c>
      <c r="E17" s="66">
        <f t="shared" ref="E17:O17" si="7">SUM(E15,E13)</f>
        <v>0</v>
      </c>
      <c r="F17" s="66">
        <f t="shared" si="7"/>
        <v>0</v>
      </c>
      <c r="G17" s="66">
        <f t="shared" si="7"/>
        <v>0</v>
      </c>
      <c r="H17" s="66">
        <f t="shared" si="7"/>
        <v>0</v>
      </c>
      <c r="I17" s="66">
        <f t="shared" si="7"/>
        <v>0</v>
      </c>
      <c r="J17" s="66">
        <f t="shared" si="7"/>
        <v>0</v>
      </c>
      <c r="K17" s="66">
        <f t="shared" si="7"/>
        <v>0</v>
      </c>
      <c r="L17" s="66">
        <f t="shared" si="7"/>
        <v>0</v>
      </c>
      <c r="M17" s="66">
        <f t="shared" si="7"/>
        <v>0</v>
      </c>
      <c r="N17" s="66">
        <f t="shared" si="7"/>
        <v>0</v>
      </c>
      <c r="O17" s="66">
        <f t="shared" si="7"/>
        <v>0</v>
      </c>
      <c r="P17" s="66">
        <f t="shared" si="4"/>
        <v>0</v>
      </c>
    </row>
    <row r="18" spans="1:16" ht="16.05" customHeight="1" x14ac:dyDescent="0.2">
      <c r="A18" s="9"/>
      <c r="B18" s="13"/>
      <c r="C18" s="10" t="s">
        <v>22</v>
      </c>
      <c r="D18" s="7" t="str">
        <f t="shared" si="6"/>
        <v/>
      </c>
      <c r="E18" s="7" t="str">
        <f t="shared" si="6"/>
        <v/>
      </c>
      <c r="F18" s="7" t="str">
        <f t="shared" si="6"/>
        <v/>
      </c>
      <c r="G18" s="7" t="str">
        <f t="shared" si="6"/>
        <v/>
      </c>
      <c r="H18" s="7" t="str">
        <f t="shared" si="6"/>
        <v/>
      </c>
      <c r="I18" s="7" t="str">
        <f t="shared" si="6"/>
        <v/>
      </c>
      <c r="J18" s="7" t="str">
        <f t="shared" si="6"/>
        <v/>
      </c>
      <c r="K18" s="7" t="str">
        <f t="shared" si="6"/>
        <v/>
      </c>
      <c r="L18" s="7" t="str">
        <f t="shared" si="6"/>
        <v/>
      </c>
      <c r="M18" s="7" t="str">
        <f t="shared" si="6"/>
        <v/>
      </c>
      <c r="N18" s="7" t="str">
        <f t="shared" si="6"/>
        <v/>
      </c>
      <c r="O18" s="7" t="str">
        <f t="shared" si="6"/>
        <v/>
      </c>
      <c r="P18" s="66">
        <f t="shared" si="4"/>
        <v>0</v>
      </c>
    </row>
    <row r="19" spans="1:16" ht="16.05" customHeight="1" x14ac:dyDescent="0.2">
      <c r="A19" s="9"/>
      <c r="B19" s="9" t="s">
        <v>26</v>
      </c>
      <c r="C19" s="7" t="s">
        <v>21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6">
        <f t="shared" ref="P19:P24" si="8">SUM(D19:O19)</f>
        <v>0</v>
      </c>
    </row>
    <row r="20" spans="1:16" ht="16.05" customHeight="1" x14ac:dyDescent="0.2">
      <c r="A20" s="9"/>
      <c r="B20" s="9"/>
      <c r="C20" s="10" t="s">
        <v>22</v>
      </c>
      <c r="D20" s="7" t="str">
        <f t="shared" ref="D20:O20" si="9">IF(D19&lt;=0,"",D19/$P19%)</f>
        <v/>
      </c>
      <c r="E20" s="7" t="str">
        <f t="shared" si="9"/>
        <v/>
      </c>
      <c r="F20" s="7" t="str">
        <f t="shared" si="9"/>
        <v/>
      </c>
      <c r="G20" s="7" t="str">
        <f t="shared" si="9"/>
        <v/>
      </c>
      <c r="H20" s="7" t="str">
        <f t="shared" si="9"/>
        <v/>
      </c>
      <c r="I20" s="7" t="str">
        <f t="shared" si="9"/>
        <v/>
      </c>
      <c r="J20" s="7" t="str">
        <f t="shared" si="9"/>
        <v/>
      </c>
      <c r="K20" s="7" t="str">
        <f t="shared" si="9"/>
        <v/>
      </c>
      <c r="L20" s="7" t="str">
        <f t="shared" si="9"/>
        <v/>
      </c>
      <c r="M20" s="7" t="str">
        <f t="shared" si="9"/>
        <v/>
      </c>
      <c r="N20" s="7" t="str">
        <f t="shared" si="9"/>
        <v/>
      </c>
      <c r="O20" s="7" t="str">
        <f t="shared" si="9"/>
        <v/>
      </c>
      <c r="P20" s="66">
        <f t="shared" si="8"/>
        <v>0</v>
      </c>
    </row>
    <row r="21" spans="1:16" ht="16.05" customHeight="1" x14ac:dyDescent="0.2">
      <c r="A21" s="9"/>
      <c r="B21" s="9"/>
      <c r="C21" s="7" t="s">
        <v>23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6">
        <f t="shared" si="8"/>
        <v>0</v>
      </c>
    </row>
    <row r="22" spans="1:16" ht="16.05" customHeight="1" x14ac:dyDescent="0.2">
      <c r="A22" s="9"/>
      <c r="B22" s="9"/>
      <c r="C22" s="10" t="s">
        <v>22</v>
      </c>
      <c r="D22" s="7" t="str">
        <f t="shared" ref="D22:O22" si="10">IF(D21&lt;=0,"",D21/$P21%)</f>
        <v/>
      </c>
      <c r="E22" s="7" t="str">
        <f t="shared" si="10"/>
        <v/>
      </c>
      <c r="F22" s="7" t="str">
        <f t="shared" si="10"/>
        <v/>
      </c>
      <c r="G22" s="7" t="str">
        <f t="shared" si="10"/>
        <v/>
      </c>
      <c r="H22" s="7" t="str">
        <f t="shared" si="10"/>
        <v/>
      </c>
      <c r="I22" s="7" t="str">
        <f t="shared" si="10"/>
        <v/>
      </c>
      <c r="J22" s="7" t="str">
        <f t="shared" si="10"/>
        <v/>
      </c>
      <c r="K22" s="7" t="str">
        <f t="shared" si="10"/>
        <v/>
      </c>
      <c r="L22" s="7" t="str">
        <f t="shared" si="10"/>
        <v/>
      </c>
      <c r="M22" s="7" t="str">
        <f t="shared" si="10"/>
        <v/>
      </c>
      <c r="N22" s="7" t="str">
        <f t="shared" si="10"/>
        <v/>
      </c>
      <c r="O22" s="7" t="str">
        <f t="shared" si="10"/>
        <v/>
      </c>
      <c r="P22" s="66">
        <f t="shared" si="8"/>
        <v>0</v>
      </c>
    </row>
    <row r="23" spans="1:16" ht="16.05" customHeight="1" x14ac:dyDescent="0.2">
      <c r="A23" s="9"/>
      <c r="B23" s="9"/>
      <c r="C23" s="7" t="s">
        <v>24</v>
      </c>
      <c r="D23" s="66">
        <f>SUM(D21,D19)</f>
        <v>0</v>
      </c>
      <c r="E23" s="66">
        <f t="shared" ref="E23:O23" si="11">SUM(E21,E19)</f>
        <v>0</v>
      </c>
      <c r="F23" s="66">
        <f t="shared" si="11"/>
        <v>0</v>
      </c>
      <c r="G23" s="66">
        <f t="shared" si="11"/>
        <v>0</v>
      </c>
      <c r="H23" s="66">
        <f t="shared" si="11"/>
        <v>0</v>
      </c>
      <c r="I23" s="66">
        <f t="shared" si="11"/>
        <v>0</v>
      </c>
      <c r="J23" s="66">
        <f t="shared" si="11"/>
        <v>0</v>
      </c>
      <c r="K23" s="66">
        <f t="shared" si="11"/>
        <v>0</v>
      </c>
      <c r="L23" s="66">
        <f t="shared" si="11"/>
        <v>0</v>
      </c>
      <c r="M23" s="66">
        <f t="shared" si="11"/>
        <v>0</v>
      </c>
      <c r="N23" s="66">
        <f t="shared" si="11"/>
        <v>0</v>
      </c>
      <c r="O23" s="66">
        <f t="shared" si="11"/>
        <v>0</v>
      </c>
      <c r="P23" s="66">
        <f t="shared" si="8"/>
        <v>0</v>
      </c>
    </row>
    <row r="24" spans="1:16" ht="16.05" customHeight="1" x14ac:dyDescent="0.2">
      <c r="A24" s="9"/>
      <c r="B24" s="13"/>
      <c r="C24" s="10" t="s">
        <v>22</v>
      </c>
      <c r="D24" s="7" t="str">
        <f t="shared" ref="D24:O24" si="12">IF(D23&lt;=0,"",D23/$P23%)</f>
        <v/>
      </c>
      <c r="E24" s="7" t="str">
        <f t="shared" si="12"/>
        <v/>
      </c>
      <c r="F24" s="7" t="str">
        <f t="shared" si="12"/>
        <v/>
      </c>
      <c r="G24" s="7" t="str">
        <f t="shared" si="12"/>
        <v/>
      </c>
      <c r="H24" s="7" t="str">
        <f t="shared" si="12"/>
        <v/>
      </c>
      <c r="I24" s="7" t="str">
        <f t="shared" si="12"/>
        <v/>
      </c>
      <c r="J24" s="7" t="str">
        <f t="shared" si="12"/>
        <v/>
      </c>
      <c r="K24" s="7" t="str">
        <f t="shared" si="12"/>
        <v/>
      </c>
      <c r="L24" s="7" t="str">
        <f t="shared" si="12"/>
        <v/>
      </c>
      <c r="M24" s="7" t="str">
        <f t="shared" si="12"/>
        <v/>
      </c>
      <c r="N24" s="7" t="str">
        <f t="shared" si="12"/>
        <v/>
      </c>
      <c r="O24" s="7" t="str">
        <f t="shared" si="12"/>
        <v/>
      </c>
      <c r="P24" s="66">
        <f t="shared" si="8"/>
        <v>0</v>
      </c>
    </row>
    <row r="25" spans="1:16" ht="16.05" customHeight="1" x14ac:dyDescent="0.2">
      <c r="A25" s="9"/>
      <c r="B25" s="9" t="s">
        <v>27</v>
      </c>
      <c r="C25" s="7" t="s">
        <v>21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6">
        <f t="shared" ref="P25:P36" si="13">SUM(D25:O25)</f>
        <v>0</v>
      </c>
    </row>
    <row r="26" spans="1:16" ht="16.05" customHeight="1" x14ac:dyDescent="0.2">
      <c r="A26" s="9"/>
      <c r="B26" s="9"/>
      <c r="C26" s="10" t="s">
        <v>22</v>
      </c>
      <c r="D26" s="7" t="str">
        <f t="shared" ref="D26:O26" si="14">IF(D25&lt;=0,"",D25/$P25%)</f>
        <v/>
      </c>
      <c r="E26" s="7" t="str">
        <f t="shared" si="14"/>
        <v/>
      </c>
      <c r="F26" s="7" t="str">
        <f t="shared" si="14"/>
        <v/>
      </c>
      <c r="G26" s="7" t="str">
        <f t="shared" si="14"/>
        <v/>
      </c>
      <c r="H26" s="7" t="str">
        <f t="shared" si="14"/>
        <v/>
      </c>
      <c r="I26" s="7" t="str">
        <f t="shared" si="14"/>
        <v/>
      </c>
      <c r="J26" s="7" t="str">
        <f t="shared" si="14"/>
        <v/>
      </c>
      <c r="K26" s="7" t="str">
        <f t="shared" si="14"/>
        <v/>
      </c>
      <c r="L26" s="7" t="str">
        <f t="shared" si="14"/>
        <v/>
      </c>
      <c r="M26" s="7" t="str">
        <f t="shared" si="14"/>
        <v/>
      </c>
      <c r="N26" s="7" t="str">
        <f t="shared" si="14"/>
        <v/>
      </c>
      <c r="O26" s="7" t="str">
        <f t="shared" si="14"/>
        <v/>
      </c>
      <c r="P26" s="66">
        <f t="shared" si="13"/>
        <v>0</v>
      </c>
    </row>
    <row r="27" spans="1:16" ht="16.05" customHeight="1" x14ac:dyDescent="0.2">
      <c r="A27" s="9"/>
      <c r="B27" s="9"/>
      <c r="C27" s="7" t="s">
        <v>23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6">
        <f t="shared" si="13"/>
        <v>0</v>
      </c>
    </row>
    <row r="28" spans="1:16" ht="16.05" customHeight="1" x14ac:dyDescent="0.2">
      <c r="A28" s="9"/>
      <c r="B28" s="9"/>
      <c r="C28" s="10" t="s">
        <v>22</v>
      </c>
      <c r="D28" s="7" t="str">
        <f t="shared" ref="D28:O28" si="15">IF(D27&lt;=0,"",D27/$P27%)</f>
        <v/>
      </c>
      <c r="E28" s="7" t="str">
        <f t="shared" si="15"/>
        <v/>
      </c>
      <c r="F28" s="7" t="str">
        <f t="shared" si="15"/>
        <v/>
      </c>
      <c r="G28" s="7" t="str">
        <f t="shared" si="15"/>
        <v/>
      </c>
      <c r="H28" s="7" t="str">
        <f t="shared" si="15"/>
        <v/>
      </c>
      <c r="I28" s="7" t="str">
        <f t="shared" si="15"/>
        <v/>
      </c>
      <c r="J28" s="7" t="str">
        <f t="shared" si="15"/>
        <v/>
      </c>
      <c r="K28" s="7" t="str">
        <f t="shared" si="15"/>
        <v/>
      </c>
      <c r="L28" s="7" t="str">
        <f t="shared" si="15"/>
        <v/>
      </c>
      <c r="M28" s="7" t="str">
        <f t="shared" si="15"/>
        <v/>
      </c>
      <c r="N28" s="7" t="str">
        <f t="shared" si="15"/>
        <v/>
      </c>
      <c r="O28" s="7" t="str">
        <f t="shared" si="15"/>
        <v/>
      </c>
      <c r="P28" s="66">
        <f t="shared" si="13"/>
        <v>0</v>
      </c>
    </row>
    <row r="29" spans="1:16" ht="16.05" customHeight="1" x14ac:dyDescent="0.2">
      <c r="A29" s="9"/>
      <c r="B29" s="9"/>
      <c r="C29" s="7" t="s">
        <v>24</v>
      </c>
      <c r="D29" s="66">
        <f>SUM(D27,D25)</f>
        <v>0</v>
      </c>
      <c r="E29" s="66">
        <f t="shared" ref="E29:O29" si="16">SUM(E27,E25)</f>
        <v>0</v>
      </c>
      <c r="F29" s="66">
        <f t="shared" si="16"/>
        <v>0</v>
      </c>
      <c r="G29" s="66">
        <f t="shared" si="16"/>
        <v>0</v>
      </c>
      <c r="H29" s="66">
        <f t="shared" si="16"/>
        <v>0</v>
      </c>
      <c r="I29" s="66">
        <f t="shared" si="16"/>
        <v>0</v>
      </c>
      <c r="J29" s="66">
        <f t="shared" si="16"/>
        <v>0</v>
      </c>
      <c r="K29" s="66">
        <f t="shared" si="16"/>
        <v>0</v>
      </c>
      <c r="L29" s="66">
        <f t="shared" si="16"/>
        <v>0</v>
      </c>
      <c r="M29" s="66">
        <f t="shared" si="16"/>
        <v>0</v>
      </c>
      <c r="N29" s="66">
        <f t="shared" si="16"/>
        <v>0</v>
      </c>
      <c r="O29" s="66">
        <f t="shared" si="16"/>
        <v>0</v>
      </c>
      <c r="P29" s="66">
        <f t="shared" si="13"/>
        <v>0</v>
      </c>
    </row>
    <row r="30" spans="1:16" ht="16.05" customHeight="1" x14ac:dyDescent="0.2">
      <c r="A30" s="9"/>
      <c r="B30" s="13"/>
      <c r="C30" s="10" t="s">
        <v>22</v>
      </c>
      <c r="D30" s="7" t="str">
        <f t="shared" ref="D30:O30" si="17">IF(D29&lt;=0,"",D29/$P29%)</f>
        <v/>
      </c>
      <c r="E30" s="7" t="str">
        <f t="shared" si="17"/>
        <v/>
      </c>
      <c r="F30" s="7" t="str">
        <f t="shared" si="17"/>
        <v/>
      </c>
      <c r="G30" s="7" t="str">
        <f t="shared" si="17"/>
        <v/>
      </c>
      <c r="H30" s="7" t="str">
        <f t="shared" si="17"/>
        <v/>
      </c>
      <c r="I30" s="7" t="str">
        <f t="shared" si="17"/>
        <v/>
      </c>
      <c r="J30" s="7" t="str">
        <f t="shared" si="17"/>
        <v/>
      </c>
      <c r="K30" s="7" t="str">
        <f t="shared" si="17"/>
        <v/>
      </c>
      <c r="L30" s="7" t="str">
        <f t="shared" si="17"/>
        <v/>
      </c>
      <c r="M30" s="7" t="str">
        <f t="shared" si="17"/>
        <v/>
      </c>
      <c r="N30" s="7" t="str">
        <f t="shared" si="17"/>
        <v/>
      </c>
      <c r="O30" s="7" t="str">
        <f t="shared" si="17"/>
        <v/>
      </c>
      <c r="P30" s="66">
        <f t="shared" si="13"/>
        <v>0</v>
      </c>
    </row>
    <row r="31" spans="1:16" ht="16.05" customHeight="1" x14ac:dyDescent="0.2">
      <c r="A31" s="9"/>
      <c r="B31" s="9" t="s">
        <v>28</v>
      </c>
      <c r="C31" s="7" t="s">
        <v>21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6">
        <f>SUM(D31:O31)</f>
        <v>0</v>
      </c>
    </row>
    <row r="32" spans="1:16" ht="16.05" customHeight="1" x14ac:dyDescent="0.2">
      <c r="A32" s="9"/>
      <c r="B32" s="9"/>
      <c r="C32" s="10" t="s">
        <v>22</v>
      </c>
      <c r="D32" s="7" t="str">
        <f t="shared" ref="D32:O32" si="18">IF(D31&lt;=0,"",D31/$P31%)</f>
        <v/>
      </c>
      <c r="E32" s="7" t="str">
        <f t="shared" si="18"/>
        <v/>
      </c>
      <c r="F32" s="7" t="str">
        <f t="shared" si="18"/>
        <v/>
      </c>
      <c r="G32" s="7" t="str">
        <f t="shared" si="18"/>
        <v/>
      </c>
      <c r="H32" s="7" t="str">
        <f t="shared" si="18"/>
        <v/>
      </c>
      <c r="I32" s="7" t="str">
        <f t="shared" si="18"/>
        <v/>
      </c>
      <c r="J32" s="7" t="str">
        <f t="shared" si="18"/>
        <v/>
      </c>
      <c r="K32" s="7" t="str">
        <f t="shared" si="18"/>
        <v/>
      </c>
      <c r="L32" s="7" t="str">
        <f t="shared" si="18"/>
        <v/>
      </c>
      <c r="M32" s="7" t="str">
        <f t="shared" si="18"/>
        <v/>
      </c>
      <c r="N32" s="7" t="str">
        <f t="shared" si="18"/>
        <v/>
      </c>
      <c r="O32" s="7" t="str">
        <f t="shared" si="18"/>
        <v/>
      </c>
      <c r="P32" s="66">
        <f t="shared" si="13"/>
        <v>0</v>
      </c>
    </row>
    <row r="33" spans="1:16" ht="16.05" customHeight="1" x14ac:dyDescent="0.2">
      <c r="A33" s="9"/>
      <c r="B33" s="9"/>
      <c r="C33" s="7" t="s">
        <v>23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6">
        <f t="shared" si="13"/>
        <v>0</v>
      </c>
    </row>
    <row r="34" spans="1:16" ht="16.05" customHeight="1" x14ac:dyDescent="0.2">
      <c r="A34" s="9"/>
      <c r="B34" s="9"/>
      <c r="C34" s="10" t="s">
        <v>22</v>
      </c>
      <c r="D34" s="7" t="str">
        <f t="shared" ref="D34:O34" si="19">IF(D33&lt;=0,"",D33/$P33%)</f>
        <v/>
      </c>
      <c r="E34" s="7" t="str">
        <f t="shared" si="19"/>
        <v/>
      </c>
      <c r="F34" s="7" t="str">
        <f t="shared" si="19"/>
        <v/>
      </c>
      <c r="G34" s="7" t="str">
        <f t="shared" si="19"/>
        <v/>
      </c>
      <c r="H34" s="7" t="str">
        <f t="shared" si="19"/>
        <v/>
      </c>
      <c r="I34" s="7" t="str">
        <f t="shared" si="19"/>
        <v/>
      </c>
      <c r="J34" s="7" t="str">
        <f t="shared" si="19"/>
        <v/>
      </c>
      <c r="K34" s="7" t="str">
        <f t="shared" si="19"/>
        <v/>
      </c>
      <c r="L34" s="7" t="str">
        <f t="shared" si="19"/>
        <v/>
      </c>
      <c r="M34" s="7" t="str">
        <f t="shared" si="19"/>
        <v/>
      </c>
      <c r="N34" s="7" t="str">
        <f t="shared" si="19"/>
        <v/>
      </c>
      <c r="O34" s="7" t="str">
        <f t="shared" si="19"/>
        <v/>
      </c>
      <c r="P34" s="66">
        <f t="shared" si="13"/>
        <v>0</v>
      </c>
    </row>
    <row r="35" spans="1:16" ht="16.05" customHeight="1" x14ac:dyDescent="0.2">
      <c r="A35" s="9"/>
      <c r="B35" s="9"/>
      <c r="C35" s="7" t="s">
        <v>24</v>
      </c>
      <c r="D35" s="66">
        <f>SUM(D33,D31)</f>
        <v>0</v>
      </c>
      <c r="E35" s="66">
        <f t="shared" ref="E35:O35" si="20">SUM(E33,E31)</f>
        <v>0</v>
      </c>
      <c r="F35" s="66">
        <f t="shared" si="20"/>
        <v>0</v>
      </c>
      <c r="G35" s="66">
        <f t="shared" si="20"/>
        <v>0</v>
      </c>
      <c r="H35" s="66">
        <f t="shared" si="20"/>
        <v>0</v>
      </c>
      <c r="I35" s="66">
        <f t="shared" si="20"/>
        <v>0</v>
      </c>
      <c r="J35" s="66">
        <f t="shared" si="20"/>
        <v>0</v>
      </c>
      <c r="K35" s="66">
        <f t="shared" si="20"/>
        <v>0</v>
      </c>
      <c r="L35" s="66">
        <f t="shared" si="20"/>
        <v>0</v>
      </c>
      <c r="M35" s="66">
        <f t="shared" si="20"/>
        <v>0</v>
      </c>
      <c r="N35" s="66">
        <f t="shared" si="20"/>
        <v>0</v>
      </c>
      <c r="O35" s="66">
        <f t="shared" si="20"/>
        <v>0</v>
      </c>
      <c r="P35" s="66">
        <f>SUM(D35:O35)</f>
        <v>0</v>
      </c>
    </row>
    <row r="36" spans="1:16" ht="16.05" customHeight="1" x14ac:dyDescent="0.2">
      <c r="A36" s="13"/>
      <c r="B36" s="14"/>
      <c r="C36" s="10" t="s">
        <v>22</v>
      </c>
      <c r="D36" s="7" t="str">
        <f t="shared" ref="D36:O36" si="21">IF(D35&lt;=0,"",D35/$P35%)</f>
        <v/>
      </c>
      <c r="E36" s="7" t="str">
        <f t="shared" si="21"/>
        <v/>
      </c>
      <c r="F36" s="7" t="str">
        <f t="shared" si="21"/>
        <v/>
      </c>
      <c r="G36" s="7" t="str">
        <f t="shared" si="21"/>
        <v/>
      </c>
      <c r="H36" s="7" t="str">
        <f t="shared" si="21"/>
        <v/>
      </c>
      <c r="I36" s="7" t="str">
        <f t="shared" si="21"/>
        <v/>
      </c>
      <c r="J36" s="7" t="str">
        <f t="shared" si="21"/>
        <v/>
      </c>
      <c r="K36" s="7" t="str">
        <f t="shared" si="21"/>
        <v/>
      </c>
      <c r="L36" s="7" t="str">
        <f t="shared" si="21"/>
        <v/>
      </c>
      <c r="M36" s="7" t="str">
        <f t="shared" si="21"/>
        <v/>
      </c>
      <c r="N36" s="7" t="str">
        <f t="shared" si="21"/>
        <v/>
      </c>
      <c r="O36" s="7" t="str">
        <f t="shared" si="21"/>
        <v/>
      </c>
      <c r="P36" s="66">
        <f t="shared" si="13"/>
        <v>0</v>
      </c>
    </row>
    <row r="37" spans="1:16" ht="16.05" customHeight="1" x14ac:dyDescent="0.2">
      <c r="A37" s="9" t="s">
        <v>29</v>
      </c>
      <c r="C37" s="7" t="s">
        <v>115</v>
      </c>
      <c r="D37" s="66">
        <f>D$43+D$49+D$55+D$61+D$67+D$73+D$79+D$85+D$91+D$97+D$103+D$109+D$115+D$121+D$127+D$133+D$139+D$145+D$151+D$157+D$163+D$169+D$175+D$181+D$187+D$193+D$199+D$205+D$211+D$217+D$223</f>
        <v>83.1</v>
      </c>
      <c r="E37" s="66">
        <f t="shared" ref="E37:N37" si="22">E$43+E$49+E$55+E$61+E$67+E$73+E$79+E$85+E$91+E$97+E$103+E$109+E$115+E$121+E$127+E$133+E$139+E$145+E$151+E$157+E$163+E$169+E$175+E$181+E$187+E$193+E$199+E$205+E$211+E$217+E$223</f>
        <v>94.2</v>
      </c>
      <c r="F37" s="66">
        <f t="shared" si="22"/>
        <v>131.4</v>
      </c>
      <c r="G37" s="66">
        <f t="shared" si="22"/>
        <v>234.7</v>
      </c>
      <c r="H37" s="68">
        <f t="shared" si="22"/>
        <v>117.7</v>
      </c>
      <c r="I37" s="66">
        <f t="shared" si="22"/>
        <v>58.7</v>
      </c>
      <c r="J37" s="66">
        <f t="shared" si="22"/>
        <v>226.20000000000002</v>
      </c>
      <c r="K37" s="66">
        <f t="shared" si="22"/>
        <v>107.5</v>
      </c>
      <c r="L37" s="66">
        <f t="shared" si="22"/>
        <v>212.8</v>
      </c>
      <c r="M37" s="66">
        <f t="shared" si="22"/>
        <v>377.5</v>
      </c>
      <c r="N37" s="66">
        <f t="shared" si="22"/>
        <v>594.20000000000005</v>
      </c>
      <c r="O37" s="66">
        <f>O$43+O$49+O$55+O$61+O$67+O$73+O$79+O$85+O$91+O$97+O$103+O$109+O$115+O$121+O$127+O$133+O$139+O$145+O$151+O$157+O$163+O$169+O$175+O$181+O$187+O$193+O$199+O$205+O$211+O$217+O$223</f>
        <v>180.2</v>
      </c>
      <c r="P37" s="66">
        <f t="shared" ref="P37:P42" si="23">SUM(D37:O37)</f>
        <v>2418.1999999999998</v>
      </c>
    </row>
    <row r="38" spans="1:16" ht="16.05" customHeight="1" x14ac:dyDescent="0.2">
      <c r="A38" s="9"/>
      <c r="C38" s="10" t="s">
        <v>22</v>
      </c>
      <c r="D38" s="7">
        <f>IF(D37&lt;=0,"",D37/$P37%)</f>
        <v>3.4364403275163342</v>
      </c>
      <c r="E38" s="7">
        <f t="shared" ref="E38:O38" si="24">IF(E37&lt;=0,"",E37/$P37%)</f>
        <v>3.8954594326358452</v>
      </c>
      <c r="F38" s="7">
        <f t="shared" si="24"/>
        <v>5.4337937308742044</v>
      </c>
      <c r="G38" s="7">
        <f t="shared" si="24"/>
        <v>9.7055661235629813</v>
      </c>
      <c r="H38" s="7">
        <f t="shared" si="24"/>
        <v>4.8672566371681416</v>
      </c>
      <c r="I38" s="7">
        <f t="shared" si="24"/>
        <v>2.4274253577040779</v>
      </c>
      <c r="J38" s="7">
        <f t="shared" si="24"/>
        <v>9.3540650070300231</v>
      </c>
      <c r="K38" s="7">
        <f t="shared" si="24"/>
        <v>4.4454552973285919</v>
      </c>
      <c r="L38" s="7">
        <f t="shared" si="24"/>
        <v>8.799933835083948</v>
      </c>
      <c r="M38" s="7">
        <f t="shared" si="24"/>
        <v>15.610784881316683</v>
      </c>
      <c r="N38" s="7">
        <f t="shared" si="24"/>
        <v>24.57199569928046</v>
      </c>
      <c r="O38" s="7">
        <f t="shared" si="24"/>
        <v>7.451823670498718</v>
      </c>
      <c r="P38" s="66">
        <f t="shared" si="23"/>
        <v>100</v>
      </c>
    </row>
    <row r="39" spans="1:16" ht="16.05" customHeight="1" x14ac:dyDescent="0.2">
      <c r="A39" s="9"/>
      <c r="C39" s="7" t="s">
        <v>118</v>
      </c>
      <c r="D39" s="66">
        <f>D$45+D$51+D$57+D$63+D$69+D$75+D$81+D$87+D$93+D$99+D$105+D$111+D$117+D$123+D$129+D$135+D$141+D$147+D$153+D$159+D$165+D$171+D$177+D$183+D$189+D$195+D$201+D$207+D$213+D$219+D$225</f>
        <v>0</v>
      </c>
      <c r="E39" s="66">
        <f t="shared" ref="E39:N39" si="25">E$45+E$51+E$57+E$63+E$69+E$75+E$81+E$87+E$93+E$99+E$105+E$111+E$117+E$123+E$129+E$135+E$141+E$147+E$153+E$159+E$165+E$171+E$177+E$183+E$189+E$195+E$201+E$207+E$213+E$219+E$225</f>
        <v>0</v>
      </c>
      <c r="F39" s="66">
        <f t="shared" si="25"/>
        <v>0</v>
      </c>
      <c r="G39" s="66">
        <f t="shared" si="25"/>
        <v>0</v>
      </c>
      <c r="H39" s="66">
        <f t="shared" si="25"/>
        <v>0</v>
      </c>
      <c r="I39" s="66">
        <f t="shared" si="25"/>
        <v>0</v>
      </c>
      <c r="J39" s="66">
        <f t="shared" si="25"/>
        <v>713.7</v>
      </c>
      <c r="K39" s="66">
        <f t="shared" si="25"/>
        <v>906.5</v>
      </c>
      <c r="L39" s="66">
        <f t="shared" si="25"/>
        <v>681</v>
      </c>
      <c r="M39" s="66">
        <f t="shared" si="25"/>
        <v>577.6</v>
      </c>
      <c r="N39" s="66">
        <f t="shared" si="25"/>
        <v>2</v>
      </c>
      <c r="O39" s="66">
        <f>O$45+O$51+O$57+O$63+O$69+O$75+O$81+O$87+O$93+O$99+O$105+O$111+O$117+O$123+O$129+O$135+O$141+O$147+O$153+O$159+O$165+O$171+O$177+O$183+O$189+O$195+O$201+O$207+O$213+O$219+O$225</f>
        <v>1.9</v>
      </c>
      <c r="P39" s="66">
        <f t="shared" si="23"/>
        <v>2882.7</v>
      </c>
    </row>
    <row r="40" spans="1:16" ht="16.05" customHeight="1" x14ac:dyDescent="0.2">
      <c r="A40" s="9"/>
      <c r="C40" s="10" t="s">
        <v>22</v>
      </c>
      <c r="D40" s="7" t="str">
        <f t="shared" ref="D40:O40" si="26">IF(D39&lt;=0,"",D39/$P39%)</f>
        <v/>
      </c>
      <c r="E40" s="7" t="str">
        <f t="shared" si="26"/>
        <v/>
      </c>
      <c r="F40" s="7" t="str">
        <f t="shared" si="26"/>
        <v/>
      </c>
      <c r="G40" s="7" t="str">
        <f t="shared" si="26"/>
        <v/>
      </c>
      <c r="H40" s="7" t="str">
        <f t="shared" si="26"/>
        <v/>
      </c>
      <c r="I40" s="7" t="str">
        <f t="shared" si="26"/>
        <v/>
      </c>
      <c r="J40" s="7">
        <f t="shared" si="26"/>
        <v>24.758039338120515</v>
      </c>
      <c r="K40" s="7">
        <f t="shared" si="26"/>
        <v>31.446213619176469</v>
      </c>
      <c r="L40" s="7">
        <f t="shared" si="26"/>
        <v>23.623686127588719</v>
      </c>
      <c r="M40" s="7">
        <f t="shared" si="26"/>
        <v>20.03677108266556</v>
      </c>
      <c r="N40" s="7">
        <f t="shared" si="26"/>
        <v>6.9379401255767165E-2</v>
      </c>
      <c r="O40" s="7">
        <f t="shared" si="26"/>
        <v>6.5910431192978805E-2</v>
      </c>
      <c r="P40" s="66">
        <f t="shared" si="23"/>
        <v>100.00000000000001</v>
      </c>
    </row>
    <row r="41" spans="1:16" ht="16.05" customHeight="1" x14ac:dyDescent="0.2">
      <c r="A41" s="9"/>
      <c r="C41" s="7" t="s">
        <v>117</v>
      </c>
      <c r="D41" s="66">
        <f>SUM(D39,D37)</f>
        <v>83.1</v>
      </c>
      <c r="E41" s="66">
        <f t="shared" ref="E41:O41" si="27">SUM(E39,E37)</f>
        <v>94.2</v>
      </c>
      <c r="F41" s="66">
        <f t="shared" si="27"/>
        <v>131.4</v>
      </c>
      <c r="G41" s="66">
        <f t="shared" si="27"/>
        <v>234.7</v>
      </c>
      <c r="H41" s="66">
        <f t="shared" si="27"/>
        <v>117.7</v>
      </c>
      <c r="I41" s="66">
        <f t="shared" si="27"/>
        <v>58.7</v>
      </c>
      <c r="J41" s="66">
        <f t="shared" si="27"/>
        <v>939.90000000000009</v>
      </c>
      <c r="K41" s="66">
        <f t="shared" si="27"/>
        <v>1014</v>
      </c>
      <c r="L41" s="66">
        <f t="shared" si="27"/>
        <v>893.8</v>
      </c>
      <c r="M41" s="66">
        <f t="shared" si="27"/>
        <v>955.1</v>
      </c>
      <c r="N41" s="66">
        <f t="shared" si="27"/>
        <v>596.20000000000005</v>
      </c>
      <c r="O41" s="66">
        <f t="shared" si="27"/>
        <v>182.1</v>
      </c>
      <c r="P41" s="66">
        <f t="shared" si="23"/>
        <v>5300.9000000000005</v>
      </c>
    </row>
    <row r="42" spans="1:16" ht="16.05" customHeight="1" x14ac:dyDescent="0.2">
      <c r="A42" s="9"/>
      <c r="B42" s="12"/>
      <c r="C42" s="10" t="s">
        <v>22</v>
      </c>
      <c r="D42" s="7">
        <f>IF(D41&lt;=0,"",D41/$P41%)</f>
        <v>1.5676583221717064</v>
      </c>
      <c r="E42" s="7">
        <f t="shared" ref="E42:O42" si="28">IF(E41&lt;=0,"",E41/$P41%)</f>
        <v>1.7770567262163026</v>
      </c>
      <c r="F42" s="7">
        <f t="shared" si="28"/>
        <v>2.4788243505819763</v>
      </c>
      <c r="G42" s="7">
        <f t="shared" si="28"/>
        <v>4.4275500386726776</v>
      </c>
      <c r="H42" s="7">
        <f t="shared" si="28"/>
        <v>2.2203776717161232</v>
      </c>
      <c r="I42" s="7">
        <f t="shared" si="28"/>
        <v>1.107359127695297</v>
      </c>
      <c r="J42" s="7">
        <f t="shared" si="28"/>
        <v>17.730951347884321</v>
      </c>
      <c r="K42" s="7">
        <f t="shared" si="28"/>
        <v>19.128827180290138</v>
      </c>
      <c r="L42" s="7">
        <f t="shared" si="28"/>
        <v>16.861287705861265</v>
      </c>
      <c r="M42" s="7">
        <f t="shared" si="28"/>
        <v>18.017695108377822</v>
      </c>
      <c r="N42" s="7">
        <f t="shared" si="28"/>
        <v>11.247146710935878</v>
      </c>
      <c r="O42" s="7">
        <f t="shared" si="28"/>
        <v>3.4352657095964831</v>
      </c>
      <c r="P42" s="66">
        <f t="shared" si="23"/>
        <v>99.999999999999986</v>
      </c>
    </row>
    <row r="43" spans="1:16" ht="16.05" customHeight="1" x14ac:dyDescent="0.2">
      <c r="A43" s="9"/>
      <c r="B43" s="9" t="s">
        <v>30</v>
      </c>
      <c r="C43" s="7" t="s">
        <v>21</v>
      </c>
      <c r="D43" s="69">
        <v>83.1</v>
      </c>
      <c r="E43" s="69">
        <v>94.2</v>
      </c>
      <c r="F43" s="69">
        <v>131.4</v>
      </c>
      <c r="G43" s="69">
        <v>234.7</v>
      </c>
      <c r="H43" s="69">
        <v>117.7</v>
      </c>
      <c r="I43" s="69">
        <v>58.7</v>
      </c>
      <c r="J43" s="69">
        <v>37.9</v>
      </c>
      <c r="K43" s="69">
        <v>0</v>
      </c>
      <c r="L43" s="69">
        <v>165.5</v>
      </c>
      <c r="M43" s="69">
        <v>349.4</v>
      </c>
      <c r="N43" s="69">
        <v>594.20000000000005</v>
      </c>
      <c r="O43" s="69">
        <v>180.2</v>
      </c>
      <c r="P43" s="66">
        <f t="shared" si="4"/>
        <v>2047.0000000000002</v>
      </c>
    </row>
    <row r="44" spans="1:16" ht="16.05" customHeight="1" x14ac:dyDescent="0.2">
      <c r="A44" s="9"/>
      <c r="B44" s="9"/>
      <c r="C44" s="10" t="s">
        <v>22</v>
      </c>
      <c r="D44" s="7">
        <f t="shared" ref="D44:O44" si="29">IF(D43&lt;=0,"",D43/$P43%)</f>
        <v>4.0595994137762572</v>
      </c>
      <c r="E44" s="7">
        <f t="shared" si="29"/>
        <v>4.6018563751831945</v>
      </c>
      <c r="F44" s="7">
        <f t="shared" si="29"/>
        <v>6.41914997557401</v>
      </c>
      <c r="G44" s="7">
        <f t="shared" si="29"/>
        <v>11.465559355153882</v>
      </c>
      <c r="H44" s="7">
        <f t="shared" si="29"/>
        <v>5.7498778700537363</v>
      </c>
      <c r="I44" s="7">
        <f t="shared" si="29"/>
        <v>2.8676111382510991</v>
      </c>
      <c r="J44" s="7">
        <f t="shared" si="29"/>
        <v>1.8514899853444062</v>
      </c>
      <c r="K44" s="7" t="str">
        <f t="shared" si="29"/>
        <v/>
      </c>
      <c r="L44" s="7">
        <f t="shared" si="29"/>
        <v>8.085002442598924</v>
      </c>
      <c r="M44" s="7">
        <f t="shared" si="29"/>
        <v>17.068881289692229</v>
      </c>
      <c r="N44" s="7">
        <f t="shared" si="29"/>
        <v>29.027845627747922</v>
      </c>
      <c r="O44" s="7">
        <f t="shared" si="29"/>
        <v>8.803126526624327</v>
      </c>
      <c r="P44" s="66">
        <f t="shared" si="4"/>
        <v>99.999999999999986</v>
      </c>
    </row>
    <row r="45" spans="1:16" ht="16.05" customHeight="1" x14ac:dyDescent="0.2">
      <c r="A45" s="9"/>
      <c r="B45" s="9"/>
      <c r="C45" s="7" t="s">
        <v>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8.4</v>
      </c>
      <c r="N45" s="66">
        <v>2</v>
      </c>
      <c r="O45" s="66">
        <v>1.9</v>
      </c>
      <c r="P45" s="66">
        <f t="shared" si="4"/>
        <v>12.3</v>
      </c>
    </row>
    <row r="46" spans="1:16" ht="16.05" customHeight="1" x14ac:dyDescent="0.2">
      <c r="A46" s="9"/>
      <c r="B46" s="9"/>
      <c r="C46" s="10" t="s">
        <v>22</v>
      </c>
      <c r="D46" s="7" t="str">
        <f t="shared" ref="D46:O46" si="30">IF(D45&lt;=0,"",D45/$P45%)</f>
        <v/>
      </c>
      <c r="E46" s="7" t="str">
        <f t="shared" si="30"/>
        <v/>
      </c>
      <c r="F46" s="7" t="str">
        <f t="shared" si="30"/>
        <v/>
      </c>
      <c r="G46" s="7" t="str">
        <f t="shared" si="30"/>
        <v/>
      </c>
      <c r="H46" s="7" t="str">
        <f t="shared" si="30"/>
        <v/>
      </c>
      <c r="I46" s="7" t="str">
        <f t="shared" si="30"/>
        <v/>
      </c>
      <c r="J46" s="7" t="str">
        <f t="shared" si="30"/>
        <v/>
      </c>
      <c r="K46" s="7" t="str">
        <f t="shared" si="30"/>
        <v/>
      </c>
      <c r="L46" s="7" t="str">
        <f t="shared" si="30"/>
        <v/>
      </c>
      <c r="M46" s="7">
        <f t="shared" si="30"/>
        <v>68.292682926829258</v>
      </c>
      <c r="N46" s="7">
        <f t="shared" si="30"/>
        <v>16.260162601626014</v>
      </c>
      <c r="O46" s="7">
        <f t="shared" si="30"/>
        <v>15.447154471544714</v>
      </c>
      <c r="P46" s="66">
        <f t="shared" si="4"/>
        <v>99.999999999999972</v>
      </c>
    </row>
    <row r="47" spans="1:16" ht="16.05" customHeight="1" x14ac:dyDescent="0.2">
      <c r="A47" s="9"/>
      <c r="B47" s="9"/>
      <c r="C47" s="7" t="s">
        <v>24</v>
      </c>
      <c r="D47" s="66">
        <f>SUM(D45,D43)</f>
        <v>83.1</v>
      </c>
      <c r="E47" s="66">
        <f t="shared" ref="E47:O47" si="31">SUM(E45,E43)</f>
        <v>94.2</v>
      </c>
      <c r="F47" s="66">
        <f t="shared" si="31"/>
        <v>131.4</v>
      </c>
      <c r="G47" s="66">
        <f t="shared" si="31"/>
        <v>234.7</v>
      </c>
      <c r="H47" s="66">
        <f t="shared" si="31"/>
        <v>117.7</v>
      </c>
      <c r="I47" s="66">
        <f t="shared" si="31"/>
        <v>58.7</v>
      </c>
      <c r="J47" s="66">
        <f t="shared" si="31"/>
        <v>37.9</v>
      </c>
      <c r="K47" s="66">
        <f t="shared" si="31"/>
        <v>0</v>
      </c>
      <c r="L47" s="66">
        <f t="shared" si="31"/>
        <v>165.5</v>
      </c>
      <c r="M47" s="66">
        <f t="shared" si="31"/>
        <v>357.79999999999995</v>
      </c>
      <c r="N47" s="66">
        <f t="shared" si="31"/>
        <v>596.20000000000005</v>
      </c>
      <c r="O47" s="66">
        <f t="shared" si="31"/>
        <v>182.1</v>
      </c>
      <c r="P47" s="66">
        <f t="shared" si="4"/>
        <v>2059.3000000000002</v>
      </c>
    </row>
    <row r="48" spans="1:16" ht="16.05" customHeight="1" x14ac:dyDescent="0.2">
      <c r="A48" s="9"/>
      <c r="B48" s="13"/>
      <c r="C48" s="10" t="s">
        <v>22</v>
      </c>
      <c r="D48" s="7">
        <f t="shared" ref="D48:O48" si="32">IF(D47&lt;=0,"",D47/$P47%)</f>
        <v>4.0353518185791275</v>
      </c>
      <c r="E48" s="7">
        <f t="shared" si="32"/>
        <v>4.5743699315301312</v>
      </c>
      <c r="F48" s="7">
        <f t="shared" si="32"/>
        <v>6.3808090127713291</v>
      </c>
      <c r="G48" s="7">
        <f t="shared" si="32"/>
        <v>11.39707667654057</v>
      </c>
      <c r="H48" s="7">
        <f t="shared" si="32"/>
        <v>5.715534404894866</v>
      </c>
      <c r="I48" s="7">
        <f t="shared" si="32"/>
        <v>2.8504831738940415</v>
      </c>
      <c r="J48" s="7">
        <f t="shared" si="32"/>
        <v>1.8404312144903605</v>
      </c>
      <c r="K48" s="7" t="str">
        <f t="shared" si="32"/>
        <v/>
      </c>
      <c r="L48" s="7">
        <f t="shared" si="32"/>
        <v>8.0367115039090944</v>
      </c>
      <c r="M48" s="7">
        <f t="shared" si="32"/>
        <v>17.374836109357542</v>
      </c>
      <c r="N48" s="7">
        <f t="shared" si="32"/>
        <v>28.95158549021512</v>
      </c>
      <c r="O48" s="7">
        <f t="shared" si="32"/>
        <v>8.8428106638178008</v>
      </c>
      <c r="P48" s="66">
        <f t="shared" si="4"/>
        <v>99.999999999999986</v>
      </c>
    </row>
    <row r="49" spans="1:16" ht="16.05" customHeight="1" x14ac:dyDescent="0.2">
      <c r="A49" s="9"/>
      <c r="B49" s="9" t="s">
        <v>31</v>
      </c>
      <c r="C49" s="7" t="s">
        <v>21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6">
        <f t="shared" si="4"/>
        <v>0</v>
      </c>
    </row>
    <row r="50" spans="1:16" ht="16.05" customHeight="1" x14ac:dyDescent="0.2">
      <c r="A50" s="9"/>
      <c r="B50" s="9"/>
      <c r="C50" s="10" t="s">
        <v>22</v>
      </c>
      <c r="D50" s="7" t="str">
        <f t="shared" ref="D50:O50" si="33">IF(D49&lt;=0,"",D49/$P49%)</f>
        <v/>
      </c>
      <c r="E50" s="7" t="str">
        <f t="shared" si="33"/>
        <v/>
      </c>
      <c r="F50" s="7" t="str">
        <f t="shared" si="33"/>
        <v/>
      </c>
      <c r="G50" s="7" t="str">
        <f t="shared" si="33"/>
        <v/>
      </c>
      <c r="H50" s="7" t="str">
        <f t="shared" si="33"/>
        <v/>
      </c>
      <c r="I50" s="7" t="str">
        <f t="shared" si="33"/>
        <v/>
      </c>
      <c r="J50" s="7" t="str">
        <f t="shared" si="33"/>
        <v/>
      </c>
      <c r="K50" s="7" t="str">
        <f t="shared" si="33"/>
        <v/>
      </c>
      <c r="L50" s="7" t="str">
        <f t="shared" si="33"/>
        <v/>
      </c>
      <c r="M50" s="7" t="str">
        <f t="shared" si="33"/>
        <v/>
      </c>
      <c r="N50" s="7" t="str">
        <f t="shared" si="33"/>
        <v/>
      </c>
      <c r="O50" s="7" t="str">
        <f t="shared" si="33"/>
        <v/>
      </c>
      <c r="P50" s="66">
        <f t="shared" si="4"/>
        <v>0</v>
      </c>
    </row>
    <row r="51" spans="1:16" ht="16.05" customHeight="1" x14ac:dyDescent="0.2">
      <c r="A51" s="9"/>
      <c r="B51" s="9"/>
      <c r="C51" s="7" t="s">
        <v>23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6">
        <f t="shared" si="4"/>
        <v>0</v>
      </c>
    </row>
    <row r="52" spans="1:16" ht="16.05" customHeight="1" x14ac:dyDescent="0.2">
      <c r="A52" s="9"/>
      <c r="B52" s="9"/>
      <c r="C52" s="10" t="s">
        <v>22</v>
      </c>
      <c r="D52" s="7" t="str">
        <f t="shared" ref="D52:O52" si="34">IF(D51&lt;=0,"",D51/$P51%)</f>
        <v/>
      </c>
      <c r="E52" s="7" t="str">
        <f t="shared" si="34"/>
        <v/>
      </c>
      <c r="F52" s="7" t="str">
        <f t="shared" si="34"/>
        <v/>
      </c>
      <c r="G52" s="7" t="str">
        <f t="shared" si="34"/>
        <v/>
      </c>
      <c r="H52" s="7" t="str">
        <f t="shared" si="34"/>
        <v/>
      </c>
      <c r="I52" s="7" t="str">
        <f t="shared" si="34"/>
        <v/>
      </c>
      <c r="J52" s="7" t="str">
        <f t="shared" si="34"/>
        <v/>
      </c>
      <c r="K52" s="7" t="str">
        <f t="shared" si="34"/>
        <v/>
      </c>
      <c r="L52" s="7" t="str">
        <f t="shared" si="34"/>
        <v/>
      </c>
      <c r="M52" s="7" t="str">
        <f t="shared" si="34"/>
        <v/>
      </c>
      <c r="N52" s="7" t="str">
        <f t="shared" si="34"/>
        <v/>
      </c>
      <c r="O52" s="7" t="str">
        <f t="shared" si="34"/>
        <v/>
      </c>
      <c r="P52" s="66">
        <f t="shared" si="4"/>
        <v>0</v>
      </c>
    </row>
    <row r="53" spans="1:16" ht="16.05" customHeight="1" x14ac:dyDescent="0.2">
      <c r="A53" s="9"/>
      <c r="B53" s="9"/>
      <c r="C53" s="7" t="s">
        <v>24</v>
      </c>
      <c r="D53" s="66">
        <f>SUM(D51,D49)</f>
        <v>0</v>
      </c>
      <c r="E53" s="66">
        <f t="shared" ref="E53:O53" si="35">SUM(E51,E49)</f>
        <v>0</v>
      </c>
      <c r="F53" s="66">
        <f t="shared" si="35"/>
        <v>0</v>
      </c>
      <c r="G53" s="66">
        <f t="shared" si="35"/>
        <v>0</v>
      </c>
      <c r="H53" s="66">
        <f t="shared" si="35"/>
        <v>0</v>
      </c>
      <c r="I53" s="66">
        <f t="shared" si="35"/>
        <v>0</v>
      </c>
      <c r="J53" s="66">
        <f t="shared" si="35"/>
        <v>0</v>
      </c>
      <c r="K53" s="66">
        <f t="shared" si="35"/>
        <v>0</v>
      </c>
      <c r="L53" s="66">
        <f t="shared" si="35"/>
        <v>0</v>
      </c>
      <c r="M53" s="66">
        <f t="shared" si="35"/>
        <v>0</v>
      </c>
      <c r="N53" s="66">
        <f t="shared" si="35"/>
        <v>0</v>
      </c>
      <c r="O53" s="66">
        <f t="shared" si="35"/>
        <v>0</v>
      </c>
      <c r="P53" s="66">
        <f t="shared" si="4"/>
        <v>0</v>
      </c>
    </row>
    <row r="54" spans="1:16" ht="16.05" customHeight="1" x14ac:dyDescent="0.2">
      <c r="A54" s="9"/>
      <c r="B54" s="13"/>
      <c r="C54" s="10" t="s">
        <v>22</v>
      </c>
      <c r="D54" s="7" t="str">
        <f t="shared" ref="D54:O54" si="36">IF(D53&lt;=0,"",D53/$P53%)</f>
        <v/>
      </c>
      <c r="E54" s="7" t="str">
        <f t="shared" si="36"/>
        <v/>
      </c>
      <c r="F54" s="7" t="str">
        <f t="shared" si="36"/>
        <v/>
      </c>
      <c r="G54" s="7" t="str">
        <f t="shared" si="36"/>
        <v/>
      </c>
      <c r="H54" s="7" t="str">
        <f t="shared" si="36"/>
        <v/>
      </c>
      <c r="I54" s="7" t="str">
        <f t="shared" si="36"/>
        <v/>
      </c>
      <c r="J54" s="7" t="str">
        <f t="shared" si="36"/>
        <v/>
      </c>
      <c r="K54" s="7" t="str">
        <f t="shared" si="36"/>
        <v/>
      </c>
      <c r="L54" s="7" t="str">
        <f t="shared" si="36"/>
        <v/>
      </c>
      <c r="M54" s="7" t="str">
        <f t="shared" si="36"/>
        <v/>
      </c>
      <c r="N54" s="7" t="str">
        <f t="shared" si="36"/>
        <v/>
      </c>
      <c r="O54" s="7" t="str">
        <f t="shared" si="36"/>
        <v/>
      </c>
      <c r="P54" s="66">
        <f t="shared" si="4"/>
        <v>0</v>
      </c>
    </row>
    <row r="55" spans="1:16" ht="16.05" customHeight="1" x14ac:dyDescent="0.2">
      <c r="A55" s="9"/>
      <c r="B55" s="9" t="s">
        <v>32</v>
      </c>
      <c r="C55" s="7" t="s">
        <v>21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6">
        <f t="shared" si="4"/>
        <v>0</v>
      </c>
    </row>
    <row r="56" spans="1:16" ht="16.05" customHeight="1" x14ac:dyDescent="0.2">
      <c r="A56" s="9"/>
      <c r="B56" s="9"/>
      <c r="C56" s="10" t="s">
        <v>22</v>
      </c>
      <c r="D56" s="7" t="str">
        <f t="shared" ref="D56:O56" si="37">IF(D55&lt;=0,"",D55/$P55%)</f>
        <v/>
      </c>
      <c r="E56" s="7" t="str">
        <f t="shared" si="37"/>
        <v/>
      </c>
      <c r="F56" s="7" t="str">
        <f t="shared" si="37"/>
        <v/>
      </c>
      <c r="G56" s="7" t="str">
        <f t="shared" si="37"/>
        <v/>
      </c>
      <c r="H56" s="7" t="str">
        <f t="shared" si="37"/>
        <v/>
      </c>
      <c r="I56" s="7" t="str">
        <f t="shared" si="37"/>
        <v/>
      </c>
      <c r="J56" s="7" t="str">
        <f t="shared" si="37"/>
        <v/>
      </c>
      <c r="K56" s="7" t="str">
        <f t="shared" si="37"/>
        <v/>
      </c>
      <c r="L56" s="7" t="str">
        <f t="shared" si="37"/>
        <v/>
      </c>
      <c r="M56" s="7" t="str">
        <f t="shared" si="37"/>
        <v/>
      </c>
      <c r="N56" s="7" t="str">
        <f t="shared" si="37"/>
        <v/>
      </c>
      <c r="O56" s="7" t="str">
        <f t="shared" si="37"/>
        <v/>
      </c>
      <c r="P56" s="66">
        <f t="shared" si="4"/>
        <v>0</v>
      </c>
    </row>
    <row r="57" spans="1:16" ht="16.05" customHeight="1" x14ac:dyDescent="0.2">
      <c r="A57" s="9"/>
      <c r="B57" s="9"/>
      <c r="C57" s="7" t="s">
        <v>23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6">
        <f t="shared" si="4"/>
        <v>0</v>
      </c>
    </row>
    <row r="58" spans="1:16" ht="16.05" customHeight="1" x14ac:dyDescent="0.2">
      <c r="A58" s="9"/>
      <c r="B58" s="9"/>
      <c r="C58" s="10" t="s">
        <v>22</v>
      </c>
      <c r="D58" s="7" t="str">
        <f t="shared" ref="D58:O58" si="38">IF(D57&lt;=0,"",D57/$P57%)</f>
        <v/>
      </c>
      <c r="E58" s="7" t="str">
        <f t="shared" si="38"/>
        <v/>
      </c>
      <c r="F58" s="7" t="str">
        <f t="shared" si="38"/>
        <v/>
      </c>
      <c r="G58" s="7" t="str">
        <f t="shared" si="38"/>
        <v/>
      </c>
      <c r="H58" s="7" t="str">
        <f t="shared" si="38"/>
        <v/>
      </c>
      <c r="I58" s="7" t="str">
        <f t="shared" si="38"/>
        <v/>
      </c>
      <c r="J58" s="7" t="str">
        <f t="shared" si="38"/>
        <v/>
      </c>
      <c r="K58" s="7" t="str">
        <f t="shared" si="38"/>
        <v/>
      </c>
      <c r="L58" s="7" t="str">
        <f t="shared" si="38"/>
        <v/>
      </c>
      <c r="M58" s="7" t="str">
        <f t="shared" si="38"/>
        <v/>
      </c>
      <c r="N58" s="7" t="str">
        <f t="shared" si="38"/>
        <v/>
      </c>
      <c r="O58" s="7" t="str">
        <f t="shared" si="38"/>
        <v/>
      </c>
      <c r="P58" s="66">
        <f t="shared" si="4"/>
        <v>0</v>
      </c>
    </row>
    <row r="59" spans="1:16" ht="16.05" customHeight="1" x14ac:dyDescent="0.2">
      <c r="A59" s="9"/>
      <c r="B59" s="9"/>
      <c r="C59" s="7" t="s">
        <v>24</v>
      </c>
      <c r="D59" s="66">
        <f>SUM(D57,D55)</f>
        <v>0</v>
      </c>
      <c r="E59" s="66">
        <f t="shared" ref="E59:O59" si="39">SUM(E57,E55)</f>
        <v>0</v>
      </c>
      <c r="F59" s="66">
        <f t="shared" si="39"/>
        <v>0</v>
      </c>
      <c r="G59" s="66">
        <f t="shared" si="39"/>
        <v>0</v>
      </c>
      <c r="H59" s="66">
        <f t="shared" si="39"/>
        <v>0</v>
      </c>
      <c r="I59" s="66">
        <f t="shared" si="39"/>
        <v>0</v>
      </c>
      <c r="J59" s="66">
        <f t="shared" si="39"/>
        <v>0</v>
      </c>
      <c r="K59" s="66">
        <f t="shared" si="39"/>
        <v>0</v>
      </c>
      <c r="L59" s="66">
        <f t="shared" si="39"/>
        <v>0</v>
      </c>
      <c r="M59" s="66">
        <f t="shared" si="39"/>
        <v>0</v>
      </c>
      <c r="N59" s="66">
        <f t="shared" si="39"/>
        <v>0</v>
      </c>
      <c r="O59" s="66">
        <f t="shared" si="39"/>
        <v>0</v>
      </c>
      <c r="P59" s="66">
        <f t="shared" si="4"/>
        <v>0</v>
      </c>
    </row>
    <row r="60" spans="1:16" ht="16.05" customHeight="1" x14ac:dyDescent="0.2">
      <c r="A60" s="9"/>
      <c r="B60" s="13"/>
      <c r="C60" s="10" t="s">
        <v>22</v>
      </c>
      <c r="D60" s="7" t="str">
        <f t="shared" ref="D60:O60" si="40">IF(D59&lt;=0,"",D59/$P59%)</f>
        <v/>
      </c>
      <c r="E60" s="7" t="str">
        <f t="shared" si="40"/>
        <v/>
      </c>
      <c r="F60" s="7" t="str">
        <f t="shared" si="40"/>
        <v/>
      </c>
      <c r="G60" s="7" t="str">
        <f t="shared" si="40"/>
        <v/>
      </c>
      <c r="H60" s="7" t="str">
        <f t="shared" si="40"/>
        <v/>
      </c>
      <c r="I60" s="7" t="str">
        <f t="shared" si="40"/>
        <v/>
      </c>
      <c r="J60" s="7" t="str">
        <f t="shared" si="40"/>
        <v/>
      </c>
      <c r="K60" s="7" t="str">
        <f t="shared" si="40"/>
        <v/>
      </c>
      <c r="L60" s="7" t="str">
        <f t="shared" si="40"/>
        <v/>
      </c>
      <c r="M60" s="7" t="str">
        <f t="shared" si="40"/>
        <v/>
      </c>
      <c r="N60" s="7" t="str">
        <f t="shared" si="40"/>
        <v/>
      </c>
      <c r="O60" s="7" t="str">
        <f t="shared" si="40"/>
        <v/>
      </c>
      <c r="P60" s="66">
        <f t="shared" si="4"/>
        <v>0</v>
      </c>
    </row>
    <row r="61" spans="1:16" ht="16.05" customHeight="1" x14ac:dyDescent="0.2">
      <c r="A61" s="9"/>
      <c r="B61" s="9" t="s">
        <v>33</v>
      </c>
      <c r="C61" s="7" t="s">
        <v>21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6">
        <f t="shared" si="4"/>
        <v>0</v>
      </c>
    </row>
    <row r="62" spans="1:16" ht="16.05" customHeight="1" x14ac:dyDescent="0.2">
      <c r="A62" s="9"/>
      <c r="B62" s="9"/>
      <c r="C62" s="10" t="s">
        <v>22</v>
      </c>
      <c r="D62" s="7" t="str">
        <f t="shared" ref="D62:O62" si="41">IF(D61&lt;=0,"",D61/$P61%)</f>
        <v/>
      </c>
      <c r="E62" s="7" t="str">
        <f t="shared" si="41"/>
        <v/>
      </c>
      <c r="F62" s="7" t="str">
        <f t="shared" si="41"/>
        <v/>
      </c>
      <c r="G62" s="7" t="str">
        <f t="shared" si="41"/>
        <v/>
      </c>
      <c r="H62" s="7" t="str">
        <f t="shared" si="41"/>
        <v/>
      </c>
      <c r="I62" s="7" t="str">
        <f t="shared" si="41"/>
        <v/>
      </c>
      <c r="J62" s="7" t="str">
        <f t="shared" si="41"/>
        <v/>
      </c>
      <c r="K62" s="7" t="str">
        <f t="shared" si="41"/>
        <v/>
      </c>
      <c r="L62" s="7" t="str">
        <f t="shared" si="41"/>
        <v/>
      </c>
      <c r="M62" s="7" t="str">
        <f t="shared" si="41"/>
        <v/>
      </c>
      <c r="N62" s="7" t="str">
        <f t="shared" si="41"/>
        <v/>
      </c>
      <c r="O62" s="7" t="str">
        <f t="shared" si="41"/>
        <v/>
      </c>
      <c r="P62" s="66">
        <f t="shared" si="4"/>
        <v>0</v>
      </c>
    </row>
    <row r="63" spans="1:16" ht="16.05" customHeight="1" x14ac:dyDescent="0.2">
      <c r="A63" s="9"/>
      <c r="B63" s="9"/>
      <c r="C63" s="7" t="s">
        <v>23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6">
        <f t="shared" si="4"/>
        <v>0</v>
      </c>
    </row>
    <row r="64" spans="1:16" ht="16.05" customHeight="1" x14ac:dyDescent="0.2">
      <c r="A64" s="9"/>
      <c r="B64" s="9"/>
      <c r="C64" s="10" t="s">
        <v>22</v>
      </c>
      <c r="D64" s="7" t="str">
        <f t="shared" ref="D64:O64" si="42">IF(D63&lt;=0,"",D63/$P63%)</f>
        <v/>
      </c>
      <c r="E64" s="7" t="str">
        <f t="shared" si="42"/>
        <v/>
      </c>
      <c r="F64" s="7" t="str">
        <f t="shared" si="42"/>
        <v/>
      </c>
      <c r="G64" s="7" t="str">
        <f t="shared" si="42"/>
        <v/>
      </c>
      <c r="H64" s="7" t="str">
        <f t="shared" si="42"/>
        <v/>
      </c>
      <c r="I64" s="7" t="str">
        <f t="shared" si="42"/>
        <v/>
      </c>
      <c r="J64" s="7" t="str">
        <f t="shared" si="42"/>
        <v/>
      </c>
      <c r="K64" s="7" t="str">
        <f t="shared" si="42"/>
        <v/>
      </c>
      <c r="L64" s="7" t="str">
        <f t="shared" si="42"/>
        <v/>
      </c>
      <c r="M64" s="7" t="str">
        <f t="shared" si="42"/>
        <v/>
      </c>
      <c r="N64" s="7" t="str">
        <f t="shared" si="42"/>
        <v/>
      </c>
      <c r="O64" s="7" t="str">
        <f t="shared" si="42"/>
        <v/>
      </c>
      <c r="P64" s="66">
        <f t="shared" si="4"/>
        <v>0</v>
      </c>
    </row>
    <row r="65" spans="1:16" ht="16.05" customHeight="1" x14ac:dyDescent="0.2">
      <c r="A65" s="9"/>
      <c r="B65" s="9"/>
      <c r="C65" s="7" t="s">
        <v>24</v>
      </c>
      <c r="D65" s="66">
        <f>SUM(D63,D61)</f>
        <v>0</v>
      </c>
      <c r="E65" s="66">
        <f t="shared" ref="E65:O65" si="43">SUM(E63,E61)</f>
        <v>0</v>
      </c>
      <c r="F65" s="66">
        <f t="shared" si="43"/>
        <v>0</v>
      </c>
      <c r="G65" s="66">
        <f t="shared" si="43"/>
        <v>0</v>
      </c>
      <c r="H65" s="66">
        <f t="shared" si="43"/>
        <v>0</v>
      </c>
      <c r="I65" s="66">
        <f t="shared" si="43"/>
        <v>0</v>
      </c>
      <c r="J65" s="66">
        <f t="shared" si="43"/>
        <v>0</v>
      </c>
      <c r="K65" s="66">
        <f t="shared" si="43"/>
        <v>0</v>
      </c>
      <c r="L65" s="66">
        <f t="shared" si="43"/>
        <v>0</v>
      </c>
      <c r="M65" s="66">
        <f t="shared" si="43"/>
        <v>0</v>
      </c>
      <c r="N65" s="66">
        <f t="shared" si="43"/>
        <v>0</v>
      </c>
      <c r="O65" s="66">
        <f t="shared" si="43"/>
        <v>0</v>
      </c>
      <c r="P65" s="66">
        <f t="shared" si="4"/>
        <v>0</v>
      </c>
    </row>
    <row r="66" spans="1:16" ht="16.05" customHeight="1" x14ac:dyDescent="0.2">
      <c r="A66" s="9"/>
      <c r="B66" s="13"/>
      <c r="C66" s="10" t="s">
        <v>22</v>
      </c>
      <c r="D66" s="7" t="str">
        <f t="shared" ref="D66:O66" si="44">IF(D65&lt;=0,"",D65/$P65%)</f>
        <v/>
      </c>
      <c r="E66" s="7" t="str">
        <f t="shared" si="44"/>
        <v/>
      </c>
      <c r="F66" s="7" t="str">
        <f t="shared" si="44"/>
        <v/>
      </c>
      <c r="G66" s="7" t="str">
        <f t="shared" si="44"/>
        <v/>
      </c>
      <c r="H66" s="7" t="str">
        <f t="shared" si="44"/>
        <v/>
      </c>
      <c r="I66" s="7" t="str">
        <f t="shared" si="44"/>
        <v/>
      </c>
      <c r="J66" s="7" t="str">
        <f t="shared" si="44"/>
        <v/>
      </c>
      <c r="K66" s="7" t="str">
        <f t="shared" si="44"/>
        <v/>
      </c>
      <c r="L66" s="7" t="str">
        <f t="shared" si="44"/>
        <v/>
      </c>
      <c r="M66" s="7" t="str">
        <f t="shared" si="44"/>
        <v/>
      </c>
      <c r="N66" s="7" t="str">
        <f t="shared" si="44"/>
        <v/>
      </c>
      <c r="O66" s="7" t="str">
        <f t="shared" si="44"/>
        <v/>
      </c>
      <c r="P66" s="66">
        <f t="shared" si="4"/>
        <v>0</v>
      </c>
    </row>
    <row r="67" spans="1:16" ht="16.05" customHeight="1" x14ac:dyDescent="0.2">
      <c r="A67" s="9"/>
      <c r="B67" s="9" t="s">
        <v>34</v>
      </c>
      <c r="C67" s="7" t="s">
        <v>21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185.5</v>
      </c>
      <c r="K67" s="67">
        <v>105.9</v>
      </c>
      <c r="L67" s="67">
        <v>42.9</v>
      </c>
      <c r="M67" s="67">
        <v>28.1</v>
      </c>
      <c r="N67" s="67">
        <v>0</v>
      </c>
      <c r="O67" s="67">
        <v>0</v>
      </c>
      <c r="P67" s="66">
        <f t="shared" si="4"/>
        <v>362.4</v>
      </c>
    </row>
    <row r="68" spans="1:16" ht="16.05" customHeight="1" x14ac:dyDescent="0.2">
      <c r="A68" s="9"/>
      <c r="B68" s="9"/>
      <c r="C68" s="10" t="s">
        <v>22</v>
      </c>
      <c r="D68" s="7" t="str">
        <f t="shared" ref="D68:O68" si="45">IF(D67&lt;=0,"",D67/$P67%)</f>
        <v/>
      </c>
      <c r="E68" s="7" t="str">
        <f t="shared" si="45"/>
        <v/>
      </c>
      <c r="F68" s="7" t="str">
        <f t="shared" si="45"/>
        <v/>
      </c>
      <c r="G68" s="7" t="str">
        <f t="shared" si="45"/>
        <v/>
      </c>
      <c r="H68" s="7" t="str">
        <f t="shared" si="45"/>
        <v/>
      </c>
      <c r="I68" s="7" t="str">
        <f t="shared" si="45"/>
        <v/>
      </c>
      <c r="J68" s="7">
        <f t="shared" si="45"/>
        <v>51.186534216335545</v>
      </c>
      <c r="K68" s="7">
        <f t="shared" si="45"/>
        <v>29.221854304635766</v>
      </c>
      <c r="L68" s="7">
        <f t="shared" si="45"/>
        <v>11.837748344370862</v>
      </c>
      <c r="M68" s="7">
        <f t="shared" si="45"/>
        <v>7.7538631346578377</v>
      </c>
      <c r="N68" s="7" t="str">
        <f t="shared" si="45"/>
        <v/>
      </c>
      <c r="O68" s="7" t="str">
        <f t="shared" si="45"/>
        <v/>
      </c>
      <c r="P68" s="66">
        <f t="shared" si="4"/>
        <v>100.00000000000001</v>
      </c>
    </row>
    <row r="69" spans="1:16" ht="16.05" customHeight="1" x14ac:dyDescent="0.2">
      <c r="A69" s="9"/>
      <c r="B69" s="9"/>
      <c r="C69" s="7" t="s">
        <v>23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656.1</v>
      </c>
      <c r="K69" s="67">
        <v>848.1</v>
      </c>
      <c r="L69" s="67">
        <v>605.9</v>
      </c>
      <c r="M69" s="67">
        <v>568.6</v>
      </c>
      <c r="N69" s="67">
        <v>0</v>
      </c>
      <c r="O69" s="67">
        <v>0</v>
      </c>
      <c r="P69" s="66">
        <f t="shared" si="4"/>
        <v>2678.7</v>
      </c>
    </row>
    <row r="70" spans="1:16" ht="16.05" customHeight="1" x14ac:dyDescent="0.2">
      <c r="A70" s="9"/>
      <c r="B70" s="9"/>
      <c r="C70" s="10" t="s">
        <v>22</v>
      </c>
      <c r="D70" s="7" t="str">
        <f t="shared" ref="D70:O70" si="46">IF(D69&lt;=0,"",D69/$P69%)</f>
        <v/>
      </c>
      <c r="E70" s="7" t="str">
        <f t="shared" si="46"/>
        <v/>
      </c>
      <c r="F70" s="7" t="str">
        <f t="shared" si="46"/>
        <v/>
      </c>
      <c r="G70" s="7" t="str">
        <f t="shared" si="46"/>
        <v/>
      </c>
      <c r="H70" s="7" t="str">
        <f t="shared" si="46"/>
        <v/>
      </c>
      <c r="I70" s="7" t="str">
        <f t="shared" si="46"/>
        <v/>
      </c>
      <c r="J70" s="7">
        <f t="shared" si="46"/>
        <v>24.49322432523239</v>
      </c>
      <c r="K70" s="7">
        <f t="shared" si="46"/>
        <v>31.660880277746671</v>
      </c>
      <c r="L70" s="7">
        <f t="shared" si="46"/>
        <v>22.61918094598126</v>
      </c>
      <c r="M70" s="7">
        <f t="shared" si="46"/>
        <v>21.226714451039687</v>
      </c>
      <c r="N70" s="7" t="str">
        <f t="shared" si="46"/>
        <v/>
      </c>
      <c r="O70" s="7" t="str">
        <f t="shared" si="46"/>
        <v/>
      </c>
      <c r="P70" s="66">
        <f t="shared" si="4"/>
        <v>100</v>
      </c>
    </row>
    <row r="71" spans="1:16" ht="16.05" customHeight="1" x14ac:dyDescent="0.2">
      <c r="A71" s="9"/>
      <c r="B71" s="9"/>
      <c r="C71" s="7" t="s">
        <v>24</v>
      </c>
      <c r="D71" s="66">
        <f>SUM(D69,D67)</f>
        <v>0</v>
      </c>
      <c r="E71" s="66">
        <f t="shared" ref="E71:O71" si="47">SUM(E69,E67)</f>
        <v>0</v>
      </c>
      <c r="F71" s="66">
        <f t="shared" si="47"/>
        <v>0</v>
      </c>
      <c r="G71" s="66">
        <f t="shared" si="47"/>
        <v>0</v>
      </c>
      <c r="H71" s="66">
        <f t="shared" si="47"/>
        <v>0</v>
      </c>
      <c r="I71" s="66">
        <f t="shared" si="47"/>
        <v>0</v>
      </c>
      <c r="J71" s="66">
        <f t="shared" si="47"/>
        <v>841.6</v>
      </c>
      <c r="K71" s="66">
        <f t="shared" si="47"/>
        <v>954</v>
      </c>
      <c r="L71" s="66">
        <f t="shared" si="47"/>
        <v>648.79999999999995</v>
      </c>
      <c r="M71" s="66">
        <f t="shared" si="47"/>
        <v>596.70000000000005</v>
      </c>
      <c r="N71" s="66">
        <f t="shared" si="47"/>
        <v>0</v>
      </c>
      <c r="O71" s="66">
        <f t="shared" si="47"/>
        <v>0</v>
      </c>
      <c r="P71" s="66">
        <f t="shared" si="4"/>
        <v>3041.0999999999995</v>
      </c>
    </row>
    <row r="72" spans="1:16" ht="16.05" customHeight="1" x14ac:dyDescent="0.2">
      <c r="A72" s="9"/>
      <c r="B72" s="13"/>
      <c r="C72" s="10" t="s">
        <v>22</v>
      </c>
      <c r="D72" s="7" t="str">
        <f t="shared" ref="D72:O72" si="48">IF(D71&lt;=0,"",D71/$P71%)</f>
        <v/>
      </c>
      <c r="E72" s="7" t="str">
        <f t="shared" si="48"/>
        <v/>
      </c>
      <c r="F72" s="7" t="str">
        <f t="shared" si="48"/>
        <v/>
      </c>
      <c r="G72" s="7" t="str">
        <f t="shared" si="48"/>
        <v/>
      </c>
      <c r="H72" s="7" t="str">
        <f t="shared" si="48"/>
        <v/>
      </c>
      <c r="I72" s="7" t="str">
        <f t="shared" si="48"/>
        <v/>
      </c>
      <c r="J72" s="7">
        <f t="shared" si="48"/>
        <v>27.674196836670948</v>
      </c>
      <c r="K72" s="7">
        <f t="shared" si="48"/>
        <v>31.370227878070441</v>
      </c>
      <c r="L72" s="7">
        <f t="shared" si="48"/>
        <v>21.334385584163627</v>
      </c>
      <c r="M72" s="7">
        <f t="shared" si="48"/>
        <v>19.621189701095005</v>
      </c>
      <c r="N72" s="7" t="str">
        <f t="shared" si="48"/>
        <v/>
      </c>
      <c r="O72" s="7" t="str">
        <f t="shared" si="48"/>
        <v/>
      </c>
      <c r="P72" s="66">
        <f t="shared" si="4"/>
        <v>100.00000000000003</v>
      </c>
    </row>
    <row r="73" spans="1:16" ht="16.05" customHeight="1" x14ac:dyDescent="0.2">
      <c r="A73" s="9"/>
      <c r="B73" s="9" t="s">
        <v>35</v>
      </c>
      <c r="C73" s="7" t="s">
        <v>21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6">
        <f t="shared" si="4"/>
        <v>0</v>
      </c>
    </row>
    <row r="74" spans="1:16" ht="16.05" customHeight="1" x14ac:dyDescent="0.2">
      <c r="A74" s="9"/>
      <c r="B74" s="9"/>
      <c r="C74" s="10" t="s">
        <v>22</v>
      </c>
      <c r="D74" s="7" t="str">
        <f t="shared" ref="D74:O74" si="49">IF(D73&lt;=0,"",D73/$P73%)</f>
        <v/>
      </c>
      <c r="E74" s="7" t="str">
        <f t="shared" si="49"/>
        <v/>
      </c>
      <c r="F74" s="7" t="str">
        <f t="shared" si="49"/>
        <v/>
      </c>
      <c r="G74" s="7" t="str">
        <f t="shared" si="49"/>
        <v/>
      </c>
      <c r="H74" s="7" t="str">
        <f t="shared" si="49"/>
        <v/>
      </c>
      <c r="I74" s="7" t="str">
        <f t="shared" si="49"/>
        <v/>
      </c>
      <c r="J74" s="7" t="str">
        <f t="shared" si="49"/>
        <v/>
      </c>
      <c r="K74" s="7" t="str">
        <f t="shared" si="49"/>
        <v/>
      </c>
      <c r="L74" s="7" t="str">
        <f t="shared" si="49"/>
        <v/>
      </c>
      <c r="M74" s="7" t="str">
        <f t="shared" si="49"/>
        <v/>
      </c>
      <c r="N74" s="7" t="str">
        <f t="shared" si="49"/>
        <v/>
      </c>
      <c r="O74" s="7" t="str">
        <f t="shared" si="49"/>
        <v/>
      </c>
      <c r="P74" s="66">
        <f t="shared" si="4"/>
        <v>0</v>
      </c>
    </row>
    <row r="75" spans="1:16" ht="16.05" customHeight="1" x14ac:dyDescent="0.2">
      <c r="A75" s="9"/>
      <c r="B75" s="9"/>
      <c r="C75" s="7" t="s">
        <v>23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6">
        <f t="shared" si="4"/>
        <v>0</v>
      </c>
    </row>
    <row r="76" spans="1:16" ht="16.05" customHeight="1" x14ac:dyDescent="0.2">
      <c r="A76" s="9"/>
      <c r="B76" s="9"/>
      <c r="C76" s="10" t="s">
        <v>22</v>
      </c>
      <c r="D76" s="7" t="str">
        <f t="shared" ref="D76:O76" si="50">IF(D75&lt;=0,"",D75/$P75%)</f>
        <v/>
      </c>
      <c r="E76" s="7" t="str">
        <f t="shared" si="50"/>
        <v/>
      </c>
      <c r="F76" s="7" t="str">
        <f t="shared" si="50"/>
        <v/>
      </c>
      <c r="G76" s="7" t="str">
        <f t="shared" si="50"/>
        <v/>
      </c>
      <c r="H76" s="7" t="str">
        <f t="shared" si="50"/>
        <v/>
      </c>
      <c r="I76" s="7" t="str">
        <f t="shared" si="50"/>
        <v/>
      </c>
      <c r="J76" s="7" t="str">
        <f t="shared" si="50"/>
        <v/>
      </c>
      <c r="K76" s="7" t="str">
        <f t="shared" si="50"/>
        <v/>
      </c>
      <c r="L76" s="7" t="str">
        <f t="shared" si="50"/>
        <v/>
      </c>
      <c r="M76" s="7" t="str">
        <f t="shared" si="50"/>
        <v/>
      </c>
      <c r="N76" s="7" t="str">
        <f t="shared" si="50"/>
        <v/>
      </c>
      <c r="O76" s="7" t="str">
        <f t="shared" si="50"/>
        <v/>
      </c>
      <c r="P76" s="66">
        <f t="shared" si="4"/>
        <v>0</v>
      </c>
    </row>
    <row r="77" spans="1:16" ht="16.05" customHeight="1" x14ac:dyDescent="0.2">
      <c r="A77" s="9"/>
      <c r="B77" s="9"/>
      <c r="C77" s="7" t="s">
        <v>24</v>
      </c>
      <c r="D77" s="66">
        <f>SUM(D75,D73)</f>
        <v>0</v>
      </c>
      <c r="E77" s="66">
        <f t="shared" ref="E77:O77" si="51">SUM(E75,E73)</f>
        <v>0</v>
      </c>
      <c r="F77" s="66">
        <f t="shared" si="51"/>
        <v>0</v>
      </c>
      <c r="G77" s="66">
        <f t="shared" si="51"/>
        <v>0</v>
      </c>
      <c r="H77" s="66">
        <f t="shared" si="51"/>
        <v>0</v>
      </c>
      <c r="I77" s="66">
        <f t="shared" si="51"/>
        <v>0</v>
      </c>
      <c r="J77" s="66">
        <f t="shared" si="51"/>
        <v>0</v>
      </c>
      <c r="K77" s="66">
        <f t="shared" si="51"/>
        <v>0</v>
      </c>
      <c r="L77" s="66">
        <f t="shared" si="51"/>
        <v>0</v>
      </c>
      <c r="M77" s="66">
        <f t="shared" si="51"/>
        <v>0</v>
      </c>
      <c r="N77" s="66">
        <f t="shared" si="51"/>
        <v>0</v>
      </c>
      <c r="O77" s="66">
        <f t="shared" si="51"/>
        <v>0</v>
      </c>
      <c r="P77" s="66">
        <f t="shared" si="4"/>
        <v>0</v>
      </c>
    </row>
    <row r="78" spans="1:16" ht="16.05" customHeight="1" x14ac:dyDescent="0.2">
      <c r="A78" s="9"/>
      <c r="B78" s="13"/>
      <c r="C78" s="10" t="s">
        <v>22</v>
      </c>
      <c r="D78" s="7" t="str">
        <f t="shared" ref="D78:O78" si="52">IF(D77&lt;=0,"",D77/$P77%)</f>
        <v/>
      </c>
      <c r="E78" s="7" t="str">
        <f t="shared" si="52"/>
        <v/>
      </c>
      <c r="F78" s="7" t="str">
        <f t="shared" si="52"/>
        <v/>
      </c>
      <c r="G78" s="7" t="str">
        <f t="shared" si="52"/>
        <v/>
      </c>
      <c r="H78" s="7" t="str">
        <f t="shared" si="52"/>
        <v/>
      </c>
      <c r="I78" s="7" t="str">
        <f t="shared" si="52"/>
        <v/>
      </c>
      <c r="J78" s="7" t="str">
        <f t="shared" si="52"/>
        <v/>
      </c>
      <c r="K78" s="7" t="str">
        <f t="shared" si="52"/>
        <v/>
      </c>
      <c r="L78" s="7" t="str">
        <f t="shared" si="52"/>
        <v/>
      </c>
      <c r="M78" s="7" t="str">
        <f t="shared" si="52"/>
        <v/>
      </c>
      <c r="N78" s="7" t="str">
        <f t="shared" si="52"/>
        <v/>
      </c>
      <c r="O78" s="7" t="str">
        <f t="shared" si="52"/>
        <v/>
      </c>
      <c r="P78" s="66">
        <f t="shared" si="4"/>
        <v>0</v>
      </c>
    </row>
    <row r="79" spans="1:16" ht="16.05" customHeight="1" x14ac:dyDescent="0.2">
      <c r="A79" s="9"/>
      <c r="B79" s="9" t="s">
        <v>36</v>
      </c>
      <c r="C79" s="7" t="s">
        <v>21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6">
        <f t="shared" si="4"/>
        <v>0</v>
      </c>
    </row>
    <row r="80" spans="1:16" ht="16.05" customHeight="1" x14ac:dyDescent="0.2">
      <c r="A80" s="9"/>
      <c r="B80" s="9"/>
      <c r="C80" s="10" t="s">
        <v>22</v>
      </c>
      <c r="D80" s="7" t="str">
        <f t="shared" ref="D80:O80" si="53">IF(D79&lt;=0,"",D79/$P79%)</f>
        <v/>
      </c>
      <c r="E80" s="7" t="str">
        <f t="shared" si="53"/>
        <v/>
      </c>
      <c r="F80" s="7" t="str">
        <f t="shared" si="53"/>
        <v/>
      </c>
      <c r="G80" s="7" t="str">
        <f t="shared" si="53"/>
        <v/>
      </c>
      <c r="H80" s="7" t="str">
        <f t="shared" si="53"/>
        <v/>
      </c>
      <c r="I80" s="7" t="str">
        <f t="shared" si="53"/>
        <v/>
      </c>
      <c r="J80" s="7" t="str">
        <f t="shared" si="53"/>
        <v/>
      </c>
      <c r="K80" s="7" t="str">
        <f t="shared" si="53"/>
        <v/>
      </c>
      <c r="L80" s="7" t="str">
        <f t="shared" si="53"/>
        <v/>
      </c>
      <c r="M80" s="7" t="str">
        <f t="shared" si="53"/>
        <v/>
      </c>
      <c r="N80" s="7" t="str">
        <f t="shared" si="53"/>
        <v/>
      </c>
      <c r="O80" s="7" t="str">
        <f t="shared" si="53"/>
        <v/>
      </c>
      <c r="P80" s="66">
        <f t="shared" si="4"/>
        <v>0</v>
      </c>
    </row>
    <row r="81" spans="1:16" ht="16.05" customHeight="1" x14ac:dyDescent="0.2">
      <c r="A81" s="9"/>
      <c r="B81" s="9"/>
      <c r="C81" s="7" t="s">
        <v>23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6">
        <f t="shared" si="4"/>
        <v>0</v>
      </c>
    </row>
    <row r="82" spans="1:16" ht="16.05" customHeight="1" x14ac:dyDescent="0.2">
      <c r="A82" s="9"/>
      <c r="B82" s="9"/>
      <c r="C82" s="10" t="s">
        <v>22</v>
      </c>
      <c r="D82" s="7" t="str">
        <f t="shared" ref="D82:O82" si="54">IF(D81&lt;=0,"",D81/$P81%)</f>
        <v/>
      </c>
      <c r="E82" s="7" t="str">
        <f t="shared" si="54"/>
        <v/>
      </c>
      <c r="F82" s="7" t="str">
        <f t="shared" si="54"/>
        <v/>
      </c>
      <c r="G82" s="7" t="str">
        <f t="shared" si="54"/>
        <v/>
      </c>
      <c r="H82" s="7" t="str">
        <f t="shared" si="54"/>
        <v/>
      </c>
      <c r="I82" s="7" t="str">
        <f t="shared" si="54"/>
        <v/>
      </c>
      <c r="J82" s="7" t="str">
        <f t="shared" si="54"/>
        <v/>
      </c>
      <c r="K82" s="7" t="str">
        <f t="shared" si="54"/>
        <v/>
      </c>
      <c r="L82" s="7" t="str">
        <f t="shared" si="54"/>
        <v/>
      </c>
      <c r="M82" s="7" t="str">
        <f t="shared" si="54"/>
        <v/>
      </c>
      <c r="N82" s="7" t="str">
        <f t="shared" si="54"/>
        <v/>
      </c>
      <c r="O82" s="7" t="str">
        <f t="shared" si="54"/>
        <v/>
      </c>
      <c r="P82" s="66">
        <f t="shared" si="4"/>
        <v>0</v>
      </c>
    </row>
    <row r="83" spans="1:16" ht="16.05" customHeight="1" x14ac:dyDescent="0.2">
      <c r="A83" s="9"/>
      <c r="B83" s="9"/>
      <c r="C83" s="7" t="s">
        <v>24</v>
      </c>
      <c r="D83" s="66">
        <f>SUM(D81,D79)</f>
        <v>0</v>
      </c>
      <c r="E83" s="66">
        <f t="shared" ref="E83:O83" si="55">SUM(E81,E79)</f>
        <v>0</v>
      </c>
      <c r="F83" s="66">
        <f t="shared" si="55"/>
        <v>0</v>
      </c>
      <c r="G83" s="66">
        <f t="shared" si="55"/>
        <v>0</v>
      </c>
      <c r="H83" s="66">
        <f t="shared" si="55"/>
        <v>0</v>
      </c>
      <c r="I83" s="66">
        <f t="shared" si="55"/>
        <v>0</v>
      </c>
      <c r="J83" s="66">
        <f t="shared" si="55"/>
        <v>0</v>
      </c>
      <c r="K83" s="66">
        <f t="shared" si="55"/>
        <v>0</v>
      </c>
      <c r="L83" s="66">
        <f t="shared" si="55"/>
        <v>0</v>
      </c>
      <c r="M83" s="66">
        <f t="shared" si="55"/>
        <v>0</v>
      </c>
      <c r="N83" s="66">
        <f t="shared" si="55"/>
        <v>0</v>
      </c>
      <c r="O83" s="66">
        <f t="shared" si="55"/>
        <v>0</v>
      </c>
      <c r="P83" s="66">
        <f t="shared" si="4"/>
        <v>0</v>
      </c>
    </row>
    <row r="84" spans="1:16" ht="16.05" customHeight="1" x14ac:dyDescent="0.2">
      <c r="A84" s="9"/>
      <c r="B84" s="13"/>
      <c r="C84" s="10" t="s">
        <v>22</v>
      </c>
      <c r="D84" s="7" t="str">
        <f t="shared" ref="D84:O84" si="56">IF(D83&lt;=0,"",D83/$P83%)</f>
        <v/>
      </c>
      <c r="E84" s="7" t="str">
        <f t="shared" si="56"/>
        <v/>
      </c>
      <c r="F84" s="7" t="str">
        <f t="shared" si="56"/>
        <v/>
      </c>
      <c r="G84" s="7" t="str">
        <f t="shared" si="56"/>
        <v/>
      </c>
      <c r="H84" s="7" t="str">
        <f t="shared" si="56"/>
        <v/>
      </c>
      <c r="I84" s="7" t="str">
        <f t="shared" si="56"/>
        <v/>
      </c>
      <c r="J84" s="7" t="str">
        <f t="shared" si="56"/>
        <v/>
      </c>
      <c r="K84" s="7" t="str">
        <f t="shared" si="56"/>
        <v/>
      </c>
      <c r="L84" s="7" t="str">
        <f t="shared" si="56"/>
        <v/>
      </c>
      <c r="M84" s="7" t="str">
        <f t="shared" si="56"/>
        <v/>
      </c>
      <c r="N84" s="7" t="str">
        <f t="shared" si="56"/>
        <v/>
      </c>
      <c r="O84" s="7" t="str">
        <f t="shared" si="56"/>
        <v/>
      </c>
      <c r="P84" s="66">
        <f t="shared" si="4"/>
        <v>0</v>
      </c>
    </row>
    <row r="85" spans="1:16" ht="16.05" customHeight="1" x14ac:dyDescent="0.2">
      <c r="A85" s="9"/>
      <c r="B85" s="9" t="s">
        <v>37</v>
      </c>
      <c r="C85" s="7" t="s">
        <v>21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6">
        <f t="shared" si="4"/>
        <v>0</v>
      </c>
    </row>
    <row r="86" spans="1:16" ht="16.05" customHeight="1" x14ac:dyDescent="0.2">
      <c r="A86" s="9"/>
      <c r="B86" s="9"/>
      <c r="C86" s="10" t="s">
        <v>22</v>
      </c>
      <c r="D86" s="7" t="str">
        <f t="shared" ref="D86:O86" si="57">IF(D85&lt;=0,"",D85/$P85%)</f>
        <v/>
      </c>
      <c r="E86" s="7" t="str">
        <f t="shared" si="57"/>
        <v/>
      </c>
      <c r="F86" s="7" t="str">
        <f t="shared" si="57"/>
        <v/>
      </c>
      <c r="G86" s="7" t="str">
        <f t="shared" si="57"/>
        <v/>
      </c>
      <c r="H86" s="7" t="str">
        <f t="shared" si="57"/>
        <v/>
      </c>
      <c r="I86" s="7" t="str">
        <f t="shared" si="57"/>
        <v/>
      </c>
      <c r="J86" s="7" t="str">
        <f t="shared" si="57"/>
        <v/>
      </c>
      <c r="K86" s="7" t="str">
        <f t="shared" si="57"/>
        <v/>
      </c>
      <c r="L86" s="7" t="str">
        <f t="shared" si="57"/>
        <v/>
      </c>
      <c r="M86" s="7" t="str">
        <f t="shared" si="57"/>
        <v/>
      </c>
      <c r="N86" s="7" t="str">
        <f t="shared" si="57"/>
        <v/>
      </c>
      <c r="O86" s="7" t="str">
        <f t="shared" si="57"/>
        <v/>
      </c>
      <c r="P86" s="66">
        <f t="shared" si="4"/>
        <v>0</v>
      </c>
    </row>
    <row r="87" spans="1:16" ht="16.05" customHeight="1" x14ac:dyDescent="0.2">
      <c r="A87" s="9"/>
      <c r="B87" s="9"/>
      <c r="C87" s="7" t="s">
        <v>23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6">
        <f t="shared" si="4"/>
        <v>0</v>
      </c>
    </row>
    <row r="88" spans="1:16" ht="16.05" customHeight="1" x14ac:dyDescent="0.2">
      <c r="A88" s="9"/>
      <c r="B88" s="9"/>
      <c r="C88" s="10" t="s">
        <v>22</v>
      </c>
      <c r="D88" s="7" t="str">
        <f t="shared" ref="D88:O88" si="58">IF(D87&lt;=0,"",D87/$P87%)</f>
        <v/>
      </c>
      <c r="E88" s="7" t="str">
        <f t="shared" si="58"/>
        <v/>
      </c>
      <c r="F88" s="7" t="str">
        <f t="shared" si="58"/>
        <v/>
      </c>
      <c r="G88" s="7" t="str">
        <f t="shared" si="58"/>
        <v/>
      </c>
      <c r="H88" s="7" t="str">
        <f t="shared" si="58"/>
        <v/>
      </c>
      <c r="I88" s="7" t="str">
        <f t="shared" si="58"/>
        <v/>
      </c>
      <c r="J88" s="7" t="str">
        <f t="shared" si="58"/>
        <v/>
      </c>
      <c r="K88" s="7" t="str">
        <f t="shared" si="58"/>
        <v/>
      </c>
      <c r="L88" s="7" t="str">
        <f t="shared" si="58"/>
        <v/>
      </c>
      <c r="M88" s="7" t="str">
        <f t="shared" si="58"/>
        <v/>
      </c>
      <c r="N88" s="7" t="str">
        <f t="shared" si="58"/>
        <v/>
      </c>
      <c r="O88" s="7" t="str">
        <f t="shared" si="58"/>
        <v/>
      </c>
      <c r="P88" s="66">
        <f t="shared" si="4"/>
        <v>0</v>
      </c>
    </row>
    <row r="89" spans="1:16" ht="16.05" customHeight="1" x14ac:dyDescent="0.2">
      <c r="A89" s="9"/>
      <c r="B89" s="9"/>
      <c r="C89" s="7" t="s">
        <v>24</v>
      </c>
      <c r="D89" s="66">
        <f>SUM(D87,D85)</f>
        <v>0</v>
      </c>
      <c r="E89" s="66">
        <f t="shared" ref="E89:O89" si="59">SUM(E87,E85)</f>
        <v>0</v>
      </c>
      <c r="F89" s="66">
        <f t="shared" si="59"/>
        <v>0</v>
      </c>
      <c r="G89" s="66">
        <f t="shared" si="59"/>
        <v>0</v>
      </c>
      <c r="H89" s="66">
        <f t="shared" si="59"/>
        <v>0</v>
      </c>
      <c r="I89" s="66">
        <f t="shared" si="59"/>
        <v>0</v>
      </c>
      <c r="J89" s="66">
        <f t="shared" si="59"/>
        <v>0</v>
      </c>
      <c r="K89" s="66">
        <f t="shared" si="59"/>
        <v>0</v>
      </c>
      <c r="L89" s="66">
        <f t="shared" si="59"/>
        <v>0</v>
      </c>
      <c r="M89" s="66">
        <f t="shared" si="59"/>
        <v>0</v>
      </c>
      <c r="N89" s="66">
        <f t="shared" si="59"/>
        <v>0</v>
      </c>
      <c r="O89" s="66">
        <f t="shared" si="59"/>
        <v>0</v>
      </c>
      <c r="P89" s="66">
        <f t="shared" si="4"/>
        <v>0</v>
      </c>
    </row>
    <row r="90" spans="1:16" ht="16.05" customHeight="1" x14ac:dyDescent="0.2">
      <c r="A90" s="9"/>
      <c r="B90" s="13"/>
      <c r="C90" s="10" t="s">
        <v>22</v>
      </c>
      <c r="D90" s="7" t="str">
        <f t="shared" ref="D90:O90" si="60">IF(D89&lt;=0,"",D89/$P89%)</f>
        <v/>
      </c>
      <c r="E90" s="7" t="str">
        <f t="shared" si="60"/>
        <v/>
      </c>
      <c r="F90" s="7" t="str">
        <f t="shared" si="60"/>
        <v/>
      </c>
      <c r="G90" s="7" t="str">
        <f t="shared" si="60"/>
        <v/>
      </c>
      <c r="H90" s="7" t="str">
        <f t="shared" si="60"/>
        <v/>
      </c>
      <c r="I90" s="7" t="str">
        <f t="shared" si="60"/>
        <v/>
      </c>
      <c r="J90" s="7" t="str">
        <f t="shared" si="60"/>
        <v/>
      </c>
      <c r="K90" s="7" t="str">
        <f t="shared" si="60"/>
        <v/>
      </c>
      <c r="L90" s="7" t="str">
        <f t="shared" si="60"/>
        <v/>
      </c>
      <c r="M90" s="7" t="str">
        <f t="shared" si="60"/>
        <v/>
      </c>
      <c r="N90" s="7" t="str">
        <f t="shared" si="60"/>
        <v/>
      </c>
      <c r="O90" s="7" t="str">
        <f t="shared" si="60"/>
        <v/>
      </c>
      <c r="P90" s="66">
        <f t="shared" ref="P90:P153" si="61">SUM(D90:O90)</f>
        <v>0</v>
      </c>
    </row>
    <row r="91" spans="1:16" ht="16.05" customHeight="1" x14ac:dyDescent="0.2">
      <c r="A91" s="9"/>
      <c r="B91" s="9" t="s">
        <v>38</v>
      </c>
      <c r="C91" s="7" t="s">
        <v>21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6">
        <f t="shared" si="61"/>
        <v>0</v>
      </c>
    </row>
    <row r="92" spans="1:16" ht="16.05" customHeight="1" x14ac:dyDescent="0.2">
      <c r="A92" s="9"/>
      <c r="B92" s="9"/>
      <c r="C92" s="10" t="s">
        <v>22</v>
      </c>
      <c r="D92" s="7" t="str">
        <f t="shared" ref="D92:O92" si="62">IF(D91&lt;=0,"",D91/$P91%)</f>
        <v/>
      </c>
      <c r="E92" s="7" t="str">
        <f t="shared" si="62"/>
        <v/>
      </c>
      <c r="F92" s="7" t="str">
        <f t="shared" si="62"/>
        <v/>
      </c>
      <c r="G92" s="7" t="str">
        <f t="shared" si="62"/>
        <v/>
      </c>
      <c r="H92" s="7" t="str">
        <f t="shared" si="62"/>
        <v/>
      </c>
      <c r="I92" s="7" t="str">
        <f t="shared" si="62"/>
        <v/>
      </c>
      <c r="J92" s="7" t="str">
        <f t="shared" si="62"/>
        <v/>
      </c>
      <c r="K92" s="7" t="str">
        <f t="shared" si="62"/>
        <v/>
      </c>
      <c r="L92" s="7" t="str">
        <f t="shared" si="62"/>
        <v/>
      </c>
      <c r="M92" s="7" t="str">
        <f t="shared" si="62"/>
        <v/>
      </c>
      <c r="N92" s="7" t="str">
        <f t="shared" si="62"/>
        <v/>
      </c>
      <c r="O92" s="7" t="str">
        <f t="shared" si="62"/>
        <v/>
      </c>
      <c r="P92" s="66">
        <f t="shared" si="61"/>
        <v>0</v>
      </c>
    </row>
    <row r="93" spans="1:16" ht="16.05" customHeight="1" x14ac:dyDescent="0.2">
      <c r="A93" s="9"/>
      <c r="B93" s="9"/>
      <c r="C93" s="7" t="s">
        <v>23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6">
        <f t="shared" si="61"/>
        <v>0</v>
      </c>
    </row>
    <row r="94" spans="1:16" ht="16.05" customHeight="1" x14ac:dyDescent="0.2">
      <c r="A94" s="9"/>
      <c r="B94" s="9"/>
      <c r="C94" s="10" t="s">
        <v>22</v>
      </c>
      <c r="D94" s="7" t="str">
        <f t="shared" ref="D94:O94" si="63">IF(D93&lt;=0,"",D93/$P93%)</f>
        <v/>
      </c>
      <c r="E94" s="7" t="str">
        <f t="shared" si="63"/>
        <v/>
      </c>
      <c r="F94" s="7" t="str">
        <f t="shared" si="63"/>
        <v/>
      </c>
      <c r="G94" s="7" t="str">
        <f t="shared" si="63"/>
        <v/>
      </c>
      <c r="H94" s="7" t="str">
        <f t="shared" si="63"/>
        <v/>
      </c>
      <c r="I94" s="7" t="str">
        <f t="shared" si="63"/>
        <v/>
      </c>
      <c r="J94" s="7" t="str">
        <f t="shared" si="63"/>
        <v/>
      </c>
      <c r="K94" s="7" t="str">
        <f t="shared" si="63"/>
        <v/>
      </c>
      <c r="L94" s="7" t="str">
        <f t="shared" si="63"/>
        <v/>
      </c>
      <c r="M94" s="7" t="str">
        <f t="shared" si="63"/>
        <v/>
      </c>
      <c r="N94" s="7" t="str">
        <f t="shared" si="63"/>
        <v/>
      </c>
      <c r="O94" s="7" t="str">
        <f t="shared" si="63"/>
        <v/>
      </c>
      <c r="P94" s="66">
        <f t="shared" si="61"/>
        <v>0</v>
      </c>
    </row>
    <row r="95" spans="1:16" ht="16.05" customHeight="1" x14ac:dyDescent="0.2">
      <c r="A95" s="9"/>
      <c r="B95" s="9"/>
      <c r="C95" s="7" t="s">
        <v>24</v>
      </c>
      <c r="D95" s="66">
        <f>SUM(D93,D91)</f>
        <v>0</v>
      </c>
      <c r="E95" s="66">
        <f t="shared" ref="E95:O95" si="64">SUM(E93,E91)</f>
        <v>0</v>
      </c>
      <c r="F95" s="66">
        <f t="shared" si="64"/>
        <v>0</v>
      </c>
      <c r="G95" s="66">
        <f t="shared" si="64"/>
        <v>0</v>
      </c>
      <c r="H95" s="66">
        <f t="shared" si="64"/>
        <v>0</v>
      </c>
      <c r="I95" s="66">
        <f t="shared" si="64"/>
        <v>0</v>
      </c>
      <c r="J95" s="66">
        <f t="shared" si="64"/>
        <v>0</v>
      </c>
      <c r="K95" s="66">
        <f t="shared" si="64"/>
        <v>0</v>
      </c>
      <c r="L95" s="66">
        <f t="shared" si="64"/>
        <v>0</v>
      </c>
      <c r="M95" s="66">
        <f t="shared" si="64"/>
        <v>0</v>
      </c>
      <c r="N95" s="66">
        <f t="shared" si="64"/>
        <v>0</v>
      </c>
      <c r="O95" s="66">
        <f t="shared" si="64"/>
        <v>0</v>
      </c>
      <c r="P95" s="66">
        <f t="shared" si="61"/>
        <v>0</v>
      </c>
    </row>
    <row r="96" spans="1:16" ht="16.05" customHeight="1" x14ac:dyDescent="0.2">
      <c r="A96" s="9"/>
      <c r="B96" s="13"/>
      <c r="C96" s="10" t="s">
        <v>22</v>
      </c>
      <c r="D96" s="7" t="str">
        <f t="shared" ref="D96:O96" si="65">IF(D95&lt;=0,"",D95/$P95%)</f>
        <v/>
      </c>
      <c r="E96" s="7" t="str">
        <f t="shared" si="65"/>
        <v/>
      </c>
      <c r="F96" s="7" t="str">
        <f t="shared" si="65"/>
        <v/>
      </c>
      <c r="G96" s="7" t="str">
        <f t="shared" si="65"/>
        <v/>
      </c>
      <c r="H96" s="7" t="str">
        <f t="shared" si="65"/>
        <v/>
      </c>
      <c r="I96" s="7" t="str">
        <f t="shared" si="65"/>
        <v/>
      </c>
      <c r="J96" s="7" t="str">
        <f t="shared" si="65"/>
        <v/>
      </c>
      <c r="K96" s="7" t="str">
        <f t="shared" si="65"/>
        <v/>
      </c>
      <c r="L96" s="7" t="str">
        <f t="shared" si="65"/>
        <v/>
      </c>
      <c r="M96" s="7" t="str">
        <f t="shared" si="65"/>
        <v/>
      </c>
      <c r="N96" s="7" t="str">
        <f t="shared" si="65"/>
        <v/>
      </c>
      <c r="O96" s="7" t="str">
        <f t="shared" si="65"/>
        <v/>
      </c>
      <c r="P96" s="66">
        <f t="shared" si="61"/>
        <v>0</v>
      </c>
    </row>
    <row r="97" spans="1:16" ht="16.05" customHeight="1" x14ac:dyDescent="0.2">
      <c r="A97" s="9"/>
      <c r="B97" s="9" t="s">
        <v>39</v>
      </c>
      <c r="C97" s="7" t="s">
        <v>21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66">
        <f t="shared" si="61"/>
        <v>0</v>
      </c>
    </row>
    <row r="98" spans="1:16" ht="16.05" customHeight="1" x14ac:dyDescent="0.2">
      <c r="A98" s="9"/>
      <c r="B98" s="9"/>
      <c r="C98" s="10" t="s">
        <v>22</v>
      </c>
      <c r="D98" s="7" t="str">
        <f t="shared" ref="D98:O98" si="66">IF(D97&lt;=0,"",D97/$P97%)</f>
        <v/>
      </c>
      <c r="E98" s="7" t="str">
        <f t="shared" si="66"/>
        <v/>
      </c>
      <c r="F98" s="7" t="str">
        <f t="shared" si="66"/>
        <v/>
      </c>
      <c r="G98" s="7" t="str">
        <f t="shared" si="66"/>
        <v/>
      </c>
      <c r="H98" s="7" t="str">
        <f t="shared" si="66"/>
        <v/>
      </c>
      <c r="I98" s="7" t="str">
        <f t="shared" si="66"/>
        <v/>
      </c>
      <c r="J98" s="7" t="str">
        <f t="shared" si="66"/>
        <v/>
      </c>
      <c r="K98" s="7" t="str">
        <f t="shared" si="66"/>
        <v/>
      </c>
      <c r="L98" s="7" t="str">
        <f t="shared" si="66"/>
        <v/>
      </c>
      <c r="M98" s="7" t="str">
        <f t="shared" si="66"/>
        <v/>
      </c>
      <c r="N98" s="7" t="str">
        <f t="shared" si="66"/>
        <v/>
      </c>
      <c r="O98" s="7" t="str">
        <f t="shared" si="66"/>
        <v/>
      </c>
      <c r="P98" s="66">
        <f t="shared" si="61"/>
        <v>0</v>
      </c>
    </row>
    <row r="99" spans="1:16" ht="16.05" customHeight="1" x14ac:dyDescent="0.2">
      <c r="A99" s="9"/>
      <c r="B99" s="9"/>
      <c r="C99" s="7" t="s">
        <v>23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66">
        <f t="shared" si="61"/>
        <v>0</v>
      </c>
    </row>
    <row r="100" spans="1:16" ht="16.05" customHeight="1" x14ac:dyDescent="0.2">
      <c r="A100" s="9"/>
      <c r="B100" s="9"/>
      <c r="C100" s="10" t="s">
        <v>22</v>
      </c>
      <c r="D100" s="7" t="str">
        <f t="shared" ref="D100:O100" si="67">IF(D99&lt;=0,"",D99/$P99%)</f>
        <v/>
      </c>
      <c r="E100" s="7" t="str">
        <f t="shared" si="67"/>
        <v/>
      </c>
      <c r="F100" s="7" t="str">
        <f t="shared" si="67"/>
        <v/>
      </c>
      <c r="G100" s="7" t="str">
        <f t="shared" si="67"/>
        <v/>
      </c>
      <c r="H100" s="7" t="str">
        <f t="shared" si="67"/>
        <v/>
      </c>
      <c r="I100" s="7" t="str">
        <f t="shared" si="67"/>
        <v/>
      </c>
      <c r="J100" s="7" t="str">
        <f t="shared" si="67"/>
        <v/>
      </c>
      <c r="K100" s="7" t="str">
        <f t="shared" si="67"/>
        <v/>
      </c>
      <c r="L100" s="7" t="str">
        <f t="shared" si="67"/>
        <v/>
      </c>
      <c r="M100" s="7" t="str">
        <f t="shared" si="67"/>
        <v/>
      </c>
      <c r="N100" s="7" t="str">
        <f t="shared" si="67"/>
        <v/>
      </c>
      <c r="O100" s="7" t="str">
        <f t="shared" si="67"/>
        <v/>
      </c>
      <c r="P100" s="66">
        <f t="shared" si="61"/>
        <v>0</v>
      </c>
    </row>
    <row r="101" spans="1:16" ht="16.05" customHeight="1" x14ac:dyDescent="0.2">
      <c r="A101" s="9"/>
      <c r="B101" s="9"/>
      <c r="C101" s="7" t="s">
        <v>24</v>
      </c>
      <c r="D101" s="66">
        <f>SUM(D99,D97)</f>
        <v>0</v>
      </c>
      <c r="E101" s="66">
        <f t="shared" ref="E101:O101" si="68">SUM(E99,E97)</f>
        <v>0</v>
      </c>
      <c r="F101" s="66">
        <f t="shared" si="68"/>
        <v>0</v>
      </c>
      <c r="G101" s="66">
        <f t="shared" si="68"/>
        <v>0</v>
      </c>
      <c r="H101" s="66">
        <f t="shared" si="68"/>
        <v>0</v>
      </c>
      <c r="I101" s="66">
        <f t="shared" si="68"/>
        <v>0</v>
      </c>
      <c r="J101" s="66">
        <f t="shared" si="68"/>
        <v>0</v>
      </c>
      <c r="K101" s="66">
        <f t="shared" si="68"/>
        <v>0</v>
      </c>
      <c r="L101" s="66">
        <f t="shared" si="68"/>
        <v>0</v>
      </c>
      <c r="M101" s="66">
        <f t="shared" si="68"/>
        <v>0</v>
      </c>
      <c r="N101" s="66">
        <f t="shared" si="68"/>
        <v>0</v>
      </c>
      <c r="O101" s="66">
        <f t="shared" si="68"/>
        <v>0</v>
      </c>
      <c r="P101" s="66">
        <f t="shared" si="61"/>
        <v>0</v>
      </c>
    </row>
    <row r="102" spans="1:16" ht="16.05" customHeight="1" x14ac:dyDescent="0.2">
      <c r="A102" s="9"/>
      <c r="B102" s="13"/>
      <c r="C102" s="10" t="s">
        <v>22</v>
      </c>
      <c r="D102" s="7" t="str">
        <f t="shared" ref="D102:O102" si="69">IF(D101&lt;=0,"",D101/$P101%)</f>
        <v/>
      </c>
      <c r="E102" s="7" t="str">
        <f t="shared" si="69"/>
        <v/>
      </c>
      <c r="F102" s="7" t="str">
        <f t="shared" si="69"/>
        <v/>
      </c>
      <c r="G102" s="7" t="str">
        <f t="shared" si="69"/>
        <v/>
      </c>
      <c r="H102" s="7" t="str">
        <f t="shared" si="69"/>
        <v/>
      </c>
      <c r="I102" s="7" t="str">
        <f t="shared" si="69"/>
        <v/>
      </c>
      <c r="J102" s="7" t="str">
        <f t="shared" si="69"/>
        <v/>
      </c>
      <c r="K102" s="7" t="str">
        <f t="shared" si="69"/>
        <v/>
      </c>
      <c r="L102" s="7" t="str">
        <f t="shared" si="69"/>
        <v/>
      </c>
      <c r="M102" s="7" t="str">
        <f t="shared" si="69"/>
        <v/>
      </c>
      <c r="N102" s="7" t="str">
        <f t="shared" si="69"/>
        <v/>
      </c>
      <c r="O102" s="7" t="str">
        <f t="shared" si="69"/>
        <v/>
      </c>
      <c r="P102" s="66">
        <f t="shared" si="61"/>
        <v>0</v>
      </c>
    </row>
    <row r="103" spans="1:16" ht="16.05" customHeight="1" x14ac:dyDescent="0.2">
      <c r="A103" s="9"/>
      <c r="B103" s="9" t="s">
        <v>40</v>
      </c>
      <c r="C103" s="7" t="s">
        <v>21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6">
        <f t="shared" si="61"/>
        <v>0</v>
      </c>
    </row>
    <row r="104" spans="1:16" ht="16.05" customHeight="1" x14ac:dyDescent="0.2">
      <c r="A104" s="9"/>
      <c r="B104" s="9"/>
      <c r="C104" s="10" t="s">
        <v>22</v>
      </c>
      <c r="D104" s="7" t="str">
        <f t="shared" ref="D104:O104" si="70">IF(D103&lt;=0,"",D103/$P103%)</f>
        <v/>
      </c>
      <c r="E104" s="7" t="str">
        <f t="shared" si="70"/>
        <v/>
      </c>
      <c r="F104" s="7" t="str">
        <f t="shared" si="70"/>
        <v/>
      </c>
      <c r="G104" s="7" t="str">
        <f t="shared" si="70"/>
        <v/>
      </c>
      <c r="H104" s="7" t="str">
        <f t="shared" si="70"/>
        <v/>
      </c>
      <c r="I104" s="7" t="str">
        <f t="shared" si="70"/>
        <v/>
      </c>
      <c r="J104" s="7" t="str">
        <f t="shared" si="70"/>
        <v/>
      </c>
      <c r="K104" s="7" t="str">
        <f t="shared" si="70"/>
        <v/>
      </c>
      <c r="L104" s="7" t="str">
        <f t="shared" si="70"/>
        <v/>
      </c>
      <c r="M104" s="7" t="str">
        <f t="shared" si="70"/>
        <v/>
      </c>
      <c r="N104" s="7" t="str">
        <f t="shared" si="70"/>
        <v/>
      </c>
      <c r="O104" s="7" t="str">
        <f t="shared" si="70"/>
        <v/>
      </c>
      <c r="P104" s="66">
        <f t="shared" si="61"/>
        <v>0</v>
      </c>
    </row>
    <row r="105" spans="1:16" ht="16.05" customHeight="1" x14ac:dyDescent="0.2">
      <c r="A105" s="9"/>
      <c r="B105" s="9"/>
      <c r="C105" s="7" t="s">
        <v>23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6">
        <f t="shared" si="61"/>
        <v>0</v>
      </c>
    </row>
    <row r="106" spans="1:16" ht="16.05" customHeight="1" x14ac:dyDescent="0.2">
      <c r="A106" s="9"/>
      <c r="B106" s="9"/>
      <c r="C106" s="10" t="s">
        <v>22</v>
      </c>
      <c r="D106" s="7" t="str">
        <f t="shared" ref="D106:O106" si="71">IF(D105&lt;=0,"",D105/$P105%)</f>
        <v/>
      </c>
      <c r="E106" s="7" t="str">
        <f t="shared" si="71"/>
        <v/>
      </c>
      <c r="F106" s="7" t="str">
        <f t="shared" si="71"/>
        <v/>
      </c>
      <c r="G106" s="7" t="str">
        <f t="shared" si="71"/>
        <v/>
      </c>
      <c r="H106" s="7" t="str">
        <f t="shared" si="71"/>
        <v/>
      </c>
      <c r="I106" s="7" t="str">
        <f t="shared" si="71"/>
        <v/>
      </c>
      <c r="J106" s="7" t="str">
        <f t="shared" si="71"/>
        <v/>
      </c>
      <c r="K106" s="7" t="str">
        <f t="shared" si="71"/>
        <v/>
      </c>
      <c r="L106" s="7" t="str">
        <f t="shared" si="71"/>
        <v/>
      </c>
      <c r="M106" s="7" t="str">
        <f t="shared" si="71"/>
        <v/>
      </c>
      <c r="N106" s="7" t="str">
        <f t="shared" si="71"/>
        <v/>
      </c>
      <c r="O106" s="7" t="str">
        <f t="shared" si="71"/>
        <v/>
      </c>
      <c r="P106" s="66">
        <f t="shared" si="61"/>
        <v>0</v>
      </c>
    </row>
    <row r="107" spans="1:16" ht="16.05" customHeight="1" x14ac:dyDescent="0.2">
      <c r="A107" s="9"/>
      <c r="B107" s="9"/>
      <c r="C107" s="7" t="s">
        <v>24</v>
      </c>
      <c r="D107" s="66">
        <f>SUM(D105,D103)</f>
        <v>0</v>
      </c>
      <c r="E107" s="66">
        <f t="shared" ref="E107:O107" si="72">SUM(E105,E103)</f>
        <v>0</v>
      </c>
      <c r="F107" s="66">
        <f t="shared" si="72"/>
        <v>0</v>
      </c>
      <c r="G107" s="66">
        <f t="shared" si="72"/>
        <v>0</v>
      </c>
      <c r="H107" s="66">
        <f t="shared" si="72"/>
        <v>0</v>
      </c>
      <c r="I107" s="66">
        <f t="shared" si="72"/>
        <v>0</v>
      </c>
      <c r="J107" s="66">
        <f t="shared" si="72"/>
        <v>0</v>
      </c>
      <c r="K107" s="66">
        <f t="shared" si="72"/>
        <v>0</v>
      </c>
      <c r="L107" s="66">
        <f t="shared" si="72"/>
        <v>0</v>
      </c>
      <c r="M107" s="66">
        <f t="shared" si="72"/>
        <v>0</v>
      </c>
      <c r="N107" s="66">
        <f t="shared" si="72"/>
        <v>0</v>
      </c>
      <c r="O107" s="66">
        <f t="shared" si="72"/>
        <v>0</v>
      </c>
      <c r="P107" s="66">
        <f t="shared" si="61"/>
        <v>0</v>
      </c>
    </row>
    <row r="108" spans="1:16" ht="16.05" customHeight="1" x14ac:dyDescent="0.2">
      <c r="A108" s="9"/>
      <c r="B108" s="13"/>
      <c r="C108" s="10" t="s">
        <v>22</v>
      </c>
      <c r="D108" s="7" t="str">
        <f t="shared" ref="D108:O108" si="73">IF(D107&lt;=0,"",D107/$P107%)</f>
        <v/>
      </c>
      <c r="E108" s="7" t="str">
        <f t="shared" si="73"/>
        <v/>
      </c>
      <c r="F108" s="7" t="str">
        <f t="shared" si="73"/>
        <v/>
      </c>
      <c r="G108" s="7" t="str">
        <f t="shared" si="73"/>
        <v/>
      </c>
      <c r="H108" s="7" t="str">
        <f t="shared" si="73"/>
        <v/>
      </c>
      <c r="I108" s="7" t="str">
        <f t="shared" si="73"/>
        <v/>
      </c>
      <c r="J108" s="7" t="str">
        <f t="shared" si="73"/>
        <v/>
      </c>
      <c r="K108" s="7" t="str">
        <f t="shared" si="73"/>
        <v/>
      </c>
      <c r="L108" s="7" t="str">
        <f t="shared" si="73"/>
        <v/>
      </c>
      <c r="M108" s="7" t="str">
        <f t="shared" si="73"/>
        <v/>
      </c>
      <c r="N108" s="7" t="str">
        <f t="shared" si="73"/>
        <v/>
      </c>
      <c r="O108" s="7" t="str">
        <f t="shared" si="73"/>
        <v/>
      </c>
      <c r="P108" s="66">
        <f t="shared" si="61"/>
        <v>0</v>
      </c>
    </row>
    <row r="109" spans="1:16" ht="16.05" customHeight="1" x14ac:dyDescent="0.2">
      <c r="A109" s="9"/>
      <c r="B109" s="9" t="s">
        <v>41</v>
      </c>
      <c r="C109" s="7" t="s">
        <v>21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6">
        <f t="shared" si="61"/>
        <v>0</v>
      </c>
    </row>
    <row r="110" spans="1:16" ht="16.05" customHeight="1" x14ac:dyDescent="0.2">
      <c r="A110" s="9"/>
      <c r="B110" s="9"/>
      <c r="C110" s="10" t="s">
        <v>22</v>
      </c>
      <c r="D110" s="7" t="str">
        <f t="shared" ref="D110:O110" si="74">IF(D109&lt;=0,"",D109/$P109%)</f>
        <v/>
      </c>
      <c r="E110" s="7" t="str">
        <f t="shared" si="74"/>
        <v/>
      </c>
      <c r="F110" s="7" t="str">
        <f t="shared" si="74"/>
        <v/>
      </c>
      <c r="G110" s="7" t="str">
        <f t="shared" si="74"/>
        <v/>
      </c>
      <c r="H110" s="7" t="str">
        <f t="shared" si="74"/>
        <v/>
      </c>
      <c r="I110" s="7" t="str">
        <f t="shared" si="74"/>
        <v/>
      </c>
      <c r="J110" s="7" t="str">
        <f t="shared" si="74"/>
        <v/>
      </c>
      <c r="K110" s="7" t="str">
        <f t="shared" si="74"/>
        <v/>
      </c>
      <c r="L110" s="7" t="str">
        <f t="shared" si="74"/>
        <v/>
      </c>
      <c r="M110" s="7" t="str">
        <f t="shared" si="74"/>
        <v/>
      </c>
      <c r="N110" s="7" t="str">
        <f t="shared" si="74"/>
        <v/>
      </c>
      <c r="O110" s="7" t="str">
        <f t="shared" si="74"/>
        <v/>
      </c>
      <c r="P110" s="66">
        <f t="shared" si="61"/>
        <v>0</v>
      </c>
    </row>
    <row r="111" spans="1:16" ht="16.05" customHeight="1" x14ac:dyDescent="0.2">
      <c r="A111" s="9"/>
      <c r="B111" s="9"/>
      <c r="C111" s="7" t="s">
        <v>23</v>
      </c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6">
        <f t="shared" si="61"/>
        <v>0</v>
      </c>
    </row>
    <row r="112" spans="1:16" ht="16.05" customHeight="1" x14ac:dyDescent="0.2">
      <c r="A112" s="9"/>
      <c r="B112" s="9"/>
      <c r="C112" s="10" t="s">
        <v>22</v>
      </c>
      <c r="D112" s="7" t="str">
        <f t="shared" ref="D112:O112" si="75">IF(D111&lt;=0,"",D111/$P111%)</f>
        <v/>
      </c>
      <c r="E112" s="7" t="str">
        <f t="shared" si="75"/>
        <v/>
      </c>
      <c r="F112" s="7" t="str">
        <f t="shared" si="75"/>
        <v/>
      </c>
      <c r="G112" s="7" t="str">
        <f t="shared" si="75"/>
        <v/>
      </c>
      <c r="H112" s="7" t="str">
        <f t="shared" si="75"/>
        <v/>
      </c>
      <c r="I112" s="7" t="str">
        <f t="shared" si="75"/>
        <v/>
      </c>
      <c r="J112" s="7" t="str">
        <f t="shared" si="75"/>
        <v/>
      </c>
      <c r="K112" s="7" t="str">
        <f t="shared" si="75"/>
        <v/>
      </c>
      <c r="L112" s="7" t="str">
        <f t="shared" si="75"/>
        <v/>
      </c>
      <c r="M112" s="7" t="str">
        <f t="shared" si="75"/>
        <v/>
      </c>
      <c r="N112" s="7" t="str">
        <f t="shared" si="75"/>
        <v/>
      </c>
      <c r="O112" s="7" t="str">
        <f t="shared" si="75"/>
        <v/>
      </c>
      <c r="P112" s="66">
        <f t="shared" si="61"/>
        <v>0</v>
      </c>
    </row>
    <row r="113" spans="1:16" ht="16.05" customHeight="1" x14ac:dyDescent="0.2">
      <c r="A113" s="9"/>
      <c r="B113" s="9"/>
      <c r="C113" s="7" t="s">
        <v>24</v>
      </c>
      <c r="D113" s="66">
        <f>SUM(D111,D109)</f>
        <v>0</v>
      </c>
      <c r="E113" s="66">
        <f t="shared" ref="E113:O113" si="76">SUM(E111,E109)</f>
        <v>0</v>
      </c>
      <c r="F113" s="66">
        <f t="shared" si="76"/>
        <v>0</v>
      </c>
      <c r="G113" s="66">
        <f t="shared" si="76"/>
        <v>0</v>
      </c>
      <c r="H113" s="66">
        <f t="shared" si="76"/>
        <v>0</v>
      </c>
      <c r="I113" s="66">
        <f t="shared" si="76"/>
        <v>0</v>
      </c>
      <c r="J113" s="66">
        <f t="shared" si="76"/>
        <v>0</v>
      </c>
      <c r="K113" s="66">
        <f t="shared" si="76"/>
        <v>0</v>
      </c>
      <c r="L113" s="66">
        <f t="shared" si="76"/>
        <v>0</v>
      </c>
      <c r="M113" s="66">
        <f t="shared" si="76"/>
        <v>0</v>
      </c>
      <c r="N113" s="66">
        <f t="shared" si="76"/>
        <v>0</v>
      </c>
      <c r="O113" s="66">
        <f t="shared" si="76"/>
        <v>0</v>
      </c>
      <c r="P113" s="66">
        <f t="shared" si="61"/>
        <v>0</v>
      </c>
    </row>
    <row r="114" spans="1:16" ht="16.05" customHeight="1" x14ac:dyDescent="0.2">
      <c r="A114" s="9"/>
      <c r="B114" s="13"/>
      <c r="C114" s="10" t="s">
        <v>22</v>
      </c>
      <c r="D114" s="7" t="str">
        <f t="shared" ref="D114:O114" si="77">IF(D113&lt;=0,"",D113/$P113%)</f>
        <v/>
      </c>
      <c r="E114" s="7" t="str">
        <f t="shared" si="77"/>
        <v/>
      </c>
      <c r="F114" s="7" t="str">
        <f t="shared" si="77"/>
        <v/>
      </c>
      <c r="G114" s="7" t="str">
        <f t="shared" si="77"/>
        <v/>
      </c>
      <c r="H114" s="7" t="str">
        <f t="shared" si="77"/>
        <v/>
      </c>
      <c r="I114" s="7" t="str">
        <f t="shared" si="77"/>
        <v/>
      </c>
      <c r="J114" s="7" t="str">
        <f t="shared" si="77"/>
        <v/>
      </c>
      <c r="K114" s="7" t="str">
        <f t="shared" si="77"/>
        <v/>
      </c>
      <c r="L114" s="7" t="str">
        <f t="shared" si="77"/>
        <v/>
      </c>
      <c r="M114" s="7" t="str">
        <f t="shared" si="77"/>
        <v/>
      </c>
      <c r="N114" s="7" t="str">
        <f t="shared" si="77"/>
        <v/>
      </c>
      <c r="O114" s="7" t="str">
        <f t="shared" si="77"/>
        <v/>
      </c>
      <c r="P114" s="66">
        <f t="shared" si="61"/>
        <v>0</v>
      </c>
    </row>
    <row r="115" spans="1:16" ht="16.05" customHeight="1" x14ac:dyDescent="0.2">
      <c r="A115" s="9"/>
      <c r="B115" s="9" t="s">
        <v>42</v>
      </c>
      <c r="C115" s="7" t="s">
        <v>21</v>
      </c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6">
        <f t="shared" si="61"/>
        <v>0</v>
      </c>
    </row>
    <row r="116" spans="1:16" ht="16.05" customHeight="1" x14ac:dyDescent="0.2">
      <c r="A116" s="9"/>
      <c r="B116" s="9"/>
      <c r="C116" s="10" t="s">
        <v>22</v>
      </c>
      <c r="D116" s="7" t="str">
        <f t="shared" ref="D116:O116" si="78">IF(D115&lt;=0,"",D115/$P115%)</f>
        <v/>
      </c>
      <c r="E116" s="7" t="str">
        <f t="shared" si="78"/>
        <v/>
      </c>
      <c r="F116" s="7" t="str">
        <f t="shared" si="78"/>
        <v/>
      </c>
      <c r="G116" s="7" t="str">
        <f t="shared" si="78"/>
        <v/>
      </c>
      <c r="H116" s="7" t="str">
        <f t="shared" si="78"/>
        <v/>
      </c>
      <c r="I116" s="7" t="str">
        <f t="shared" si="78"/>
        <v/>
      </c>
      <c r="J116" s="7" t="str">
        <f t="shared" si="78"/>
        <v/>
      </c>
      <c r="K116" s="7" t="str">
        <f t="shared" si="78"/>
        <v/>
      </c>
      <c r="L116" s="7" t="str">
        <f t="shared" si="78"/>
        <v/>
      </c>
      <c r="M116" s="7" t="str">
        <f t="shared" si="78"/>
        <v/>
      </c>
      <c r="N116" s="7" t="str">
        <f t="shared" si="78"/>
        <v/>
      </c>
      <c r="O116" s="7" t="str">
        <f t="shared" si="78"/>
        <v/>
      </c>
      <c r="P116" s="66">
        <f t="shared" si="61"/>
        <v>0</v>
      </c>
    </row>
    <row r="117" spans="1:16" ht="16.05" customHeight="1" x14ac:dyDescent="0.2">
      <c r="A117" s="9"/>
      <c r="B117" s="9"/>
      <c r="C117" s="7" t="s">
        <v>23</v>
      </c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6">
        <f t="shared" si="61"/>
        <v>0</v>
      </c>
    </row>
    <row r="118" spans="1:16" ht="16.05" customHeight="1" x14ac:dyDescent="0.2">
      <c r="A118" s="9"/>
      <c r="B118" s="9"/>
      <c r="C118" s="10" t="s">
        <v>22</v>
      </c>
      <c r="D118" s="7" t="str">
        <f t="shared" ref="D118:O118" si="79">IF(D117&lt;=0,"",D117/$P117%)</f>
        <v/>
      </c>
      <c r="E118" s="7" t="str">
        <f t="shared" si="79"/>
        <v/>
      </c>
      <c r="F118" s="7" t="str">
        <f t="shared" si="79"/>
        <v/>
      </c>
      <c r="G118" s="7" t="str">
        <f t="shared" si="79"/>
        <v/>
      </c>
      <c r="H118" s="7" t="str">
        <f t="shared" si="79"/>
        <v/>
      </c>
      <c r="I118" s="7" t="str">
        <f t="shared" si="79"/>
        <v/>
      </c>
      <c r="J118" s="7" t="str">
        <f t="shared" si="79"/>
        <v/>
      </c>
      <c r="K118" s="7" t="str">
        <f t="shared" si="79"/>
        <v/>
      </c>
      <c r="L118" s="7" t="str">
        <f t="shared" si="79"/>
        <v/>
      </c>
      <c r="M118" s="7" t="str">
        <f t="shared" si="79"/>
        <v/>
      </c>
      <c r="N118" s="7" t="str">
        <f t="shared" si="79"/>
        <v/>
      </c>
      <c r="O118" s="7" t="str">
        <f t="shared" si="79"/>
        <v/>
      </c>
      <c r="P118" s="66">
        <f t="shared" si="61"/>
        <v>0</v>
      </c>
    </row>
    <row r="119" spans="1:16" ht="16.05" customHeight="1" x14ac:dyDescent="0.2">
      <c r="A119" s="9"/>
      <c r="B119" s="9"/>
      <c r="C119" s="7" t="s">
        <v>24</v>
      </c>
      <c r="D119" s="66">
        <f>SUM(D117,D115)</f>
        <v>0</v>
      </c>
      <c r="E119" s="66">
        <f t="shared" ref="E119:O119" si="80">SUM(E117,E115)</f>
        <v>0</v>
      </c>
      <c r="F119" s="66">
        <f t="shared" si="80"/>
        <v>0</v>
      </c>
      <c r="G119" s="66">
        <f t="shared" si="80"/>
        <v>0</v>
      </c>
      <c r="H119" s="66">
        <f t="shared" si="80"/>
        <v>0</v>
      </c>
      <c r="I119" s="66">
        <f t="shared" si="80"/>
        <v>0</v>
      </c>
      <c r="J119" s="66">
        <f t="shared" si="80"/>
        <v>0</v>
      </c>
      <c r="K119" s="66">
        <f t="shared" si="80"/>
        <v>0</v>
      </c>
      <c r="L119" s="66">
        <f t="shared" si="80"/>
        <v>0</v>
      </c>
      <c r="M119" s="66">
        <f t="shared" si="80"/>
        <v>0</v>
      </c>
      <c r="N119" s="66">
        <f t="shared" si="80"/>
        <v>0</v>
      </c>
      <c r="O119" s="66">
        <f t="shared" si="80"/>
        <v>0</v>
      </c>
      <c r="P119" s="66">
        <f t="shared" si="61"/>
        <v>0</v>
      </c>
    </row>
    <row r="120" spans="1:16" ht="16.05" customHeight="1" x14ac:dyDescent="0.2">
      <c r="A120" s="9"/>
      <c r="B120" s="13"/>
      <c r="C120" s="10" t="s">
        <v>22</v>
      </c>
      <c r="D120" s="7" t="str">
        <f t="shared" ref="D120:O120" si="81">IF(D119&lt;=0,"",D119/$P119%)</f>
        <v/>
      </c>
      <c r="E120" s="7" t="str">
        <f t="shared" si="81"/>
        <v/>
      </c>
      <c r="F120" s="7" t="str">
        <f t="shared" si="81"/>
        <v/>
      </c>
      <c r="G120" s="7" t="str">
        <f t="shared" si="81"/>
        <v/>
      </c>
      <c r="H120" s="7" t="str">
        <f t="shared" si="81"/>
        <v/>
      </c>
      <c r="I120" s="7" t="str">
        <f t="shared" si="81"/>
        <v/>
      </c>
      <c r="J120" s="7" t="str">
        <f t="shared" si="81"/>
        <v/>
      </c>
      <c r="K120" s="7" t="str">
        <f t="shared" si="81"/>
        <v/>
      </c>
      <c r="L120" s="7" t="str">
        <f t="shared" si="81"/>
        <v/>
      </c>
      <c r="M120" s="7" t="str">
        <f t="shared" si="81"/>
        <v/>
      </c>
      <c r="N120" s="7" t="str">
        <f t="shared" si="81"/>
        <v/>
      </c>
      <c r="O120" s="7" t="str">
        <f t="shared" si="81"/>
        <v/>
      </c>
      <c r="P120" s="66">
        <f t="shared" si="61"/>
        <v>0</v>
      </c>
    </row>
    <row r="121" spans="1:16" ht="16.05" customHeight="1" x14ac:dyDescent="0.2">
      <c r="A121" s="9"/>
      <c r="B121" s="9" t="s">
        <v>43</v>
      </c>
      <c r="C121" s="7" t="s">
        <v>21</v>
      </c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6">
        <f t="shared" si="61"/>
        <v>0</v>
      </c>
    </row>
    <row r="122" spans="1:16" ht="16.05" customHeight="1" x14ac:dyDescent="0.2">
      <c r="A122" s="9"/>
      <c r="B122" s="9"/>
      <c r="C122" s="10" t="s">
        <v>22</v>
      </c>
      <c r="D122" s="7" t="str">
        <f t="shared" ref="D122:O122" si="82">IF(D121&lt;=0,"",D121/$P121%)</f>
        <v/>
      </c>
      <c r="E122" s="7" t="str">
        <f t="shared" si="82"/>
        <v/>
      </c>
      <c r="F122" s="7" t="str">
        <f t="shared" si="82"/>
        <v/>
      </c>
      <c r="G122" s="7" t="str">
        <f t="shared" si="82"/>
        <v/>
      </c>
      <c r="H122" s="7" t="str">
        <f t="shared" si="82"/>
        <v/>
      </c>
      <c r="I122" s="7" t="str">
        <f t="shared" si="82"/>
        <v/>
      </c>
      <c r="J122" s="7" t="str">
        <f t="shared" si="82"/>
        <v/>
      </c>
      <c r="K122" s="7" t="str">
        <f t="shared" si="82"/>
        <v/>
      </c>
      <c r="L122" s="7" t="str">
        <f t="shared" si="82"/>
        <v/>
      </c>
      <c r="M122" s="7" t="str">
        <f t="shared" si="82"/>
        <v/>
      </c>
      <c r="N122" s="7" t="str">
        <f t="shared" si="82"/>
        <v/>
      </c>
      <c r="O122" s="7" t="str">
        <f t="shared" si="82"/>
        <v/>
      </c>
      <c r="P122" s="66">
        <f t="shared" si="61"/>
        <v>0</v>
      </c>
    </row>
    <row r="123" spans="1:16" ht="16.05" customHeight="1" x14ac:dyDescent="0.2">
      <c r="A123" s="9"/>
      <c r="B123" s="9"/>
      <c r="C123" s="7" t="s">
        <v>23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6">
        <f t="shared" si="61"/>
        <v>0</v>
      </c>
    </row>
    <row r="124" spans="1:16" ht="16.05" customHeight="1" x14ac:dyDescent="0.2">
      <c r="A124" s="9"/>
      <c r="B124" s="9"/>
      <c r="C124" s="10" t="s">
        <v>22</v>
      </c>
      <c r="D124" s="7" t="str">
        <f t="shared" ref="D124:O124" si="83">IF(D123&lt;=0,"",D123/$P123%)</f>
        <v/>
      </c>
      <c r="E124" s="7" t="str">
        <f t="shared" si="83"/>
        <v/>
      </c>
      <c r="F124" s="7" t="str">
        <f t="shared" si="83"/>
        <v/>
      </c>
      <c r="G124" s="7" t="str">
        <f t="shared" si="83"/>
        <v/>
      </c>
      <c r="H124" s="7" t="str">
        <f t="shared" si="83"/>
        <v/>
      </c>
      <c r="I124" s="7" t="str">
        <f t="shared" si="83"/>
        <v/>
      </c>
      <c r="J124" s="7" t="str">
        <f t="shared" si="83"/>
        <v/>
      </c>
      <c r="K124" s="7" t="str">
        <f t="shared" si="83"/>
        <v/>
      </c>
      <c r="L124" s="7" t="str">
        <f t="shared" si="83"/>
        <v/>
      </c>
      <c r="M124" s="7" t="str">
        <f t="shared" si="83"/>
        <v/>
      </c>
      <c r="N124" s="7" t="str">
        <f t="shared" si="83"/>
        <v/>
      </c>
      <c r="O124" s="7" t="str">
        <f t="shared" si="83"/>
        <v/>
      </c>
      <c r="P124" s="66">
        <f t="shared" si="61"/>
        <v>0</v>
      </c>
    </row>
    <row r="125" spans="1:16" ht="16.05" customHeight="1" x14ac:dyDescent="0.2">
      <c r="A125" s="9"/>
      <c r="B125" s="9"/>
      <c r="C125" s="7" t="s">
        <v>24</v>
      </c>
      <c r="D125" s="66">
        <f>SUM(D123,D121)</f>
        <v>0</v>
      </c>
      <c r="E125" s="66">
        <f t="shared" ref="E125:O125" si="84">SUM(E123,E121)</f>
        <v>0</v>
      </c>
      <c r="F125" s="66">
        <f t="shared" si="84"/>
        <v>0</v>
      </c>
      <c r="G125" s="66">
        <f t="shared" si="84"/>
        <v>0</v>
      </c>
      <c r="H125" s="66">
        <f t="shared" si="84"/>
        <v>0</v>
      </c>
      <c r="I125" s="66">
        <f t="shared" si="84"/>
        <v>0</v>
      </c>
      <c r="J125" s="66">
        <f t="shared" si="84"/>
        <v>0</v>
      </c>
      <c r="K125" s="66">
        <f t="shared" si="84"/>
        <v>0</v>
      </c>
      <c r="L125" s="66">
        <f t="shared" si="84"/>
        <v>0</v>
      </c>
      <c r="M125" s="66">
        <f t="shared" si="84"/>
        <v>0</v>
      </c>
      <c r="N125" s="66">
        <f t="shared" si="84"/>
        <v>0</v>
      </c>
      <c r="O125" s="66">
        <f t="shared" si="84"/>
        <v>0</v>
      </c>
      <c r="P125" s="66">
        <f t="shared" si="61"/>
        <v>0</v>
      </c>
    </row>
    <row r="126" spans="1:16" ht="16.05" customHeight="1" x14ac:dyDescent="0.2">
      <c r="A126" s="9"/>
      <c r="B126" s="13"/>
      <c r="C126" s="10" t="s">
        <v>22</v>
      </c>
      <c r="D126" s="7" t="str">
        <f t="shared" ref="D126:O126" si="85">IF(D125&lt;=0,"",D125/$P125%)</f>
        <v/>
      </c>
      <c r="E126" s="7" t="str">
        <f t="shared" si="85"/>
        <v/>
      </c>
      <c r="F126" s="7" t="str">
        <f t="shared" si="85"/>
        <v/>
      </c>
      <c r="G126" s="7" t="str">
        <f t="shared" si="85"/>
        <v/>
      </c>
      <c r="H126" s="7" t="str">
        <f t="shared" si="85"/>
        <v/>
      </c>
      <c r="I126" s="7" t="str">
        <f t="shared" si="85"/>
        <v/>
      </c>
      <c r="J126" s="7" t="str">
        <f t="shared" si="85"/>
        <v/>
      </c>
      <c r="K126" s="7" t="str">
        <f t="shared" si="85"/>
        <v/>
      </c>
      <c r="L126" s="7" t="str">
        <f t="shared" si="85"/>
        <v/>
      </c>
      <c r="M126" s="7" t="str">
        <f t="shared" si="85"/>
        <v/>
      </c>
      <c r="N126" s="7" t="str">
        <f t="shared" si="85"/>
        <v/>
      </c>
      <c r="O126" s="7" t="str">
        <f t="shared" si="85"/>
        <v/>
      </c>
      <c r="P126" s="66">
        <f t="shared" si="61"/>
        <v>0</v>
      </c>
    </row>
    <row r="127" spans="1:16" ht="16.05" customHeight="1" x14ac:dyDescent="0.2">
      <c r="A127" s="9"/>
      <c r="B127" s="9" t="s">
        <v>44</v>
      </c>
      <c r="C127" s="7" t="s">
        <v>21</v>
      </c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6">
        <f t="shared" si="61"/>
        <v>0</v>
      </c>
    </row>
    <row r="128" spans="1:16" ht="16.05" customHeight="1" x14ac:dyDescent="0.2">
      <c r="A128" s="9"/>
      <c r="B128" s="9"/>
      <c r="C128" s="10" t="s">
        <v>22</v>
      </c>
      <c r="D128" s="7" t="str">
        <f t="shared" ref="D128:O128" si="86">IF(D127&lt;=0,"",D127/$P127%)</f>
        <v/>
      </c>
      <c r="E128" s="7" t="str">
        <f t="shared" si="86"/>
        <v/>
      </c>
      <c r="F128" s="7" t="str">
        <f t="shared" si="86"/>
        <v/>
      </c>
      <c r="G128" s="7" t="str">
        <f t="shared" si="86"/>
        <v/>
      </c>
      <c r="H128" s="7" t="str">
        <f t="shared" si="86"/>
        <v/>
      </c>
      <c r="I128" s="7" t="str">
        <f t="shared" si="86"/>
        <v/>
      </c>
      <c r="J128" s="7" t="str">
        <f t="shared" si="86"/>
        <v/>
      </c>
      <c r="K128" s="7" t="str">
        <f t="shared" si="86"/>
        <v/>
      </c>
      <c r="L128" s="7" t="str">
        <f t="shared" si="86"/>
        <v/>
      </c>
      <c r="M128" s="7" t="str">
        <f t="shared" si="86"/>
        <v/>
      </c>
      <c r="N128" s="7" t="str">
        <f t="shared" si="86"/>
        <v/>
      </c>
      <c r="O128" s="7" t="str">
        <f t="shared" si="86"/>
        <v/>
      </c>
      <c r="P128" s="66">
        <f t="shared" si="61"/>
        <v>0</v>
      </c>
    </row>
    <row r="129" spans="1:16" ht="16.05" customHeight="1" x14ac:dyDescent="0.2">
      <c r="A129" s="9"/>
      <c r="B129" s="9"/>
      <c r="C129" s="7" t="s">
        <v>23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6">
        <f t="shared" si="61"/>
        <v>0</v>
      </c>
    </row>
    <row r="130" spans="1:16" ht="16.05" customHeight="1" x14ac:dyDescent="0.2">
      <c r="A130" s="9"/>
      <c r="B130" s="9"/>
      <c r="C130" s="10" t="s">
        <v>22</v>
      </c>
      <c r="D130" s="7" t="str">
        <f t="shared" ref="D130:O130" si="87">IF(D129&lt;=0,"",D129/$P129%)</f>
        <v/>
      </c>
      <c r="E130" s="7" t="str">
        <f t="shared" si="87"/>
        <v/>
      </c>
      <c r="F130" s="7" t="str">
        <f t="shared" si="87"/>
        <v/>
      </c>
      <c r="G130" s="7" t="str">
        <f t="shared" si="87"/>
        <v/>
      </c>
      <c r="H130" s="7" t="str">
        <f t="shared" si="87"/>
        <v/>
      </c>
      <c r="I130" s="7" t="str">
        <f t="shared" si="87"/>
        <v/>
      </c>
      <c r="J130" s="7" t="str">
        <f t="shared" si="87"/>
        <v/>
      </c>
      <c r="K130" s="7" t="str">
        <f t="shared" si="87"/>
        <v/>
      </c>
      <c r="L130" s="7" t="str">
        <f t="shared" si="87"/>
        <v/>
      </c>
      <c r="M130" s="7" t="str">
        <f t="shared" si="87"/>
        <v/>
      </c>
      <c r="N130" s="7" t="str">
        <f t="shared" si="87"/>
        <v/>
      </c>
      <c r="O130" s="7" t="str">
        <f t="shared" si="87"/>
        <v/>
      </c>
      <c r="P130" s="66">
        <f t="shared" si="61"/>
        <v>0</v>
      </c>
    </row>
    <row r="131" spans="1:16" ht="16.05" customHeight="1" x14ac:dyDescent="0.2">
      <c r="A131" s="9"/>
      <c r="B131" s="9"/>
      <c r="C131" s="7" t="s">
        <v>24</v>
      </c>
      <c r="D131" s="66">
        <f>SUM(D129,D127)</f>
        <v>0</v>
      </c>
      <c r="E131" s="66">
        <f t="shared" ref="E131:O131" si="88">SUM(E129,E127)</f>
        <v>0</v>
      </c>
      <c r="F131" s="66">
        <f t="shared" si="88"/>
        <v>0</v>
      </c>
      <c r="G131" s="66">
        <f t="shared" si="88"/>
        <v>0</v>
      </c>
      <c r="H131" s="66">
        <f t="shared" si="88"/>
        <v>0</v>
      </c>
      <c r="I131" s="66">
        <f t="shared" si="88"/>
        <v>0</v>
      </c>
      <c r="J131" s="66">
        <f t="shared" si="88"/>
        <v>0</v>
      </c>
      <c r="K131" s="66">
        <f t="shared" si="88"/>
        <v>0</v>
      </c>
      <c r="L131" s="66">
        <f t="shared" si="88"/>
        <v>0</v>
      </c>
      <c r="M131" s="66">
        <f t="shared" si="88"/>
        <v>0</v>
      </c>
      <c r="N131" s="66">
        <f t="shared" si="88"/>
        <v>0</v>
      </c>
      <c r="O131" s="66">
        <f t="shared" si="88"/>
        <v>0</v>
      </c>
      <c r="P131" s="66">
        <f t="shared" si="61"/>
        <v>0</v>
      </c>
    </row>
    <row r="132" spans="1:16" ht="16.05" customHeight="1" x14ac:dyDescent="0.2">
      <c r="A132" s="9"/>
      <c r="B132" s="13"/>
      <c r="C132" s="10" t="s">
        <v>22</v>
      </c>
      <c r="D132" s="7" t="str">
        <f t="shared" ref="D132:O132" si="89">IF(D131&lt;=0,"",D131/$P131%)</f>
        <v/>
      </c>
      <c r="E132" s="7" t="str">
        <f t="shared" si="89"/>
        <v/>
      </c>
      <c r="F132" s="7" t="str">
        <f t="shared" si="89"/>
        <v/>
      </c>
      <c r="G132" s="7" t="str">
        <f t="shared" si="89"/>
        <v/>
      </c>
      <c r="H132" s="7" t="str">
        <f t="shared" si="89"/>
        <v/>
      </c>
      <c r="I132" s="7" t="str">
        <f t="shared" si="89"/>
        <v/>
      </c>
      <c r="J132" s="7" t="str">
        <f t="shared" si="89"/>
        <v/>
      </c>
      <c r="K132" s="7" t="str">
        <f t="shared" si="89"/>
        <v/>
      </c>
      <c r="L132" s="7" t="str">
        <f t="shared" si="89"/>
        <v/>
      </c>
      <c r="M132" s="7" t="str">
        <f t="shared" si="89"/>
        <v/>
      </c>
      <c r="N132" s="7" t="str">
        <f t="shared" si="89"/>
        <v/>
      </c>
      <c r="O132" s="7" t="str">
        <f t="shared" si="89"/>
        <v/>
      </c>
      <c r="P132" s="66">
        <f t="shared" si="61"/>
        <v>0</v>
      </c>
    </row>
    <row r="133" spans="1:16" ht="16.05" customHeight="1" x14ac:dyDescent="0.2">
      <c r="A133" s="9"/>
      <c r="B133" s="9" t="s">
        <v>45</v>
      </c>
      <c r="C133" s="7" t="s">
        <v>21</v>
      </c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6">
        <f t="shared" si="61"/>
        <v>0</v>
      </c>
    </row>
    <row r="134" spans="1:16" ht="16.05" customHeight="1" x14ac:dyDescent="0.2">
      <c r="A134" s="9"/>
      <c r="B134" s="9"/>
      <c r="C134" s="10" t="s">
        <v>22</v>
      </c>
      <c r="D134" s="7" t="str">
        <f t="shared" ref="D134:O134" si="90">IF(D133&lt;=0,"",D133/$P133%)</f>
        <v/>
      </c>
      <c r="E134" s="7" t="str">
        <f t="shared" si="90"/>
        <v/>
      </c>
      <c r="F134" s="7" t="str">
        <f t="shared" si="90"/>
        <v/>
      </c>
      <c r="G134" s="7" t="str">
        <f t="shared" si="90"/>
        <v/>
      </c>
      <c r="H134" s="7" t="str">
        <f t="shared" si="90"/>
        <v/>
      </c>
      <c r="I134" s="7" t="str">
        <f t="shared" si="90"/>
        <v/>
      </c>
      <c r="J134" s="7" t="str">
        <f t="shared" si="90"/>
        <v/>
      </c>
      <c r="K134" s="7" t="str">
        <f t="shared" si="90"/>
        <v/>
      </c>
      <c r="L134" s="7" t="str">
        <f t="shared" si="90"/>
        <v/>
      </c>
      <c r="M134" s="7" t="str">
        <f t="shared" si="90"/>
        <v/>
      </c>
      <c r="N134" s="7" t="str">
        <f t="shared" si="90"/>
        <v/>
      </c>
      <c r="O134" s="7" t="str">
        <f t="shared" si="90"/>
        <v/>
      </c>
      <c r="P134" s="66">
        <f t="shared" si="61"/>
        <v>0</v>
      </c>
    </row>
    <row r="135" spans="1:16" ht="16.05" customHeight="1" x14ac:dyDescent="0.2">
      <c r="A135" s="9"/>
      <c r="B135" s="9"/>
      <c r="C135" s="7" t="s">
        <v>23</v>
      </c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6">
        <f t="shared" si="61"/>
        <v>0</v>
      </c>
    </row>
    <row r="136" spans="1:16" ht="16.05" customHeight="1" x14ac:dyDescent="0.2">
      <c r="A136" s="9"/>
      <c r="B136" s="9"/>
      <c r="C136" s="10" t="s">
        <v>22</v>
      </c>
      <c r="D136" s="7" t="str">
        <f t="shared" ref="D136:O136" si="91">IF(D135&lt;=0,"",D135/$P135%)</f>
        <v/>
      </c>
      <c r="E136" s="7" t="str">
        <f t="shared" si="91"/>
        <v/>
      </c>
      <c r="F136" s="7" t="str">
        <f t="shared" si="91"/>
        <v/>
      </c>
      <c r="G136" s="7" t="str">
        <f t="shared" si="91"/>
        <v/>
      </c>
      <c r="H136" s="7" t="str">
        <f t="shared" si="91"/>
        <v/>
      </c>
      <c r="I136" s="7" t="str">
        <f t="shared" si="91"/>
        <v/>
      </c>
      <c r="J136" s="7" t="str">
        <f t="shared" si="91"/>
        <v/>
      </c>
      <c r="K136" s="7" t="str">
        <f t="shared" si="91"/>
        <v/>
      </c>
      <c r="L136" s="7" t="str">
        <f t="shared" si="91"/>
        <v/>
      </c>
      <c r="M136" s="7" t="str">
        <f t="shared" si="91"/>
        <v/>
      </c>
      <c r="N136" s="7" t="str">
        <f t="shared" si="91"/>
        <v/>
      </c>
      <c r="O136" s="7" t="str">
        <f t="shared" si="91"/>
        <v/>
      </c>
      <c r="P136" s="66">
        <f t="shared" si="61"/>
        <v>0</v>
      </c>
    </row>
    <row r="137" spans="1:16" ht="16.05" customHeight="1" x14ac:dyDescent="0.2">
      <c r="A137" s="9"/>
      <c r="B137" s="9"/>
      <c r="C137" s="7" t="s">
        <v>24</v>
      </c>
      <c r="D137" s="66">
        <f>SUM(D135,D133)</f>
        <v>0</v>
      </c>
      <c r="E137" s="66">
        <f t="shared" ref="E137:O137" si="92">SUM(E135,E133)</f>
        <v>0</v>
      </c>
      <c r="F137" s="66">
        <f t="shared" si="92"/>
        <v>0</v>
      </c>
      <c r="G137" s="66">
        <f t="shared" si="92"/>
        <v>0</v>
      </c>
      <c r="H137" s="66">
        <f t="shared" si="92"/>
        <v>0</v>
      </c>
      <c r="I137" s="66">
        <f t="shared" si="92"/>
        <v>0</v>
      </c>
      <c r="J137" s="66">
        <f t="shared" si="92"/>
        <v>0</v>
      </c>
      <c r="K137" s="66">
        <f t="shared" si="92"/>
        <v>0</v>
      </c>
      <c r="L137" s="66">
        <f t="shared" si="92"/>
        <v>0</v>
      </c>
      <c r="M137" s="66">
        <f t="shared" si="92"/>
        <v>0</v>
      </c>
      <c r="N137" s="66">
        <f t="shared" si="92"/>
        <v>0</v>
      </c>
      <c r="O137" s="66">
        <f t="shared" si="92"/>
        <v>0</v>
      </c>
      <c r="P137" s="66">
        <f t="shared" si="61"/>
        <v>0</v>
      </c>
    </row>
    <row r="138" spans="1:16" ht="16.05" customHeight="1" x14ac:dyDescent="0.2">
      <c r="A138" s="9"/>
      <c r="B138" s="13"/>
      <c r="C138" s="10" t="s">
        <v>22</v>
      </c>
      <c r="D138" s="7" t="str">
        <f t="shared" ref="D138:O138" si="93">IF(D137&lt;=0,"",D137/$P137%)</f>
        <v/>
      </c>
      <c r="E138" s="7" t="str">
        <f t="shared" si="93"/>
        <v/>
      </c>
      <c r="F138" s="7" t="str">
        <f t="shared" si="93"/>
        <v/>
      </c>
      <c r="G138" s="7" t="str">
        <f t="shared" si="93"/>
        <v/>
      </c>
      <c r="H138" s="7" t="str">
        <f t="shared" si="93"/>
        <v/>
      </c>
      <c r="I138" s="7" t="str">
        <f t="shared" si="93"/>
        <v/>
      </c>
      <c r="J138" s="7" t="str">
        <f t="shared" si="93"/>
        <v/>
      </c>
      <c r="K138" s="7" t="str">
        <f t="shared" si="93"/>
        <v/>
      </c>
      <c r="L138" s="7" t="str">
        <f t="shared" si="93"/>
        <v/>
      </c>
      <c r="M138" s="7" t="str">
        <f t="shared" si="93"/>
        <v/>
      </c>
      <c r="N138" s="7" t="str">
        <f t="shared" si="93"/>
        <v/>
      </c>
      <c r="O138" s="7" t="str">
        <f t="shared" si="93"/>
        <v/>
      </c>
      <c r="P138" s="66">
        <f t="shared" si="61"/>
        <v>0</v>
      </c>
    </row>
    <row r="139" spans="1:16" ht="16.05" customHeight="1" x14ac:dyDescent="0.2">
      <c r="A139" s="9"/>
      <c r="B139" s="9" t="s">
        <v>46</v>
      </c>
      <c r="C139" s="7" t="s">
        <v>21</v>
      </c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>
        <v>0</v>
      </c>
      <c r="P139" s="66">
        <f t="shared" si="61"/>
        <v>0</v>
      </c>
    </row>
    <row r="140" spans="1:16" ht="16.05" customHeight="1" x14ac:dyDescent="0.2">
      <c r="A140" s="9"/>
      <c r="B140" s="9"/>
      <c r="C140" s="10" t="s">
        <v>22</v>
      </c>
      <c r="D140" s="7" t="str">
        <f t="shared" ref="D140:O140" si="94">IF(D139&lt;=0,"",D139/$P139%)</f>
        <v/>
      </c>
      <c r="E140" s="7" t="str">
        <f t="shared" si="94"/>
        <v/>
      </c>
      <c r="F140" s="7" t="str">
        <f t="shared" si="94"/>
        <v/>
      </c>
      <c r="G140" s="7" t="str">
        <f t="shared" si="94"/>
        <v/>
      </c>
      <c r="H140" s="7" t="str">
        <f t="shared" si="94"/>
        <v/>
      </c>
      <c r="I140" s="7" t="str">
        <f t="shared" si="94"/>
        <v/>
      </c>
      <c r="J140" s="7" t="str">
        <f t="shared" si="94"/>
        <v/>
      </c>
      <c r="K140" s="7" t="str">
        <f t="shared" si="94"/>
        <v/>
      </c>
      <c r="L140" s="7" t="str">
        <f t="shared" si="94"/>
        <v/>
      </c>
      <c r="M140" s="7" t="str">
        <f t="shared" si="94"/>
        <v/>
      </c>
      <c r="N140" s="7" t="str">
        <f t="shared" si="94"/>
        <v/>
      </c>
      <c r="O140" s="7" t="str">
        <f t="shared" si="94"/>
        <v/>
      </c>
      <c r="P140" s="66">
        <f t="shared" si="61"/>
        <v>0</v>
      </c>
    </row>
    <row r="141" spans="1:16" ht="16.05" customHeight="1" x14ac:dyDescent="0.2">
      <c r="A141" s="9"/>
      <c r="B141" s="9"/>
      <c r="C141" s="7" t="s">
        <v>23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6">
        <f t="shared" si="61"/>
        <v>0</v>
      </c>
    </row>
    <row r="142" spans="1:16" ht="16.05" customHeight="1" x14ac:dyDescent="0.2">
      <c r="A142" s="9"/>
      <c r="B142" s="9"/>
      <c r="C142" s="10" t="s">
        <v>22</v>
      </c>
      <c r="D142" s="7" t="str">
        <f t="shared" ref="D142:O142" si="95">IF(D141&lt;=0,"",D141/$P141%)</f>
        <v/>
      </c>
      <c r="E142" s="7" t="str">
        <f t="shared" si="95"/>
        <v/>
      </c>
      <c r="F142" s="7" t="str">
        <f t="shared" si="95"/>
        <v/>
      </c>
      <c r="G142" s="7" t="str">
        <f t="shared" si="95"/>
        <v/>
      </c>
      <c r="H142" s="7" t="str">
        <f t="shared" si="95"/>
        <v/>
      </c>
      <c r="I142" s="7" t="str">
        <f t="shared" si="95"/>
        <v/>
      </c>
      <c r="J142" s="7" t="str">
        <f t="shared" si="95"/>
        <v/>
      </c>
      <c r="K142" s="7" t="str">
        <f t="shared" si="95"/>
        <v/>
      </c>
      <c r="L142" s="7" t="str">
        <f t="shared" si="95"/>
        <v/>
      </c>
      <c r="M142" s="7" t="str">
        <f t="shared" si="95"/>
        <v/>
      </c>
      <c r="N142" s="7" t="str">
        <f t="shared" si="95"/>
        <v/>
      </c>
      <c r="O142" s="7" t="str">
        <f t="shared" si="95"/>
        <v/>
      </c>
      <c r="P142" s="66">
        <f t="shared" si="61"/>
        <v>0</v>
      </c>
    </row>
    <row r="143" spans="1:16" ht="16.05" customHeight="1" x14ac:dyDescent="0.2">
      <c r="A143" s="9"/>
      <c r="B143" s="9"/>
      <c r="C143" s="7" t="s">
        <v>24</v>
      </c>
      <c r="D143" s="66">
        <f>SUM(D141,D139)</f>
        <v>0</v>
      </c>
      <c r="E143" s="66">
        <f t="shared" ref="E143:O143" si="96">SUM(E141,E139)</f>
        <v>0</v>
      </c>
      <c r="F143" s="66">
        <f t="shared" si="96"/>
        <v>0</v>
      </c>
      <c r="G143" s="66">
        <f t="shared" si="96"/>
        <v>0</v>
      </c>
      <c r="H143" s="66">
        <f t="shared" si="96"/>
        <v>0</v>
      </c>
      <c r="I143" s="66">
        <f t="shared" si="96"/>
        <v>0</v>
      </c>
      <c r="J143" s="66">
        <f t="shared" si="96"/>
        <v>0</v>
      </c>
      <c r="K143" s="66">
        <f t="shared" si="96"/>
        <v>0</v>
      </c>
      <c r="L143" s="66">
        <f t="shared" si="96"/>
        <v>0</v>
      </c>
      <c r="M143" s="66">
        <f t="shared" si="96"/>
        <v>0</v>
      </c>
      <c r="N143" s="66">
        <f t="shared" si="96"/>
        <v>0</v>
      </c>
      <c r="O143" s="66">
        <f t="shared" si="96"/>
        <v>0</v>
      </c>
      <c r="P143" s="66">
        <f t="shared" si="61"/>
        <v>0</v>
      </c>
    </row>
    <row r="144" spans="1:16" ht="16.05" customHeight="1" x14ac:dyDescent="0.2">
      <c r="A144" s="9"/>
      <c r="B144" s="13"/>
      <c r="C144" s="10" t="s">
        <v>22</v>
      </c>
      <c r="D144" s="7" t="str">
        <f t="shared" ref="D144:O144" si="97">IF(D143&lt;=0,"",D143/$P143%)</f>
        <v/>
      </c>
      <c r="E144" s="7" t="str">
        <f t="shared" si="97"/>
        <v/>
      </c>
      <c r="F144" s="7" t="str">
        <f t="shared" si="97"/>
        <v/>
      </c>
      <c r="G144" s="7" t="str">
        <f t="shared" si="97"/>
        <v/>
      </c>
      <c r="H144" s="7" t="str">
        <f t="shared" si="97"/>
        <v/>
      </c>
      <c r="I144" s="7" t="str">
        <f t="shared" si="97"/>
        <v/>
      </c>
      <c r="J144" s="7" t="str">
        <f t="shared" si="97"/>
        <v/>
      </c>
      <c r="K144" s="7" t="str">
        <f t="shared" si="97"/>
        <v/>
      </c>
      <c r="L144" s="7" t="str">
        <f t="shared" si="97"/>
        <v/>
      </c>
      <c r="M144" s="7" t="str">
        <f t="shared" si="97"/>
        <v/>
      </c>
      <c r="N144" s="7" t="str">
        <f t="shared" si="97"/>
        <v/>
      </c>
      <c r="O144" s="7" t="str">
        <f t="shared" si="97"/>
        <v/>
      </c>
      <c r="P144" s="66">
        <f t="shared" si="61"/>
        <v>0</v>
      </c>
    </row>
    <row r="145" spans="1:16" ht="16.05" customHeight="1" x14ac:dyDescent="0.2">
      <c r="A145" s="9"/>
      <c r="B145" s="9" t="s">
        <v>47</v>
      </c>
      <c r="C145" s="7" t="s">
        <v>21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6">
        <f t="shared" si="61"/>
        <v>0</v>
      </c>
    </row>
    <row r="146" spans="1:16" ht="16.05" customHeight="1" x14ac:dyDescent="0.2">
      <c r="A146" s="9"/>
      <c r="B146" s="9"/>
      <c r="C146" s="10" t="s">
        <v>22</v>
      </c>
      <c r="D146" s="7" t="str">
        <f t="shared" ref="D146:O146" si="98">IF(D145&lt;=0,"",D145/$P145%)</f>
        <v/>
      </c>
      <c r="E146" s="7" t="str">
        <f t="shared" si="98"/>
        <v/>
      </c>
      <c r="F146" s="7" t="str">
        <f t="shared" si="98"/>
        <v/>
      </c>
      <c r="G146" s="7" t="str">
        <f t="shared" si="98"/>
        <v/>
      </c>
      <c r="H146" s="7" t="str">
        <f t="shared" si="98"/>
        <v/>
      </c>
      <c r="I146" s="7" t="str">
        <f t="shared" si="98"/>
        <v/>
      </c>
      <c r="J146" s="7" t="str">
        <f t="shared" si="98"/>
        <v/>
      </c>
      <c r="K146" s="7" t="str">
        <f t="shared" si="98"/>
        <v/>
      </c>
      <c r="L146" s="7" t="str">
        <f t="shared" si="98"/>
        <v/>
      </c>
      <c r="M146" s="7" t="str">
        <f t="shared" si="98"/>
        <v/>
      </c>
      <c r="N146" s="7" t="str">
        <f t="shared" si="98"/>
        <v/>
      </c>
      <c r="O146" s="7" t="str">
        <f t="shared" si="98"/>
        <v/>
      </c>
      <c r="P146" s="66">
        <f t="shared" si="61"/>
        <v>0</v>
      </c>
    </row>
    <row r="147" spans="1:16" ht="16.05" customHeight="1" x14ac:dyDescent="0.2">
      <c r="A147" s="9"/>
      <c r="B147" s="9"/>
      <c r="C147" s="7" t="s">
        <v>23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6">
        <f t="shared" si="61"/>
        <v>0</v>
      </c>
    </row>
    <row r="148" spans="1:16" ht="16.05" customHeight="1" x14ac:dyDescent="0.2">
      <c r="A148" s="9"/>
      <c r="B148" s="9"/>
      <c r="C148" s="10" t="s">
        <v>22</v>
      </c>
      <c r="D148" s="7" t="str">
        <f t="shared" ref="D148:O148" si="99">IF(D147&lt;=0,"",D147/$P147%)</f>
        <v/>
      </c>
      <c r="E148" s="7" t="str">
        <f t="shared" si="99"/>
        <v/>
      </c>
      <c r="F148" s="7" t="str">
        <f t="shared" si="99"/>
        <v/>
      </c>
      <c r="G148" s="7" t="str">
        <f t="shared" si="99"/>
        <v/>
      </c>
      <c r="H148" s="7" t="str">
        <f t="shared" si="99"/>
        <v/>
      </c>
      <c r="I148" s="7" t="str">
        <f t="shared" si="99"/>
        <v/>
      </c>
      <c r="J148" s="7" t="str">
        <f t="shared" si="99"/>
        <v/>
      </c>
      <c r="K148" s="7" t="str">
        <f t="shared" si="99"/>
        <v/>
      </c>
      <c r="L148" s="7" t="str">
        <f t="shared" si="99"/>
        <v/>
      </c>
      <c r="M148" s="7" t="str">
        <f t="shared" si="99"/>
        <v/>
      </c>
      <c r="N148" s="7" t="str">
        <f t="shared" si="99"/>
        <v/>
      </c>
      <c r="O148" s="7" t="str">
        <f t="shared" si="99"/>
        <v/>
      </c>
      <c r="P148" s="66">
        <f t="shared" si="61"/>
        <v>0</v>
      </c>
    </row>
    <row r="149" spans="1:16" ht="16.05" customHeight="1" x14ac:dyDescent="0.2">
      <c r="A149" s="9"/>
      <c r="B149" s="9"/>
      <c r="C149" s="7" t="s">
        <v>24</v>
      </c>
      <c r="D149" s="66">
        <f>SUM(D147,D145)</f>
        <v>0</v>
      </c>
      <c r="E149" s="66">
        <f t="shared" ref="E149:O149" si="100">SUM(E147,E145)</f>
        <v>0</v>
      </c>
      <c r="F149" s="66">
        <f t="shared" si="100"/>
        <v>0</v>
      </c>
      <c r="G149" s="66">
        <f t="shared" si="100"/>
        <v>0</v>
      </c>
      <c r="H149" s="66">
        <f t="shared" si="100"/>
        <v>0</v>
      </c>
      <c r="I149" s="66">
        <f t="shared" si="100"/>
        <v>0</v>
      </c>
      <c r="J149" s="66">
        <f t="shared" si="100"/>
        <v>0</v>
      </c>
      <c r="K149" s="66">
        <f t="shared" si="100"/>
        <v>0</v>
      </c>
      <c r="L149" s="66">
        <f t="shared" si="100"/>
        <v>0</v>
      </c>
      <c r="M149" s="66">
        <f t="shared" si="100"/>
        <v>0</v>
      </c>
      <c r="N149" s="66">
        <f t="shared" si="100"/>
        <v>0</v>
      </c>
      <c r="O149" s="66">
        <f t="shared" si="100"/>
        <v>0</v>
      </c>
      <c r="P149" s="66">
        <f t="shared" si="61"/>
        <v>0</v>
      </c>
    </row>
    <row r="150" spans="1:16" ht="16.05" customHeight="1" x14ac:dyDescent="0.2">
      <c r="A150" s="9"/>
      <c r="B150" s="13"/>
      <c r="C150" s="10" t="s">
        <v>22</v>
      </c>
      <c r="D150" s="7" t="str">
        <f t="shared" ref="D150:O150" si="101">IF(D149&lt;=0,"",D149/$P149%)</f>
        <v/>
      </c>
      <c r="E150" s="7" t="str">
        <f t="shared" si="101"/>
        <v/>
      </c>
      <c r="F150" s="7" t="str">
        <f t="shared" si="101"/>
        <v/>
      </c>
      <c r="G150" s="7" t="str">
        <f t="shared" si="101"/>
        <v/>
      </c>
      <c r="H150" s="7" t="str">
        <f t="shared" si="101"/>
        <v/>
      </c>
      <c r="I150" s="7" t="str">
        <f t="shared" si="101"/>
        <v/>
      </c>
      <c r="J150" s="7" t="str">
        <f t="shared" si="101"/>
        <v/>
      </c>
      <c r="K150" s="7" t="str">
        <f t="shared" si="101"/>
        <v/>
      </c>
      <c r="L150" s="7" t="str">
        <f t="shared" si="101"/>
        <v/>
      </c>
      <c r="M150" s="7" t="str">
        <f t="shared" si="101"/>
        <v/>
      </c>
      <c r="N150" s="7" t="str">
        <f t="shared" si="101"/>
        <v/>
      </c>
      <c r="O150" s="7" t="str">
        <f t="shared" si="101"/>
        <v/>
      </c>
      <c r="P150" s="66">
        <f t="shared" si="61"/>
        <v>0</v>
      </c>
    </row>
    <row r="151" spans="1:16" ht="16.05" customHeight="1" x14ac:dyDescent="0.2">
      <c r="A151" s="9"/>
      <c r="B151" s="9" t="s">
        <v>48</v>
      </c>
      <c r="C151" s="7" t="s">
        <v>21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67">
        <v>2.8</v>
      </c>
      <c r="K151" s="67">
        <v>1.6</v>
      </c>
      <c r="L151" s="67">
        <v>4.4000000000000004</v>
      </c>
      <c r="M151" s="67">
        <v>0</v>
      </c>
      <c r="N151" s="67">
        <v>0</v>
      </c>
      <c r="O151" s="67">
        <v>0</v>
      </c>
      <c r="P151" s="66">
        <f t="shared" si="61"/>
        <v>8.8000000000000007</v>
      </c>
    </row>
    <row r="152" spans="1:16" ht="16.05" customHeight="1" x14ac:dyDescent="0.2">
      <c r="A152" s="9"/>
      <c r="B152" s="9"/>
      <c r="C152" s="10" t="s">
        <v>22</v>
      </c>
      <c r="D152" s="7" t="str">
        <f t="shared" ref="D152:O152" si="102">IF(D151&lt;=0,"",D151/$P151%)</f>
        <v/>
      </c>
      <c r="E152" s="7" t="str">
        <f t="shared" si="102"/>
        <v/>
      </c>
      <c r="F152" s="7" t="str">
        <f t="shared" si="102"/>
        <v/>
      </c>
      <c r="G152" s="7" t="str">
        <f t="shared" si="102"/>
        <v/>
      </c>
      <c r="H152" s="7" t="str">
        <f t="shared" si="102"/>
        <v/>
      </c>
      <c r="I152" s="7" t="str">
        <f t="shared" si="102"/>
        <v/>
      </c>
      <c r="J152" s="7">
        <f t="shared" si="102"/>
        <v>31.818181818181813</v>
      </c>
      <c r="K152" s="7">
        <f t="shared" si="102"/>
        <v>18.18181818181818</v>
      </c>
      <c r="L152" s="7">
        <f t="shared" si="102"/>
        <v>50</v>
      </c>
      <c r="M152" s="7" t="str">
        <f t="shared" si="102"/>
        <v/>
      </c>
      <c r="N152" s="7" t="str">
        <f t="shared" si="102"/>
        <v/>
      </c>
      <c r="O152" s="7" t="str">
        <f t="shared" si="102"/>
        <v/>
      </c>
      <c r="P152" s="66">
        <f t="shared" si="61"/>
        <v>100</v>
      </c>
    </row>
    <row r="153" spans="1:16" ht="16.05" customHeight="1" x14ac:dyDescent="0.2">
      <c r="A153" s="9"/>
      <c r="B153" s="9"/>
      <c r="C153" s="7" t="s">
        <v>23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  <c r="J153" s="67">
        <v>57.6</v>
      </c>
      <c r="K153" s="67">
        <v>58.4</v>
      </c>
      <c r="L153" s="67">
        <v>75.099999999999994</v>
      </c>
      <c r="M153" s="67">
        <v>0.6</v>
      </c>
      <c r="N153" s="67">
        <v>0</v>
      </c>
      <c r="O153" s="67">
        <v>0</v>
      </c>
      <c r="P153" s="66">
        <f t="shared" si="61"/>
        <v>191.7</v>
      </c>
    </row>
    <row r="154" spans="1:16" ht="16.05" customHeight="1" x14ac:dyDescent="0.2">
      <c r="A154" s="9"/>
      <c r="B154" s="9"/>
      <c r="C154" s="10" t="s">
        <v>22</v>
      </c>
      <c r="D154" s="7" t="str">
        <f t="shared" ref="D154:O154" si="103">IF(D153&lt;=0,"",D153/$P153%)</f>
        <v/>
      </c>
      <c r="E154" s="7" t="str">
        <f t="shared" si="103"/>
        <v/>
      </c>
      <c r="F154" s="7" t="str">
        <f t="shared" si="103"/>
        <v/>
      </c>
      <c r="G154" s="7" t="str">
        <f t="shared" si="103"/>
        <v/>
      </c>
      <c r="H154" s="7" t="str">
        <f t="shared" si="103"/>
        <v/>
      </c>
      <c r="I154" s="7" t="str">
        <f t="shared" si="103"/>
        <v/>
      </c>
      <c r="J154" s="7">
        <f t="shared" si="103"/>
        <v>30.046948356807516</v>
      </c>
      <c r="K154" s="7">
        <f t="shared" si="103"/>
        <v>30.464267083985398</v>
      </c>
      <c r="L154" s="7">
        <f t="shared" si="103"/>
        <v>39.175795513823687</v>
      </c>
      <c r="M154" s="7">
        <f t="shared" si="103"/>
        <v>0.3129890453834116</v>
      </c>
      <c r="N154" s="7" t="str">
        <f t="shared" si="103"/>
        <v/>
      </c>
      <c r="O154" s="7" t="str">
        <f t="shared" si="103"/>
        <v/>
      </c>
      <c r="P154" s="66">
        <f t="shared" ref="P154:P217" si="104">SUM(D154:O154)</f>
        <v>100.00000000000001</v>
      </c>
    </row>
    <row r="155" spans="1:16" ht="16.05" customHeight="1" x14ac:dyDescent="0.2">
      <c r="A155" s="9"/>
      <c r="B155" s="9"/>
      <c r="C155" s="7" t="s">
        <v>24</v>
      </c>
      <c r="D155" s="66">
        <f>SUM(D153,D151)</f>
        <v>0</v>
      </c>
      <c r="E155" s="66">
        <f t="shared" ref="E155:O155" si="105">SUM(E153,E151)</f>
        <v>0</v>
      </c>
      <c r="F155" s="66">
        <f t="shared" si="105"/>
        <v>0</v>
      </c>
      <c r="G155" s="66">
        <f t="shared" si="105"/>
        <v>0</v>
      </c>
      <c r="H155" s="66">
        <f t="shared" si="105"/>
        <v>0</v>
      </c>
      <c r="I155" s="66">
        <f t="shared" si="105"/>
        <v>0</v>
      </c>
      <c r="J155" s="66">
        <f t="shared" si="105"/>
        <v>60.4</v>
      </c>
      <c r="K155" s="66">
        <f t="shared" si="105"/>
        <v>60</v>
      </c>
      <c r="L155" s="66">
        <f t="shared" si="105"/>
        <v>79.5</v>
      </c>
      <c r="M155" s="66">
        <f t="shared" si="105"/>
        <v>0.6</v>
      </c>
      <c r="N155" s="66">
        <f t="shared" si="105"/>
        <v>0</v>
      </c>
      <c r="O155" s="66">
        <f t="shared" si="105"/>
        <v>0</v>
      </c>
      <c r="P155" s="66">
        <f t="shared" si="104"/>
        <v>200.5</v>
      </c>
    </row>
    <row r="156" spans="1:16" ht="16.05" customHeight="1" x14ac:dyDescent="0.2">
      <c r="A156" s="9"/>
      <c r="B156" s="13"/>
      <c r="C156" s="10" t="s">
        <v>22</v>
      </c>
      <c r="D156" s="7" t="str">
        <f t="shared" ref="D156:O156" si="106">IF(D155&lt;=0,"",D155/$P155%)</f>
        <v/>
      </c>
      <c r="E156" s="7" t="str">
        <f t="shared" si="106"/>
        <v/>
      </c>
      <c r="F156" s="7" t="str">
        <f t="shared" si="106"/>
        <v/>
      </c>
      <c r="G156" s="7" t="str">
        <f t="shared" si="106"/>
        <v/>
      </c>
      <c r="H156" s="7" t="str">
        <f t="shared" si="106"/>
        <v/>
      </c>
      <c r="I156" s="7" t="str">
        <f t="shared" si="106"/>
        <v/>
      </c>
      <c r="J156" s="7">
        <f t="shared" si="106"/>
        <v>30.124688279301747</v>
      </c>
      <c r="K156" s="7">
        <f t="shared" si="106"/>
        <v>29.925187032418954</v>
      </c>
      <c r="L156" s="7">
        <f t="shared" si="106"/>
        <v>39.650872817955111</v>
      </c>
      <c r="M156" s="7">
        <f t="shared" si="106"/>
        <v>0.29925187032418954</v>
      </c>
      <c r="N156" s="7" t="str">
        <f t="shared" si="106"/>
        <v/>
      </c>
      <c r="O156" s="7" t="str">
        <f t="shared" si="106"/>
        <v/>
      </c>
      <c r="P156" s="66">
        <f t="shared" si="104"/>
        <v>100</v>
      </c>
    </row>
    <row r="157" spans="1:16" ht="16.05" customHeight="1" x14ac:dyDescent="0.2">
      <c r="A157" s="9"/>
      <c r="B157" s="9" t="s">
        <v>49</v>
      </c>
      <c r="C157" s="7" t="s">
        <v>21</v>
      </c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6">
        <f t="shared" si="104"/>
        <v>0</v>
      </c>
    </row>
    <row r="158" spans="1:16" ht="16.05" customHeight="1" x14ac:dyDescent="0.2">
      <c r="A158" s="9"/>
      <c r="B158" s="9"/>
      <c r="C158" s="10" t="s">
        <v>22</v>
      </c>
      <c r="D158" s="7" t="str">
        <f t="shared" ref="D158:O158" si="107">IF(D157&lt;=0,"",D157/$P157%)</f>
        <v/>
      </c>
      <c r="E158" s="7" t="str">
        <f t="shared" si="107"/>
        <v/>
      </c>
      <c r="F158" s="7" t="str">
        <f t="shared" si="107"/>
        <v/>
      </c>
      <c r="G158" s="7" t="str">
        <f t="shared" si="107"/>
        <v/>
      </c>
      <c r="H158" s="7" t="str">
        <f t="shared" si="107"/>
        <v/>
      </c>
      <c r="I158" s="7" t="str">
        <f t="shared" si="107"/>
        <v/>
      </c>
      <c r="J158" s="7" t="str">
        <f t="shared" si="107"/>
        <v/>
      </c>
      <c r="K158" s="7" t="str">
        <f t="shared" si="107"/>
        <v/>
      </c>
      <c r="L158" s="7" t="str">
        <f t="shared" si="107"/>
        <v/>
      </c>
      <c r="M158" s="7" t="str">
        <f t="shared" si="107"/>
        <v/>
      </c>
      <c r="N158" s="7" t="str">
        <f t="shared" si="107"/>
        <v/>
      </c>
      <c r="O158" s="7" t="str">
        <f t="shared" si="107"/>
        <v/>
      </c>
      <c r="P158" s="66">
        <f t="shared" si="104"/>
        <v>0</v>
      </c>
    </row>
    <row r="159" spans="1:16" ht="16.05" customHeight="1" x14ac:dyDescent="0.2">
      <c r="A159" s="9"/>
      <c r="B159" s="9"/>
      <c r="C159" s="7" t="s">
        <v>23</v>
      </c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6">
        <f t="shared" si="104"/>
        <v>0</v>
      </c>
    </row>
    <row r="160" spans="1:16" ht="16.05" customHeight="1" x14ac:dyDescent="0.2">
      <c r="A160" s="9"/>
      <c r="B160" s="9"/>
      <c r="C160" s="10" t="s">
        <v>22</v>
      </c>
      <c r="D160" s="7" t="str">
        <f t="shared" ref="D160:O160" si="108">IF(D159&lt;=0,"",D159/$P159%)</f>
        <v/>
      </c>
      <c r="E160" s="7" t="str">
        <f t="shared" si="108"/>
        <v/>
      </c>
      <c r="F160" s="7" t="str">
        <f t="shared" si="108"/>
        <v/>
      </c>
      <c r="G160" s="7" t="str">
        <f t="shared" si="108"/>
        <v/>
      </c>
      <c r="H160" s="7" t="str">
        <f t="shared" si="108"/>
        <v/>
      </c>
      <c r="I160" s="7" t="str">
        <f t="shared" si="108"/>
        <v/>
      </c>
      <c r="J160" s="7" t="str">
        <f t="shared" si="108"/>
        <v/>
      </c>
      <c r="K160" s="7" t="str">
        <f t="shared" si="108"/>
        <v/>
      </c>
      <c r="L160" s="7" t="str">
        <f t="shared" si="108"/>
        <v/>
      </c>
      <c r="M160" s="7" t="str">
        <f t="shared" si="108"/>
        <v/>
      </c>
      <c r="N160" s="7" t="str">
        <f t="shared" si="108"/>
        <v/>
      </c>
      <c r="O160" s="7" t="str">
        <f t="shared" si="108"/>
        <v/>
      </c>
      <c r="P160" s="66">
        <f t="shared" si="104"/>
        <v>0</v>
      </c>
    </row>
    <row r="161" spans="1:16" ht="16.05" customHeight="1" x14ac:dyDescent="0.2">
      <c r="A161" s="9"/>
      <c r="B161" s="9"/>
      <c r="C161" s="7" t="s">
        <v>24</v>
      </c>
      <c r="D161" s="66">
        <f>SUM(D159,D157)</f>
        <v>0</v>
      </c>
      <c r="E161" s="66">
        <f t="shared" ref="E161:O161" si="109">SUM(E159,E157)</f>
        <v>0</v>
      </c>
      <c r="F161" s="66">
        <f t="shared" si="109"/>
        <v>0</v>
      </c>
      <c r="G161" s="66">
        <f t="shared" si="109"/>
        <v>0</v>
      </c>
      <c r="H161" s="66">
        <f t="shared" si="109"/>
        <v>0</v>
      </c>
      <c r="I161" s="66">
        <f t="shared" si="109"/>
        <v>0</v>
      </c>
      <c r="J161" s="66">
        <f t="shared" si="109"/>
        <v>0</v>
      </c>
      <c r="K161" s="66">
        <f t="shared" si="109"/>
        <v>0</v>
      </c>
      <c r="L161" s="66">
        <f t="shared" si="109"/>
        <v>0</v>
      </c>
      <c r="M161" s="66">
        <f t="shared" si="109"/>
        <v>0</v>
      </c>
      <c r="N161" s="66">
        <f t="shared" si="109"/>
        <v>0</v>
      </c>
      <c r="O161" s="66">
        <f t="shared" si="109"/>
        <v>0</v>
      </c>
      <c r="P161" s="66">
        <f t="shared" si="104"/>
        <v>0</v>
      </c>
    </row>
    <row r="162" spans="1:16" ht="16.05" customHeight="1" x14ac:dyDescent="0.2">
      <c r="A162" s="9"/>
      <c r="B162" s="13"/>
      <c r="C162" s="10" t="s">
        <v>22</v>
      </c>
      <c r="D162" s="7" t="str">
        <f t="shared" ref="D162:O162" si="110">IF(D161&lt;=0,"",D161/$P161%)</f>
        <v/>
      </c>
      <c r="E162" s="7" t="str">
        <f t="shared" si="110"/>
        <v/>
      </c>
      <c r="F162" s="7" t="str">
        <f t="shared" si="110"/>
        <v/>
      </c>
      <c r="G162" s="7" t="str">
        <f t="shared" si="110"/>
        <v/>
      </c>
      <c r="H162" s="7" t="str">
        <f t="shared" si="110"/>
        <v/>
      </c>
      <c r="I162" s="7" t="str">
        <f t="shared" si="110"/>
        <v/>
      </c>
      <c r="J162" s="7" t="str">
        <f t="shared" si="110"/>
        <v/>
      </c>
      <c r="K162" s="7" t="str">
        <f t="shared" si="110"/>
        <v/>
      </c>
      <c r="L162" s="7" t="str">
        <f t="shared" si="110"/>
        <v/>
      </c>
      <c r="M162" s="7" t="str">
        <f t="shared" si="110"/>
        <v/>
      </c>
      <c r="N162" s="7" t="str">
        <f t="shared" si="110"/>
        <v/>
      </c>
      <c r="O162" s="7" t="str">
        <f t="shared" si="110"/>
        <v/>
      </c>
      <c r="P162" s="66">
        <f t="shared" si="104"/>
        <v>0</v>
      </c>
    </row>
    <row r="163" spans="1:16" ht="16.05" customHeight="1" x14ac:dyDescent="0.2">
      <c r="A163" s="9"/>
      <c r="B163" s="9" t="s">
        <v>50</v>
      </c>
      <c r="C163" s="7" t="s">
        <v>21</v>
      </c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6">
        <f t="shared" si="104"/>
        <v>0</v>
      </c>
    </row>
    <row r="164" spans="1:16" ht="16.05" customHeight="1" x14ac:dyDescent="0.2">
      <c r="A164" s="9"/>
      <c r="B164" s="9"/>
      <c r="C164" s="10" t="s">
        <v>22</v>
      </c>
      <c r="D164" s="7" t="str">
        <f t="shared" ref="D164:O164" si="111">IF(D163&lt;=0,"",D163/$P163%)</f>
        <v/>
      </c>
      <c r="E164" s="7" t="str">
        <f t="shared" si="111"/>
        <v/>
      </c>
      <c r="F164" s="7" t="str">
        <f t="shared" si="111"/>
        <v/>
      </c>
      <c r="G164" s="7" t="str">
        <f t="shared" si="111"/>
        <v/>
      </c>
      <c r="H164" s="7" t="str">
        <f t="shared" si="111"/>
        <v/>
      </c>
      <c r="I164" s="7" t="str">
        <f t="shared" si="111"/>
        <v/>
      </c>
      <c r="J164" s="7" t="str">
        <f t="shared" si="111"/>
        <v/>
      </c>
      <c r="K164" s="7" t="str">
        <f t="shared" si="111"/>
        <v/>
      </c>
      <c r="L164" s="7" t="str">
        <f t="shared" si="111"/>
        <v/>
      </c>
      <c r="M164" s="7" t="str">
        <f t="shared" si="111"/>
        <v/>
      </c>
      <c r="N164" s="7" t="str">
        <f t="shared" si="111"/>
        <v/>
      </c>
      <c r="O164" s="7" t="str">
        <f t="shared" si="111"/>
        <v/>
      </c>
      <c r="P164" s="66">
        <f t="shared" si="104"/>
        <v>0</v>
      </c>
    </row>
    <row r="165" spans="1:16" ht="16.05" customHeight="1" x14ac:dyDescent="0.2">
      <c r="A165" s="9"/>
      <c r="B165" s="9"/>
      <c r="C165" s="7" t="s">
        <v>23</v>
      </c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6">
        <f t="shared" si="104"/>
        <v>0</v>
      </c>
    </row>
    <row r="166" spans="1:16" ht="16.05" customHeight="1" x14ac:dyDescent="0.2">
      <c r="A166" s="9"/>
      <c r="B166" s="9"/>
      <c r="C166" s="10" t="s">
        <v>22</v>
      </c>
      <c r="D166" s="7" t="str">
        <f t="shared" ref="D166:O166" si="112">IF(D165&lt;=0,"",D165/$P165%)</f>
        <v/>
      </c>
      <c r="E166" s="7" t="str">
        <f t="shared" si="112"/>
        <v/>
      </c>
      <c r="F166" s="7" t="str">
        <f t="shared" si="112"/>
        <v/>
      </c>
      <c r="G166" s="7" t="str">
        <f t="shared" si="112"/>
        <v/>
      </c>
      <c r="H166" s="7" t="str">
        <f t="shared" si="112"/>
        <v/>
      </c>
      <c r="I166" s="7" t="str">
        <f t="shared" si="112"/>
        <v/>
      </c>
      <c r="J166" s="7" t="str">
        <f t="shared" si="112"/>
        <v/>
      </c>
      <c r="K166" s="7" t="str">
        <f t="shared" si="112"/>
        <v/>
      </c>
      <c r="L166" s="7" t="str">
        <f t="shared" si="112"/>
        <v/>
      </c>
      <c r="M166" s="7" t="str">
        <f t="shared" si="112"/>
        <v/>
      </c>
      <c r="N166" s="7" t="str">
        <f t="shared" si="112"/>
        <v/>
      </c>
      <c r="O166" s="7" t="str">
        <f t="shared" si="112"/>
        <v/>
      </c>
      <c r="P166" s="66">
        <f t="shared" si="104"/>
        <v>0</v>
      </c>
    </row>
    <row r="167" spans="1:16" ht="16.05" customHeight="1" x14ac:dyDescent="0.2">
      <c r="A167" s="9"/>
      <c r="B167" s="9"/>
      <c r="C167" s="7" t="s">
        <v>24</v>
      </c>
      <c r="D167" s="66">
        <f>SUM(D165,D163)</f>
        <v>0</v>
      </c>
      <c r="E167" s="66">
        <f t="shared" ref="E167:O167" si="113">SUM(E165,E163)</f>
        <v>0</v>
      </c>
      <c r="F167" s="66">
        <f t="shared" si="113"/>
        <v>0</v>
      </c>
      <c r="G167" s="66">
        <f t="shared" si="113"/>
        <v>0</v>
      </c>
      <c r="H167" s="66">
        <f t="shared" si="113"/>
        <v>0</v>
      </c>
      <c r="I167" s="66">
        <f t="shared" si="113"/>
        <v>0</v>
      </c>
      <c r="J167" s="66">
        <f t="shared" si="113"/>
        <v>0</v>
      </c>
      <c r="K167" s="66">
        <f t="shared" si="113"/>
        <v>0</v>
      </c>
      <c r="L167" s="66">
        <f t="shared" si="113"/>
        <v>0</v>
      </c>
      <c r="M167" s="66">
        <f t="shared" si="113"/>
        <v>0</v>
      </c>
      <c r="N167" s="66">
        <f t="shared" si="113"/>
        <v>0</v>
      </c>
      <c r="O167" s="66">
        <f t="shared" si="113"/>
        <v>0</v>
      </c>
      <c r="P167" s="66">
        <f t="shared" si="104"/>
        <v>0</v>
      </c>
    </row>
    <row r="168" spans="1:16" ht="16.05" customHeight="1" x14ac:dyDescent="0.2">
      <c r="A168" s="9"/>
      <c r="B168" s="13"/>
      <c r="C168" s="10" t="s">
        <v>22</v>
      </c>
      <c r="D168" s="7" t="str">
        <f t="shared" ref="D168:O168" si="114">IF(D167&lt;=0,"",D167/$P167%)</f>
        <v/>
      </c>
      <c r="E168" s="7" t="str">
        <f t="shared" si="114"/>
        <v/>
      </c>
      <c r="F168" s="7" t="str">
        <f t="shared" si="114"/>
        <v/>
      </c>
      <c r="G168" s="7" t="str">
        <f t="shared" si="114"/>
        <v/>
      </c>
      <c r="H168" s="7" t="str">
        <f t="shared" si="114"/>
        <v/>
      </c>
      <c r="I168" s="7" t="str">
        <f t="shared" si="114"/>
        <v/>
      </c>
      <c r="J168" s="7" t="str">
        <f t="shared" si="114"/>
        <v/>
      </c>
      <c r="K168" s="7" t="str">
        <f t="shared" si="114"/>
        <v/>
      </c>
      <c r="L168" s="7" t="str">
        <f t="shared" si="114"/>
        <v/>
      </c>
      <c r="M168" s="7" t="str">
        <f t="shared" si="114"/>
        <v/>
      </c>
      <c r="N168" s="7" t="str">
        <f t="shared" si="114"/>
        <v/>
      </c>
      <c r="O168" s="7" t="str">
        <f t="shared" si="114"/>
        <v/>
      </c>
      <c r="P168" s="66">
        <f t="shared" si="104"/>
        <v>0</v>
      </c>
    </row>
    <row r="169" spans="1:16" ht="16.05" customHeight="1" x14ac:dyDescent="0.2">
      <c r="A169" s="9"/>
      <c r="B169" s="9" t="s">
        <v>51</v>
      </c>
      <c r="C169" s="7" t="s">
        <v>21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6">
        <f t="shared" si="104"/>
        <v>0</v>
      </c>
    </row>
    <row r="170" spans="1:16" ht="16.05" customHeight="1" x14ac:dyDescent="0.2">
      <c r="A170" s="9"/>
      <c r="B170" s="9"/>
      <c r="C170" s="10" t="s">
        <v>22</v>
      </c>
      <c r="D170" s="7" t="str">
        <f t="shared" ref="D170:O170" si="115">IF(D169&lt;=0,"",D169/$P169%)</f>
        <v/>
      </c>
      <c r="E170" s="7" t="str">
        <f t="shared" si="115"/>
        <v/>
      </c>
      <c r="F170" s="7" t="str">
        <f t="shared" si="115"/>
        <v/>
      </c>
      <c r="G170" s="7" t="str">
        <f t="shared" si="115"/>
        <v/>
      </c>
      <c r="H170" s="7" t="str">
        <f t="shared" si="115"/>
        <v/>
      </c>
      <c r="I170" s="7" t="str">
        <f t="shared" si="115"/>
        <v/>
      </c>
      <c r="J170" s="7" t="str">
        <f t="shared" si="115"/>
        <v/>
      </c>
      <c r="K170" s="7" t="str">
        <f t="shared" si="115"/>
        <v/>
      </c>
      <c r="L170" s="7" t="str">
        <f t="shared" si="115"/>
        <v/>
      </c>
      <c r="M170" s="7" t="str">
        <f t="shared" si="115"/>
        <v/>
      </c>
      <c r="N170" s="7" t="str">
        <f t="shared" si="115"/>
        <v/>
      </c>
      <c r="O170" s="7" t="str">
        <f t="shared" si="115"/>
        <v/>
      </c>
      <c r="P170" s="66">
        <f t="shared" si="104"/>
        <v>0</v>
      </c>
    </row>
    <row r="171" spans="1:16" ht="16.05" customHeight="1" x14ac:dyDescent="0.2">
      <c r="A171" s="9"/>
      <c r="B171" s="9"/>
      <c r="C171" s="7" t="s">
        <v>23</v>
      </c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6">
        <f t="shared" si="104"/>
        <v>0</v>
      </c>
    </row>
    <row r="172" spans="1:16" ht="16.05" customHeight="1" x14ac:dyDescent="0.2">
      <c r="A172" s="9"/>
      <c r="B172" s="9"/>
      <c r="C172" s="10" t="s">
        <v>22</v>
      </c>
      <c r="D172" s="7" t="str">
        <f t="shared" ref="D172:O172" si="116">IF(D171&lt;=0,"",D171/$P171%)</f>
        <v/>
      </c>
      <c r="E172" s="7" t="str">
        <f t="shared" si="116"/>
        <v/>
      </c>
      <c r="F172" s="7" t="str">
        <f t="shared" si="116"/>
        <v/>
      </c>
      <c r="G172" s="7" t="str">
        <f t="shared" si="116"/>
        <v/>
      </c>
      <c r="H172" s="7" t="str">
        <f t="shared" si="116"/>
        <v/>
      </c>
      <c r="I172" s="7" t="str">
        <f t="shared" si="116"/>
        <v/>
      </c>
      <c r="J172" s="7" t="str">
        <f t="shared" si="116"/>
        <v/>
      </c>
      <c r="K172" s="7" t="str">
        <f t="shared" si="116"/>
        <v/>
      </c>
      <c r="L172" s="7" t="str">
        <f t="shared" si="116"/>
        <v/>
      </c>
      <c r="M172" s="7" t="str">
        <f t="shared" si="116"/>
        <v/>
      </c>
      <c r="N172" s="7" t="str">
        <f t="shared" si="116"/>
        <v/>
      </c>
      <c r="O172" s="7" t="str">
        <f t="shared" si="116"/>
        <v/>
      </c>
      <c r="P172" s="66">
        <f t="shared" si="104"/>
        <v>0</v>
      </c>
    </row>
    <row r="173" spans="1:16" ht="16.05" customHeight="1" x14ac:dyDescent="0.2">
      <c r="A173" s="9"/>
      <c r="B173" s="9"/>
      <c r="C173" s="7" t="s">
        <v>24</v>
      </c>
      <c r="D173" s="66">
        <f>SUM(D171,D169)</f>
        <v>0</v>
      </c>
      <c r="E173" s="66">
        <f t="shared" ref="E173:O173" si="117">SUM(E171,E169)</f>
        <v>0</v>
      </c>
      <c r="F173" s="66">
        <f t="shared" si="117"/>
        <v>0</v>
      </c>
      <c r="G173" s="66">
        <f t="shared" si="117"/>
        <v>0</v>
      </c>
      <c r="H173" s="66">
        <f t="shared" si="117"/>
        <v>0</v>
      </c>
      <c r="I173" s="66">
        <f t="shared" si="117"/>
        <v>0</v>
      </c>
      <c r="J173" s="66">
        <f t="shared" si="117"/>
        <v>0</v>
      </c>
      <c r="K173" s="66">
        <f t="shared" si="117"/>
        <v>0</v>
      </c>
      <c r="L173" s="66">
        <f t="shared" si="117"/>
        <v>0</v>
      </c>
      <c r="M173" s="66">
        <f t="shared" si="117"/>
        <v>0</v>
      </c>
      <c r="N173" s="66">
        <f t="shared" si="117"/>
        <v>0</v>
      </c>
      <c r="O173" s="66">
        <f t="shared" si="117"/>
        <v>0</v>
      </c>
      <c r="P173" s="66">
        <f t="shared" si="104"/>
        <v>0</v>
      </c>
    </row>
    <row r="174" spans="1:16" ht="16.05" customHeight="1" x14ac:dyDescent="0.2">
      <c r="A174" s="9"/>
      <c r="B174" s="13"/>
      <c r="C174" s="10" t="s">
        <v>22</v>
      </c>
      <c r="D174" s="7" t="str">
        <f t="shared" ref="D174:O174" si="118">IF(D173&lt;=0,"",D173/$P173%)</f>
        <v/>
      </c>
      <c r="E174" s="7" t="str">
        <f t="shared" si="118"/>
        <v/>
      </c>
      <c r="F174" s="7" t="str">
        <f t="shared" si="118"/>
        <v/>
      </c>
      <c r="G174" s="7" t="str">
        <f t="shared" si="118"/>
        <v/>
      </c>
      <c r="H174" s="7" t="str">
        <f t="shared" si="118"/>
        <v/>
      </c>
      <c r="I174" s="7" t="str">
        <f t="shared" si="118"/>
        <v/>
      </c>
      <c r="J174" s="7" t="str">
        <f t="shared" si="118"/>
        <v/>
      </c>
      <c r="K174" s="7" t="str">
        <f t="shared" si="118"/>
        <v/>
      </c>
      <c r="L174" s="7" t="str">
        <f t="shared" si="118"/>
        <v/>
      </c>
      <c r="M174" s="7" t="str">
        <f t="shared" si="118"/>
        <v/>
      </c>
      <c r="N174" s="7" t="str">
        <f t="shared" si="118"/>
        <v/>
      </c>
      <c r="O174" s="7" t="str">
        <f t="shared" si="118"/>
        <v/>
      </c>
      <c r="P174" s="66">
        <f t="shared" si="104"/>
        <v>0</v>
      </c>
    </row>
    <row r="175" spans="1:16" ht="16.05" customHeight="1" x14ac:dyDescent="0.2">
      <c r="A175" s="9"/>
      <c r="B175" s="9" t="s">
        <v>52</v>
      </c>
      <c r="C175" s="7" t="s">
        <v>21</v>
      </c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6">
        <f t="shared" si="104"/>
        <v>0</v>
      </c>
    </row>
    <row r="176" spans="1:16" ht="16.05" customHeight="1" x14ac:dyDescent="0.2">
      <c r="A176" s="9"/>
      <c r="B176" s="9"/>
      <c r="C176" s="10" t="s">
        <v>22</v>
      </c>
      <c r="D176" s="7" t="str">
        <f t="shared" ref="D176:O176" si="119">IF(D175&lt;=0,"",D175/$P175%)</f>
        <v/>
      </c>
      <c r="E176" s="7" t="str">
        <f t="shared" si="119"/>
        <v/>
      </c>
      <c r="F176" s="7" t="str">
        <f t="shared" si="119"/>
        <v/>
      </c>
      <c r="G176" s="7" t="str">
        <f t="shared" si="119"/>
        <v/>
      </c>
      <c r="H176" s="7" t="str">
        <f t="shared" si="119"/>
        <v/>
      </c>
      <c r="I176" s="7" t="str">
        <f t="shared" si="119"/>
        <v/>
      </c>
      <c r="J176" s="7" t="str">
        <f t="shared" si="119"/>
        <v/>
      </c>
      <c r="K176" s="7" t="str">
        <f t="shared" si="119"/>
        <v/>
      </c>
      <c r="L176" s="7" t="str">
        <f t="shared" si="119"/>
        <v/>
      </c>
      <c r="M176" s="7" t="str">
        <f t="shared" si="119"/>
        <v/>
      </c>
      <c r="N176" s="7" t="str">
        <f t="shared" si="119"/>
        <v/>
      </c>
      <c r="O176" s="7" t="str">
        <f t="shared" si="119"/>
        <v/>
      </c>
      <c r="P176" s="66">
        <f t="shared" si="104"/>
        <v>0</v>
      </c>
    </row>
    <row r="177" spans="1:16" ht="16.05" customHeight="1" x14ac:dyDescent="0.2">
      <c r="A177" s="9"/>
      <c r="B177" s="9"/>
      <c r="C177" s="7" t="s">
        <v>23</v>
      </c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6">
        <f t="shared" si="104"/>
        <v>0</v>
      </c>
    </row>
    <row r="178" spans="1:16" ht="16.05" customHeight="1" x14ac:dyDescent="0.2">
      <c r="A178" s="9"/>
      <c r="B178" s="9"/>
      <c r="C178" s="10" t="s">
        <v>22</v>
      </c>
      <c r="D178" s="7" t="str">
        <f t="shared" ref="D178:O178" si="120">IF(D177&lt;=0,"",D177/$P177%)</f>
        <v/>
      </c>
      <c r="E178" s="7" t="str">
        <f t="shared" si="120"/>
        <v/>
      </c>
      <c r="F178" s="7" t="str">
        <f t="shared" si="120"/>
        <v/>
      </c>
      <c r="G178" s="7" t="str">
        <f t="shared" si="120"/>
        <v/>
      </c>
      <c r="H178" s="7" t="str">
        <f t="shared" si="120"/>
        <v/>
      </c>
      <c r="I178" s="7" t="str">
        <f t="shared" si="120"/>
        <v/>
      </c>
      <c r="J178" s="7" t="str">
        <f t="shared" si="120"/>
        <v/>
      </c>
      <c r="K178" s="7" t="str">
        <f t="shared" si="120"/>
        <v/>
      </c>
      <c r="L178" s="7" t="str">
        <f t="shared" si="120"/>
        <v/>
      </c>
      <c r="M178" s="7" t="str">
        <f t="shared" si="120"/>
        <v/>
      </c>
      <c r="N178" s="7" t="str">
        <f t="shared" si="120"/>
        <v/>
      </c>
      <c r="O178" s="7" t="str">
        <f t="shared" si="120"/>
        <v/>
      </c>
      <c r="P178" s="66">
        <f t="shared" si="104"/>
        <v>0</v>
      </c>
    </row>
    <row r="179" spans="1:16" ht="16.05" customHeight="1" x14ac:dyDescent="0.2">
      <c r="A179" s="15"/>
      <c r="B179" s="9"/>
      <c r="C179" s="7" t="s">
        <v>24</v>
      </c>
      <c r="D179" s="66">
        <f>SUM(D177,D175)</f>
        <v>0</v>
      </c>
      <c r="E179" s="66">
        <f t="shared" ref="E179:O179" si="121">SUM(E177,E175)</f>
        <v>0</v>
      </c>
      <c r="F179" s="66">
        <f t="shared" si="121"/>
        <v>0</v>
      </c>
      <c r="G179" s="66">
        <f t="shared" si="121"/>
        <v>0</v>
      </c>
      <c r="H179" s="66">
        <f t="shared" si="121"/>
        <v>0</v>
      </c>
      <c r="I179" s="66">
        <f t="shared" si="121"/>
        <v>0</v>
      </c>
      <c r="J179" s="66">
        <f t="shared" si="121"/>
        <v>0</v>
      </c>
      <c r="K179" s="66">
        <f t="shared" si="121"/>
        <v>0</v>
      </c>
      <c r="L179" s="66">
        <f t="shared" si="121"/>
        <v>0</v>
      </c>
      <c r="M179" s="66">
        <f t="shared" si="121"/>
        <v>0</v>
      </c>
      <c r="N179" s="66">
        <f t="shared" si="121"/>
        <v>0</v>
      </c>
      <c r="O179" s="66">
        <f t="shared" si="121"/>
        <v>0</v>
      </c>
      <c r="P179" s="66">
        <f t="shared" si="104"/>
        <v>0</v>
      </c>
    </row>
    <row r="180" spans="1:16" ht="16.05" customHeight="1" x14ac:dyDescent="0.2">
      <c r="A180" s="15"/>
      <c r="B180" s="13"/>
      <c r="C180" s="10" t="s">
        <v>22</v>
      </c>
      <c r="D180" s="7" t="str">
        <f t="shared" ref="D180:O180" si="122">IF(D179&lt;=0,"",D179/$P179%)</f>
        <v/>
      </c>
      <c r="E180" s="7" t="str">
        <f t="shared" si="122"/>
        <v/>
      </c>
      <c r="F180" s="7" t="str">
        <f t="shared" si="122"/>
        <v/>
      </c>
      <c r="G180" s="7" t="str">
        <f t="shared" si="122"/>
        <v/>
      </c>
      <c r="H180" s="7" t="str">
        <f t="shared" si="122"/>
        <v/>
      </c>
      <c r="I180" s="7" t="str">
        <f t="shared" si="122"/>
        <v/>
      </c>
      <c r="J180" s="7" t="str">
        <f t="shared" si="122"/>
        <v/>
      </c>
      <c r="K180" s="7" t="str">
        <f t="shared" si="122"/>
        <v/>
      </c>
      <c r="L180" s="7" t="str">
        <f t="shared" si="122"/>
        <v/>
      </c>
      <c r="M180" s="7" t="str">
        <f t="shared" si="122"/>
        <v/>
      </c>
      <c r="N180" s="7" t="str">
        <f t="shared" si="122"/>
        <v/>
      </c>
      <c r="O180" s="7" t="str">
        <f t="shared" si="122"/>
        <v/>
      </c>
      <c r="P180" s="66">
        <f t="shared" si="104"/>
        <v>0</v>
      </c>
    </row>
    <row r="181" spans="1:16" ht="16.05" customHeight="1" x14ac:dyDescent="0.2">
      <c r="A181" s="15"/>
      <c r="B181" s="9" t="s">
        <v>53</v>
      </c>
      <c r="C181" s="7" t="s">
        <v>21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>
        <f t="shared" si="104"/>
        <v>0</v>
      </c>
    </row>
    <row r="182" spans="1:16" ht="16.05" customHeight="1" x14ac:dyDescent="0.2">
      <c r="A182" s="15"/>
      <c r="B182" s="9"/>
      <c r="C182" s="10" t="s">
        <v>22</v>
      </c>
      <c r="D182" s="7" t="str">
        <f t="shared" ref="D182:O182" si="123">IF(D181&lt;=0,"",D181/$P181%)</f>
        <v/>
      </c>
      <c r="E182" s="7" t="str">
        <f t="shared" si="123"/>
        <v/>
      </c>
      <c r="F182" s="7" t="str">
        <f t="shared" si="123"/>
        <v/>
      </c>
      <c r="G182" s="7" t="str">
        <f t="shared" si="123"/>
        <v/>
      </c>
      <c r="H182" s="7" t="str">
        <f t="shared" si="123"/>
        <v/>
      </c>
      <c r="I182" s="7" t="str">
        <f t="shared" si="123"/>
        <v/>
      </c>
      <c r="J182" s="7" t="str">
        <f t="shared" si="123"/>
        <v/>
      </c>
      <c r="K182" s="7" t="str">
        <f t="shared" si="123"/>
        <v/>
      </c>
      <c r="L182" s="7" t="str">
        <f t="shared" si="123"/>
        <v/>
      </c>
      <c r="M182" s="7" t="str">
        <f t="shared" si="123"/>
        <v/>
      </c>
      <c r="N182" s="7" t="str">
        <f t="shared" si="123"/>
        <v/>
      </c>
      <c r="O182" s="7" t="str">
        <f t="shared" si="123"/>
        <v/>
      </c>
      <c r="P182" s="66">
        <f t="shared" si="104"/>
        <v>0</v>
      </c>
    </row>
    <row r="183" spans="1:16" ht="16.05" customHeight="1" x14ac:dyDescent="0.2">
      <c r="A183" s="15"/>
      <c r="B183" s="9"/>
      <c r="C183" s="7" t="s">
        <v>23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6">
        <f t="shared" si="104"/>
        <v>0</v>
      </c>
    </row>
    <row r="184" spans="1:16" ht="16.05" customHeight="1" x14ac:dyDescent="0.2">
      <c r="A184" s="15"/>
      <c r="B184" s="9"/>
      <c r="C184" s="10" t="s">
        <v>22</v>
      </c>
      <c r="D184" s="7" t="str">
        <f t="shared" ref="D184:O184" si="124">IF(D183&lt;=0,"",D183/$P183%)</f>
        <v/>
      </c>
      <c r="E184" s="7" t="str">
        <f t="shared" si="124"/>
        <v/>
      </c>
      <c r="F184" s="7" t="str">
        <f t="shared" si="124"/>
        <v/>
      </c>
      <c r="G184" s="7" t="str">
        <f t="shared" si="124"/>
        <v/>
      </c>
      <c r="H184" s="7" t="str">
        <f t="shared" si="124"/>
        <v/>
      </c>
      <c r="I184" s="7" t="str">
        <f t="shared" si="124"/>
        <v/>
      </c>
      <c r="J184" s="7" t="str">
        <f t="shared" si="124"/>
        <v/>
      </c>
      <c r="K184" s="7" t="str">
        <f t="shared" si="124"/>
        <v/>
      </c>
      <c r="L184" s="7" t="str">
        <f t="shared" si="124"/>
        <v/>
      </c>
      <c r="M184" s="7" t="str">
        <f t="shared" si="124"/>
        <v/>
      </c>
      <c r="N184" s="7" t="str">
        <f t="shared" si="124"/>
        <v/>
      </c>
      <c r="O184" s="7" t="str">
        <f t="shared" si="124"/>
        <v/>
      </c>
      <c r="P184" s="66">
        <f t="shared" si="104"/>
        <v>0</v>
      </c>
    </row>
    <row r="185" spans="1:16" ht="16.05" customHeight="1" x14ac:dyDescent="0.2">
      <c r="A185" s="15"/>
      <c r="B185" s="9"/>
      <c r="C185" s="7" t="s">
        <v>24</v>
      </c>
      <c r="D185" s="66">
        <f>SUM(D183,D181)</f>
        <v>0</v>
      </c>
      <c r="E185" s="66">
        <f t="shared" ref="E185:O185" si="125">SUM(E183,E181)</f>
        <v>0</v>
      </c>
      <c r="F185" s="66">
        <f t="shared" si="125"/>
        <v>0</v>
      </c>
      <c r="G185" s="66">
        <f t="shared" si="125"/>
        <v>0</v>
      </c>
      <c r="H185" s="66">
        <f t="shared" si="125"/>
        <v>0</v>
      </c>
      <c r="I185" s="66">
        <f t="shared" si="125"/>
        <v>0</v>
      </c>
      <c r="J185" s="66">
        <f t="shared" si="125"/>
        <v>0</v>
      </c>
      <c r="K185" s="66">
        <f t="shared" si="125"/>
        <v>0</v>
      </c>
      <c r="L185" s="66">
        <f t="shared" si="125"/>
        <v>0</v>
      </c>
      <c r="M185" s="66">
        <f t="shared" si="125"/>
        <v>0</v>
      </c>
      <c r="N185" s="66">
        <f t="shared" si="125"/>
        <v>0</v>
      </c>
      <c r="O185" s="66">
        <f t="shared" si="125"/>
        <v>0</v>
      </c>
      <c r="P185" s="66">
        <f t="shared" si="104"/>
        <v>0</v>
      </c>
    </row>
    <row r="186" spans="1:16" ht="16.05" customHeight="1" x14ac:dyDescent="0.2">
      <c r="A186" s="15"/>
      <c r="B186" s="13"/>
      <c r="C186" s="10" t="s">
        <v>22</v>
      </c>
      <c r="D186" s="7" t="str">
        <f t="shared" ref="D186:O186" si="126">IF(D185&lt;=0,"",D185/$P185%)</f>
        <v/>
      </c>
      <c r="E186" s="7" t="str">
        <f t="shared" si="126"/>
        <v/>
      </c>
      <c r="F186" s="7" t="str">
        <f t="shared" si="126"/>
        <v/>
      </c>
      <c r="G186" s="7" t="str">
        <f t="shared" si="126"/>
        <v/>
      </c>
      <c r="H186" s="7" t="str">
        <f t="shared" si="126"/>
        <v/>
      </c>
      <c r="I186" s="7" t="str">
        <f t="shared" si="126"/>
        <v/>
      </c>
      <c r="J186" s="7" t="str">
        <f t="shared" si="126"/>
        <v/>
      </c>
      <c r="K186" s="7" t="str">
        <f t="shared" si="126"/>
        <v/>
      </c>
      <c r="L186" s="7" t="str">
        <f t="shared" si="126"/>
        <v/>
      </c>
      <c r="M186" s="7" t="str">
        <f t="shared" si="126"/>
        <v/>
      </c>
      <c r="N186" s="7" t="str">
        <f t="shared" si="126"/>
        <v/>
      </c>
      <c r="O186" s="7" t="str">
        <f t="shared" si="126"/>
        <v/>
      </c>
      <c r="P186" s="66">
        <f t="shared" si="104"/>
        <v>0</v>
      </c>
    </row>
    <row r="187" spans="1:16" ht="16.05" customHeight="1" x14ac:dyDescent="0.2">
      <c r="A187" s="15"/>
      <c r="B187" s="9" t="s">
        <v>54</v>
      </c>
      <c r="C187" s="7" t="s">
        <v>21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>
        <f t="shared" si="104"/>
        <v>0</v>
      </c>
    </row>
    <row r="188" spans="1:16" ht="16.05" customHeight="1" x14ac:dyDescent="0.2">
      <c r="A188" s="15"/>
      <c r="B188" s="9"/>
      <c r="C188" s="10" t="s">
        <v>22</v>
      </c>
      <c r="D188" s="7" t="str">
        <f t="shared" ref="D188:O188" si="127">IF(D187&lt;=0,"",D187/$P187%)</f>
        <v/>
      </c>
      <c r="E188" s="7" t="str">
        <f t="shared" si="127"/>
        <v/>
      </c>
      <c r="F188" s="7" t="str">
        <f t="shared" si="127"/>
        <v/>
      </c>
      <c r="G188" s="7" t="str">
        <f t="shared" si="127"/>
        <v/>
      </c>
      <c r="H188" s="7" t="str">
        <f t="shared" si="127"/>
        <v/>
      </c>
      <c r="I188" s="7" t="str">
        <f t="shared" si="127"/>
        <v/>
      </c>
      <c r="J188" s="7" t="str">
        <f t="shared" si="127"/>
        <v/>
      </c>
      <c r="K188" s="7" t="str">
        <f t="shared" si="127"/>
        <v/>
      </c>
      <c r="L188" s="7" t="str">
        <f t="shared" si="127"/>
        <v/>
      </c>
      <c r="M188" s="7" t="str">
        <f t="shared" si="127"/>
        <v/>
      </c>
      <c r="N188" s="7" t="str">
        <f t="shared" si="127"/>
        <v/>
      </c>
      <c r="O188" s="7" t="str">
        <f t="shared" si="127"/>
        <v/>
      </c>
      <c r="P188" s="66">
        <f t="shared" si="104"/>
        <v>0</v>
      </c>
    </row>
    <row r="189" spans="1:16" ht="16.05" customHeight="1" x14ac:dyDescent="0.2">
      <c r="A189" s="15"/>
      <c r="B189" s="9"/>
      <c r="C189" s="7" t="s">
        <v>23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>
        <f t="shared" si="104"/>
        <v>0</v>
      </c>
    </row>
    <row r="190" spans="1:16" ht="16.05" customHeight="1" x14ac:dyDescent="0.2">
      <c r="A190" s="15"/>
      <c r="B190" s="9"/>
      <c r="C190" s="10" t="s">
        <v>22</v>
      </c>
      <c r="D190" s="7" t="str">
        <f t="shared" ref="D190:O190" si="128">IF(D189&lt;=0,"",D189/$P189%)</f>
        <v/>
      </c>
      <c r="E190" s="7" t="str">
        <f t="shared" si="128"/>
        <v/>
      </c>
      <c r="F190" s="7" t="str">
        <f t="shared" si="128"/>
        <v/>
      </c>
      <c r="G190" s="7" t="str">
        <f t="shared" si="128"/>
        <v/>
      </c>
      <c r="H190" s="7" t="str">
        <f t="shared" si="128"/>
        <v/>
      </c>
      <c r="I190" s="7" t="str">
        <f t="shared" si="128"/>
        <v/>
      </c>
      <c r="J190" s="7" t="str">
        <f t="shared" si="128"/>
        <v/>
      </c>
      <c r="K190" s="7" t="str">
        <f t="shared" si="128"/>
        <v/>
      </c>
      <c r="L190" s="7" t="str">
        <f t="shared" si="128"/>
        <v/>
      </c>
      <c r="M190" s="7" t="str">
        <f t="shared" si="128"/>
        <v/>
      </c>
      <c r="N190" s="7" t="str">
        <f t="shared" si="128"/>
        <v/>
      </c>
      <c r="O190" s="7" t="str">
        <f t="shared" si="128"/>
        <v/>
      </c>
      <c r="P190" s="66">
        <f t="shared" si="104"/>
        <v>0</v>
      </c>
    </row>
    <row r="191" spans="1:16" ht="16.05" customHeight="1" x14ac:dyDescent="0.2">
      <c r="A191" s="15"/>
      <c r="B191" s="9"/>
      <c r="C191" s="7" t="s">
        <v>24</v>
      </c>
      <c r="D191" s="66">
        <f>SUM(D189,D187)</f>
        <v>0</v>
      </c>
      <c r="E191" s="66">
        <f t="shared" ref="E191:O191" si="129">SUM(E189,E187)</f>
        <v>0</v>
      </c>
      <c r="F191" s="66">
        <f t="shared" si="129"/>
        <v>0</v>
      </c>
      <c r="G191" s="66">
        <f t="shared" si="129"/>
        <v>0</v>
      </c>
      <c r="H191" s="66">
        <f t="shared" si="129"/>
        <v>0</v>
      </c>
      <c r="I191" s="66">
        <f t="shared" si="129"/>
        <v>0</v>
      </c>
      <c r="J191" s="66">
        <f t="shared" si="129"/>
        <v>0</v>
      </c>
      <c r="K191" s="66">
        <f t="shared" si="129"/>
        <v>0</v>
      </c>
      <c r="L191" s="66">
        <f t="shared" si="129"/>
        <v>0</v>
      </c>
      <c r="M191" s="66">
        <f t="shared" si="129"/>
        <v>0</v>
      </c>
      <c r="N191" s="66">
        <f t="shared" si="129"/>
        <v>0</v>
      </c>
      <c r="O191" s="66">
        <f t="shared" si="129"/>
        <v>0</v>
      </c>
      <c r="P191" s="66">
        <f t="shared" si="104"/>
        <v>0</v>
      </c>
    </row>
    <row r="192" spans="1:16" ht="16.05" customHeight="1" x14ac:dyDescent="0.2">
      <c r="A192" s="15"/>
      <c r="B192" s="13"/>
      <c r="C192" s="10" t="s">
        <v>22</v>
      </c>
      <c r="D192" s="7" t="str">
        <f t="shared" ref="D192:O192" si="130">IF(D191&lt;=0,"",D191/$P191%)</f>
        <v/>
      </c>
      <c r="E192" s="7" t="str">
        <f t="shared" si="130"/>
        <v/>
      </c>
      <c r="F192" s="7" t="str">
        <f t="shared" si="130"/>
        <v/>
      </c>
      <c r="G192" s="7" t="str">
        <f t="shared" si="130"/>
        <v/>
      </c>
      <c r="H192" s="7" t="str">
        <f t="shared" si="130"/>
        <v/>
      </c>
      <c r="I192" s="7" t="str">
        <f t="shared" si="130"/>
        <v/>
      </c>
      <c r="J192" s="7" t="str">
        <f t="shared" si="130"/>
        <v/>
      </c>
      <c r="K192" s="7" t="str">
        <f t="shared" si="130"/>
        <v/>
      </c>
      <c r="L192" s="7" t="str">
        <f t="shared" si="130"/>
        <v/>
      </c>
      <c r="M192" s="7" t="str">
        <f t="shared" si="130"/>
        <v/>
      </c>
      <c r="N192" s="7" t="str">
        <f t="shared" si="130"/>
        <v/>
      </c>
      <c r="O192" s="7" t="str">
        <f t="shared" si="130"/>
        <v/>
      </c>
      <c r="P192" s="66">
        <f t="shared" si="104"/>
        <v>0</v>
      </c>
    </row>
    <row r="193" spans="1:16" ht="16.05" customHeight="1" x14ac:dyDescent="0.2">
      <c r="A193" s="15"/>
      <c r="B193" s="9" t="s">
        <v>55</v>
      </c>
      <c r="C193" s="7" t="s">
        <v>21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>
        <f t="shared" si="104"/>
        <v>0</v>
      </c>
    </row>
    <row r="194" spans="1:16" ht="16.05" customHeight="1" x14ac:dyDescent="0.2">
      <c r="A194" s="15"/>
      <c r="B194" s="9"/>
      <c r="C194" s="10" t="s">
        <v>22</v>
      </c>
      <c r="D194" s="7" t="str">
        <f t="shared" ref="D194:O194" si="131">IF(D193&lt;=0,"",D193/$P193%)</f>
        <v/>
      </c>
      <c r="E194" s="7" t="str">
        <f t="shared" si="131"/>
        <v/>
      </c>
      <c r="F194" s="7" t="str">
        <f t="shared" si="131"/>
        <v/>
      </c>
      <c r="G194" s="7" t="str">
        <f t="shared" si="131"/>
        <v/>
      </c>
      <c r="H194" s="7" t="str">
        <f t="shared" si="131"/>
        <v/>
      </c>
      <c r="I194" s="7" t="str">
        <f t="shared" si="131"/>
        <v/>
      </c>
      <c r="J194" s="7" t="str">
        <f t="shared" si="131"/>
        <v/>
      </c>
      <c r="K194" s="7" t="str">
        <f t="shared" si="131"/>
        <v/>
      </c>
      <c r="L194" s="7" t="str">
        <f t="shared" si="131"/>
        <v/>
      </c>
      <c r="M194" s="7" t="str">
        <f t="shared" si="131"/>
        <v/>
      </c>
      <c r="N194" s="7" t="str">
        <f t="shared" si="131"/>
        <v/>
      </c>
      <c r="O194" s="7" t="str">
        <f t="shared" si="131"/>
        <v/>
      </c>
      <c r="P194" s="66">
        <f t="shared" si="104"/>
        <v>0</v>
      </c>
    </row>
    <row r="195" spans="1:16" ht="16.05" customHeight="1" x14ac:dyDescent="0.2">
      <c r="A195" s="15"/>
      <c r="B195" s="9"/>
      <c r="C195" s="7" t="s">
        <v>23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>
        <f t="shared" si="104"/>
        <v>0</v>
      </c>
    </row>
    <row r="196" spans="1:16" ht="16.05" customHeight="1" x14ac:dyDescent="0.2">
      <c r="A196" s="15"/>
      <c r="B196" s="9"/>
      <c r="C196" s="10" t="s">
        <v>22</v>
      </c>
      <c r="D196" s="7" t="str">
        <f t="shared" ref="D196:O196" si="132">IF(D195&lt;=0,"",D195/$P195%)</f>
        <v/>
      </c>
      <c r="E196" s="7" t="str">
        <f t="shared" si="132"/>
        <v/>
      </c>
      <c r="F196" s="7" t="str">
        <f t="shared" si="132"/>
        <v/>
      </c>
      <c r="G196" s="7" t="str">
        <f t="shared" si="132"/>
        <v/>
      </c>
      <c r="H196" s="7" t="str">
        <f t="shared" si="132"/>
        <v/>
      </c>
      <c r="I196" s="7" t="str">
        <f t="shared" si="132"/>
        <v/>
      </c>
      <c r="J196" s="7" t="str">
        <f t="shared" si="132"/>
        <v/>
      </c>
      <c r="K196" s="7" t="str">
        <f t="shared" si="132"/>
        <v/>
      </c>
      <c r="L196" s="7" t="str">
        <f t="shared" si="132"/>
        <v/>
      </c>
      <c r="M196" s="7" t="str">
        <f t="shared" si="132"/>
        <v/>
      </c>
      <c r="N196" s="7" t="str">
        <f t="shared" si="132"/>
        <v/>
      </c>
      <c r="O196" s="7" t="str">
        <f t="shared" si="132"/>
        <v/>
      </c>
      <c r="P196" s="66">
        <f t="shared" si="104"/>
        <v>0</v>
      </c>
    </row>
    <row r="197" spans="1:16" ht="16.05" customHeight="1" x14ac:dyDescent="0.2">
      <c r="A197" s="15"/>
      <c r="B197" s="9"/>
      <c r="C197" s="7" t="s">
        <v>24</v>
      </c>
      <c r="D197" s="66">
        <f>SUM(D195,D193)</f>
        <v>0</v>
      </c>
      <c r="E197" s="66">
        <f t="shared" ref="E197:O197" si="133">SUM(E195,E193)</f>
        <v>0</v>
      </c>
      <c r="F197" s="66">
        <f t="shared" si="133"/>
        <v>0</v>
      </c>
      <c r="G197" s="66">
        <f t="shared" si="133"/>
        <v>0</v>
      </c>
      <c r="H197" s="66">
        <f t="shared" si="133"/>
        <v>0</v>
      </c>
      <c r="I197" s="66">
        <f t="shared" si="133"/>
        <v>0</v>
      </c>
      <c r="J197" s="66">
        <f t="shared" si="133"/>
        <v>0</v>
      </c>
      <c r="K197" s="66">
        <f t="shared" si="133"/>
        <v>0</v>
      </c>
      <c r="L197" s="66">
        <f t="shared" si="133"/>
        <v>0</v>
      </c>
      <c r="M197" s="66">
        <f t="shared" si="133"/>
        <v>0</v>
      </c>
      <c r="N197" s="66">
        <f t="shared" si="133"/>
        <v>0</v>
      </c>
      <c r="O197" s="66">
        <f t="shared" si="133"/>
        <v>0</v>
      </c>
      <c r="P197" s="66">
        <f t="shared" si="104"/>
        <v>0</v>
      </c>
    </row>
    <row r="198" spans="1:16" ht="16.05" customHeight="1" x14ac:dyDescent="0.2">
      <c r="A198" s="15"/>
      <c r="B198" s="13"/>
      <c r="C198" s="10" t="s">
        <v>22</v>
      </c>
      <c r="D198" s="7" t="str">
        <f t="shared" ref="D198:O198" si="134">IF(D197&lt;=0,"",D197/$P197%)</f>
        <v/>
      </c>
      <c r="E198" s="7" t="str">
        <f t="shared" si="134"/>
        <v/>
      </c>
      <c r="F198" s="7" t="str">
        <f t="shared" si="134"/>
        <v/>
      </c>
      <c r="G198" s="7" t="str">
        <f t="shared" si="134"/>
        <v/>
      </c>
      <c r="H198" s="7" t="str">
        <f t="shared" si="134"/>
        <v/>
      </c>
      <c r="I198" s="7" t="str">
        <f t="shared" si="134"/>
        <v/>
      </c>
      <c r="J198" s="7" t="str">
        <f t="shared" si="134"/>
        <v/>
      </c>
      <c r="K198" s="7" t="str">
        <f t="shared" si="134"/>
        <v/>
      </c>
      <c r="L198" s="7" t="str">
        <f t="shared" si="134"/>
        <v/>
      </c>
      <c r="M198" s="7" t="str">
        <f t="shared" si="134"/>
        <v/>
      </c>
      <c r="N198" s="7" t="str">
        <f t="shared" si="134"/>
        <v/>
      </c>
      <c r="O198" s="7" t="str">
        <f t="shared" si="134"/>
        <v/>
      </c>
      <c r="P198" s="66">
        <f t="shared" si="104"/>
        <v>0</v>
      </c>
    </row>
    <row r="199" spans="1:16" ht="16.05" customHeight="1" x14ac:dyDescent="0.2">
      <c r="A199" s="15"/>
      <c r="B199" s="9" t="s">
        <v>56</v>
      </c>
      <c r="C199" s="7" t="s">
        <v>21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6">
        <f t="shared" si="104"/>
        <v>0</v>
      </c>
    </row>
    <row r="200" spans="1:16" ht="16.05" customHeight="1" x14ac:dyDescent="0.2">
      <c r="A200" s="15"/>
      <c r="B200" s="9"/>
      <c r="C200" s="10" t="s">
        <v>22</v>
      </c>
      <c r="D200" s="7" t="str">
        <f t="shared" ref="D200:O200" si="135">IF(D199&lt;=0,"",D199/$P199%)</f>
        <v/>
      </c>
      <c r="E200" s="7" t="str">
        <f t="shared" si="135"/>
        <v/>
      </c>
      <c r="F200" s="7" t="str">
        <f t="shared" si="135"/>
        <v/>
      </c>
      <c r="G200" s="7" t="str">
        <f t="shared" si="135"/>
        <v/>
      </c>
      <c r="H200" s="7" t="str">
        <f t="shared" si="135"/>
        <v/>
      </c>
      <c r="I200" s="7" t="str">
        <f t="shared" si="135"/>
        <v/>
      </c>
      <c r="J200" s="7" t="str">
        <f t="shared" si="135"/>
        <v/>
      </c>
      <c r="K200" s="7" t="str">
        <f t="shared" si="135"/>
        <v/>
      </c>
      <c r="L200" s="7" t="str">
        <f t="shared" si="135"/>
        <v/>
      </c>
      <c r="M200" s="7" t="str">
        <f t="shared" si="135"/>
        <v/>
      </c>
      <c r="N200" s="7" t="str">
        <f t="shared" si="135"/>
        <v/>
      </c>
      <c r="O200" s="7" t="str">
        <f t="shared" si="135"/>
        <v/>
      </c>
      <c r="P200" s="66">
        <f t="shared" si="104"/>
        <v>0</v>
      </c>
    </row>
    <row r="201" spans="1:16" ht="16.05" customHeight="1" x14ac:dyDescent="0.2">
      <c r="A201" s="15"/>
      <c r="B201" s="9"/>
      <c r="C201" s="7" t="s">
        <v>23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>
        <f t="shared" si="104"/>
        <v>0</v>
      </c>
    </row>
    <row r="202" spans="1:16" ht="16.05" customHeight="1" x14ac:dyDescent="0.2">
      <c r="A202" s="15"/>
      <c r="B202" s="9"/>
      <c r="C202" s="10" t="s">
        <v>22</v>
      </c>
      <c r="D202" s="7" t="str">
        <f t="shared" ref="D202:O202" si="136">IF(D201&lt;=0,"",D201/$P201%)</f>
        <v/>
      </c>
      <c r="E202" s="7" t="str">
        <f t="shared" si="136"/>
        <v/>
      </c>
      <c r="F202" s="7" t="str">
        <f t="shared" si="136"/>
        <v/>
      </c>
      <c r="G202" s="7" t="str">
        <f t="shared" si="136"/>
        <v/>
      </c>
      <c r="H202" s="7" t="str">
        <f t="shared" si="136"/>
        <v/>
      </c>
      <c r="I202" s="7" t="str">
        <f t="shared" si="136"/>
        <v/>
      </c>
      <c r="J202" s="7" t="str">
        <f t="shared" si="136"/>
        <v/>
      </c>
      <c r="K202" s="7" t="str">
        <f t="shared" si="136"/>
        <v/>
      </c>
      <c r="L202" s="7" t="str">
        <f t="shared" si="136"/>
        <v/>
      </c>
      <c r="M202" s="7" t="str">
        <f t="shared" si="136"/>
        <v/>
      </c>
      <c r="N202" s="7" t="str">
        <f t="shared" si="136"/>
        <v/>
      </c>
      <c r="O202" s="7" t="str">
        <f t="shared" si="136"/>
        <v/>
      </c>
      <c r="P202" s="66">
        <f t="shared" si="104"/>
        <v>0</v>
      </c>
    </row>
    <row r="203" spans="1:16" ht="16.05" customHeight="1" x14ac:dyDescent="0.2">
      <c r="A203" s="15"/>
      <c r="B203" s="9"/>
      <c r="C203" s="7" t="s">
        <v>24</v>
      </c>
      <c r="D203" s="66">
        <f>SUM(D201,D199)</f>
        <v>0</v>
      </c>
      <c r="E203" s="66">
        <f t="shared" ref="E203:O203" si="137">SUM(E201,E199)</f>
        <v>0</v>
      </c>
      <c r="F203" s="66">
        <f t="shared" si="137"/>
        <v>0</v>
      </c>
      <c r="G203" s="66">
        <f t="shared" si="137"/>
        <v>0</v>
      </c>
      <c r="H203" s="66">
        <f t="shared" si="137"/>
        <v>0</v>
      </c>
      <c r="I203" s="66">
        <f t="shared" si="137"/>
        <v>0</v>
      </c>
      <c r="J203" s="66">
        <f t="shared" si="137"/>
        <v>0</v>
      </c>
      <c r="K203" s="66">
        <f t="shared" si="137"/>
        <v>0</v>
      </c>
      <c r="L203" s="66">
        <f t="shared" si="137"/>
        <v>0</v>
      </c>
      <c r="M203" s="66">
        <f t="shared" si="137"/>
        <v>0</v>
      </c>
      <c r="N203" s="66">
        <f t="shared" si="137"/>
        <v>0</v>
      </c>
      <c r="O203" s="66">
        <f t="shared" si="137"/>
        <v>0</v>
      </c>
      <c r="P203" s="66">
        <f t="shared" si="104"/>
        <v>0</v>
      </c>
    </row>
    <row r="204" spans="1:16" ht="16.05" customHeight="1" x14ac:dyDescent="0.2">
      <c r="A204" s="15"/>
      <c r="B204" s="13"/>
      <c r="C204" s="10" t="s">
        <v>22</v>
      </c>
      <c r="D204" s="7" t="str">
        <f t="shared" ref="D204:O204" si="138">IF(D203&lt;=0,"",D203/$P203%)</f>
        <v/>
      </c>
      <c r="E204" s="7" t="str">
        <f t="shared" si="138"/>
        <v/>
      </c>
      <c r="F204" s="7" t="str">
        <f t="shared" si="138"/>
        <v/>
      </c>
      <c r="G204" s="7" t="str">
        <f t="shared" si="138"/>
        <v/>
      </c>
      <c r="H204" s="7" t="str">
        <f t="shared" si="138"/>
        <v/>
      </c>
      <c r="I204" s="7" t="str">
        <f t="shared" si="138"/>
        <v/>
      </c>
      <c r="J204" s="7" t="str">
        <f t="shared" si="138"/>
        <v/>
      </c>
      <c r="K204" s="7" t="str">
        <f t="shared" si="138"/>
        <v/>
      </c>
      <c r="L204" s="7" t="str">
        <f t="shared" si="138"/>
        <v/>
      </c>
      <c r="M204" s="7" t="str">
        <f t="shared" si="138"/>
        <v/>
      </c>
      <c r="N204" s="7" t="str">
        <f t="shared" si="138"/>
        <v/>
      </c>
      <c r="O204" s="7" t="str">
        <f t="shared" si="138"/>
        <v/>
      </c>
      <c r="P204" s="66">
        <f t="shared" si="104"/>
        <v>0</v>
      </c>
    </row>
    <row r="205" spans="1:16" ht="16.05" customHeight="1" x14ac:dyDescent="0.2">
      <c r="A205" s="15"/>
      <c r="B205" s="9" t="s">
        <v>57</v>
      </c>
      <c r="C205" s="7" t="s">
        <v>21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>
        <f t="shared" si="104"/>
        <v>0</v>
      </c>
    </row>
    <row r="206" spans="1:16" ht="16.05" customHeight="1" x14ac:dyDescent="0.2">
      <c r="A206" s="15"/>
      <c r="B206" s="9"/>
      <c r="C206" s="10" t="s">
        <v>22</v>
      </c>
      <c r="D206" s="7" t="str">
        <f t="shared" ref="D206:O206" si="139">IF(D205&lt;=0,"",D205/$P205%)</f>
        <v/>
      </c>
      <c r="E206" s="7" t="str">
        <f t="shared" si="139"/>
        <v/>
      </c>
      <c r="F206" s="7" t="str">
        <f t="shared" si="139"/>
        <v/>
      </c>
      <c r="G206" s="7" t="str">
        <f t="shared" si="139"/>
        <v/>
      </c>
      <c r="H206" s="7" t="str">
        <f t="shared" si="139"/>
        <v/>
      </c>
      <c r="I206" s="7" t="str">
        <f t="shared" si="139"/>
        <v/>
      </c>
      <c r="J206" s="7" t="str">
        <f t="shared" si="139"/>
        <v/>
      </c>
      <c r="K206" s="7" t="str">
        <f t="shared" si="139"/>
        <v/>
      </c>
      <c r="L206" s="7" t="str">
        <f t="shared" si="139"/>
        <v/>
      </c>
      <c r="M206" s="7" t="str">
        <f t="shared" si="139"/>
        <v/>
      </c>
      <c r="N206" s="7" t="str">
        <f t="shared" si="139"/>
        <v/>
      </c>
      <c r="O206" s="7" t="str">
        <f t="shared" si="139"/>
        <v/>
      </c>
      <c r="P206" s="66">
        <f t="shared" si="104"/>
        <v>0</v>
      </c>
    </row>
    <row r="207" spans="1:16" ht="16.05" customHeight="1" x14ac:dyDescent="0.2">
      <c r="A207" s="15"/>
      <c r="B207" s="9"/>
      <c r="C207" s="7" t="s">
        <v>23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>
        <f t="shared" si="104"/>
        <v>0</v>
      </c>
    </row>
    <row r="208" spans="1:16" ht="16.05" customHeight="1" x14ac:dyDescent="0.2">
      <c r="A208" s="15"/>
      <c r="B208" s="9"/>
      <c r="C208" s="10" t="s">
        <v>22</v>
      </c>
      <c r="D208" s="7" t="str">
        <f t="shared" ref="D208:O208" si="140">IF(D207&lt;=0,"",D207/$P207%)</f>
        <v/>
      </c>
      <c r="E208" s="7" t="str">
        <f t="shared" si="140"/>
        <v/>
      </c>
      <c r="F208" s="7" t="str">
        <f t="shared" si="140"/>
        <v/>
      </c>
      <c r="G208" s="7" t="str">
        <f t="shared" si="140"/>
        <v/>
      </c>
      <c r="H208" s="7" t="str">
        <f t="shared" si="140"/>
        <v/>
      </c>
      <c r="I208" s="7" t="str">
        <f t="shared" si="140"/>
        <v/>
      </c>
      <c r="J208" s="7" t="str">
        <f t="shared" si="140"/>
        <v/>
      </c>
      <c r="K208" s="7" t="str">
        <f t="shared" si="140"/>
        <v/>
      </c>
      <c r="L208" s="7" t="str">
        <f t="shared" si="140"/>
        <v/>
      </c>
      <c r="M208" s="7" t="str">
        <f t="shared" si="140"/>
        <v/>
      </c>
      <c r="N208" s="7" t="str">
        <f t="shared" si="140"/>
        <v/>
      </c>
      <c r="O208" s="7" t="str">
        <f t="shared" si="140"/>
        <v/>
      </c>
      <c r="P208" s="66">
        <f t="shared" si="104"/>
        <v>0</v>
      </c>
    </row>
    <row r="209" spans="1:16" ht="16.05" customHeight="1" x14ac:dyDescent="0.2">
      <c r="A209" s="15"/>
      <c r="B209" s="9"/>
      <c r="C209" s="7" t="s">
        <v>24</v>
      </c>
      <c r="D209" s="66">
        <f>SUM(D207,D205)</f>
        <v>0</v>
      </c>
      <c r="E209" s="66">
        <f t="shared" ref="E209:O209" si="141">SUM(E207,E205)</f>
        <v>0</v>
      </c>
      <c r="F209" s="66">
        <f t="shared" si="141"/>
        <v>0</v>
      </c>
      <c r="G209" s="66">
        <f t="shared" si="141"/>
        <v>0</v>
      </c>
      <c r="H209" s="66">
        <f t="shared" si="141"/>
        <v>0</v>
      </c>
      <c r="I209" s="66">
        <f t="shared" si="141"/>
        <v>0</v>
      </c>
      <c r="J209" s="66">
        <f t="shared" si="141"/>
        <v>0</v>
      </c>
      <c r="K209" s="66">
        <f t="shared" si="141"/>
        <v>0</v>
      </c>
      <c r="L209" s="66">
        <f t="shared" si="141"/>
        <v>0</v>
      </c>
      <c r="M209" s="66">
        <f t="shared" si="141"/>
        <v>0</v>
      </c>
      <c r="N209" s="66">
        <f t="shared" si="141"/>
        <v>0</v>
      </c>
      <c r="O209" s="66">
        <f t="shared" si="141"/>
        <v>0</v>
      </c>
      <c r="P209" s="66">
        <f t="shared" si="104"/>
        <v>0</v>
      </c>
    </row>
    <row r="210" spans="1:16" ht="16.05" customHeight="1" x14ac:dyDescent="0.2">
      <c r="A210" s="15"/>
      <c r="B210" s="13"/>
      <c r="C210" s="10" t="s">
        <v>22</v>
      </c>
      <c r="D210" s="7" t="str">
        <f t="shared" ref="D210:O210" si="142">IF(D209&lt;=0,"",D209/$P209%)</f>
        <v/>
      </c>
      <c r="E210" s="7" t="str">
        <f t="shared" si="142"/>
        <v/>
      </c>
      <c r="F210" s="7" t="str">
        <f t="shared" si="142"/>
        <v/>
      </c>
      <c r="G210" s="7" t="str">
        <f t="shared" si="142"/>
        <v/>
      </c>
      <c r="H210" s="7" t="str">
        <f t="shared" si="142"/>
        <v/>
      </c>
      <c r="I210" s="7" t="str">
        <f t="shared" si="142"/>
        <v/>
      </c>
      <c r="J210" s="7" t="str">
        <f t="shared" si="142"/>
        <v/>
      </c>
      <c r="K210" s="7" t="str">
        <f t="shared" si="142"/>
        <v/>
      </c>
      <c r="L210" s="7" t="str">
        <f t="shared" si="142"/>
        <v/>
      </c>
      <c r="M210" s="7" t="str">
        <f t="shared" si="142"/>
        <v/>
      </c>
      <c r="N210" s="7" t="str">
        <f t="shared" si="142"/>
        <v/>
      </c>
      <c r="O210" s="7" t="str">
        <f t="shared" si="142"/>
        <v/>
      </c>
      <c r="P210" s="66">
        <f t="shared" si="104"/>
        <v>0</v>
      </c>
    </row>
    <row r="211" spans="1:16" ht="16.05" customHeight="1" x14ac:dyDescent="0.2">
      <c r="A211" s="15"/>
      <c r="B211" s="9" t="s">
        <v>58</v>
      </c>
      <c r="C211" s="7" t="s">
        <v>21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>
        <f t="shared" si="104"/>
        <v>0</v>
      </c>
    </row>
    <row r="212" spans="1:16" ht="16.05" customHeight="1" x14ac:dyDescent="0.2">
      <c r="A212" s="15"/>
      <c r="B212" s="9"/>
      <c r="C212" s="10" t="s">
        <v>22</v>
      </c>
      <c r="D212" s="7" t="str">
        <f t="shared" ref="D212:O212" si="143">IF(D211&lt;=0,"",D211/$P211%)</f>
        <v/>
      </c>
      <c r="E212" s="7" t="str">
        <f t="shared" si="143"/>
        <v/>
      </c>
      <c r="F212" s="7" t="str">
        <f t="shared" si="143"/>
        <v/>
      </c>
      <c r="G212" s="7" t="str">
        <f t="shared" si="143"/>
        <v/>
      </c>
      <c r="H212" s="7" t="str">
        <f t="shared" si="143"/>
        <v/>
      </c>
      <c r="I212" s="7" t="str">
        <f t="shared" si="143"/>
        <v/>
      </c>
      <c r="J212" s="7" t="str">
        <f t="shared" si="143"/>
        <v/>
      </c>
      <c r="K212" s="7" t="str">
        <f t="shared" si="143"/>
        <v/>
      </c>
      <c r="L212" s="7" t="str">
        <f t="shared" si="143"/>
        <v/>
      </c>
      <c r="M212" s="7" t="str">
        <f t="shared" si="143"/>
        <v/>
      </c>
      <c r="N212" s="7" t="str">
        <f t="shared" si="143"/>
        <v/>
      </c>
      <c r="O212" s="7" t="str">
        <f t="shared" si="143"/>
        <v/>
      </c>
      <c r="P212" s="66">
        <f t="shared" si="104"/>
        <v>0</v>
      </c>
    </row>
    <row r="213" spans="1:16" ht="16.05" customHeight="1" x14ac:dyDescent="0.2">
      <c r="A213" s="15"/>
      <c r="B213" s="9"/>
      <c r="C213" s="7" t="s">
        <v>23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>
        <f t="shared" si="104"/>
        <v>0</v>
      </c>
    </row>
    <row r="214" spans="1:16" ht="16.05" customHeight="1" x14ac:dyDescent="0.2">
      <c r="A214" s="15"/>
      <c r="B214" s="9"/>
      <c r="C214" s="10" t="s">
        <v>22</v>
      </c>
      <c r="D214" s="7" t="str">
        <f t="shared" ref="D214:O214" si="144">IF(D213&lt;=0,"",D213/$P213%)</f>
        <v/>
      </c>
      <c r="E214" s="7" t="str">
        <f t="shared" si="144"/>
        <v/>
      </c>
      <c r="F214" s="7" t="str">
        <f t="shared" si="144"/>
        <v/>
      </c>
      <c r="G214" s="7" t="str">
        <f t="shared" si="144"/>
        <v/>
      </c>
      <c r="H214" s="7" t="str">
        <f t="shared" si="144"/>
        <v/>
      </c>
      <c r="I214" s="7" t="str">
        <f t="shared" si="144"/>
        <v/>
      </c>
      <c r="J214" s="7" t="str">
        <f t="shared" si="144"/>
        <v/>
      </c>
      <c r="K214" s="7" t="str">
        <f t="shared" si="144"/>
        <v/>
      </c>
      <c r="L214" s="7" t="str">
        <f t="shared" si="144"/>
        <v/>
      </c>
      <c r="M214" s="7" t="str">
        <f t="shared" si="144"/>
        <v/>
      </c>
      <c r="N214" s="7" t="str">
        <f t="shared" si="144"/>
        <v/>
      </c>
      <c r="O214" s="7" t="str">
        <f t="shared" si="144"/>
        <v/>
      </c>
      <c r="P214" s="66">
        <f t="shared" si="104"/>
        <v>0</v>
      </c>
    </row>
    <row r="215" spans="1:16" ht="16.05" customHeight="1" x14ac:dyDescent="0.2">
      <c r="A215" s="15"/>
      <c r="B215" s="9"/>
      <c r="C215" s="7" t="s">
        <v>24</v>
      </c>
      <c r="D215" s="66">
        <f>SUM(D213,D211)</f>
        <v>0</v>
      </c>
      <c r="E215" s="66">
        <f t="shared" ref="E215:O215" si="145">SUM(E213,E211)</f>
        <v>0</v>
      </c>
      <c r="F215" s="66">
        <f t="shared" si="145"/>
        <v>0</v>
      </c>
      <c r="G215" s="66">
        <f t="shared" si="145"/>
        <v>0</v>
      </c>
      <c r="H215" s="66">
        <f t="shared" si="145"/>
        <v>0</v>
      </c>
      <c r="I215" s="66">
        <f t="shared" si="145"/>
        <v>0</v>
      </c>
      <c r="J215" s="66">
        <f t="shared" si="145"/>
        <v>0</v>
      </c>
      <c r="K215" s="66">
        <f t="shared" si="145"/>
        <v>0</v>
      </c>
      <c r="L215" s="66">
        <f t="shared" si="145"/>
        <v>0</v>
      </c>
      <c r="M215" s="66">
        <f t="shared" si="145"/>
        <v>0</v>
      </c>
      <c r="N215" s="66">
        <f t="shared" si="145"/>
        <v>0</v>
      </c>
      <c r="O215" s="66">
        <f t="shared" si="145"/>
        <v>0</v>
      </c>
      <c r="P215" s="66">
        <f t="shared" si="104"/>
        <v>0</v>
      </c>
    </row>
    <row r="216" spans="1:16" ht="16.05" customHeight="1" x14ac:dyDescent="0.2">
      <c r="A216" s="15"/>
      <c r="B216" s="13"/>
      <c r="C216" s="10" t="s">
        <v>22</v>
      </c>
      <c r="D216" s="7" t="str">
        <f t="shared" ref="D216:O216" si="146">IF(D215&lt;=0,"",D215/$P215%)</f>
        <v/>
      </c>
      <c r="E216" s="7" t="str">
        <f t="shared" si="146"/>
        <v/>
      </c>
      <c r="F216" s="7" t="str">
        <f t="shared" si="146"/>
        <v/>
      </c>
      <c r="G216" s="7" t="str">
        <f t="shared" si="146"/>
        <v/>
      </c>
      <c r="H216" s="7" t="str">
        <f t="shared" si="146"/>
        <v/>
      </c>
      <c r="I216" s="7" t="str">
        <f t="shared" si="146"/>
        <v/>
      </c>
      <c r="J216" s="7" t="str">
        <f t="shared" si="146"/>
        <v/>
      </c>
      <c r="K216" s="7" t="str">
        <f t="shared" si="146"/>
        <v/>
      </c>
      <c r="L216" s="7" t="str">
        <f t="shared" si="146"/>
        <v/>
      </c>
      <c r="M216" s="7" t="str">
        <f t="shared" si="146"/>
        <v/>
      </c>
      <c r="N216" s="7" t="str">
        <f t="shared" si="146"/>
        <v/>
      </c>
      <c r="O216" s="7" t="str">
        <f t="shared" si="146"/>
        <v/>
      </c>
      <c r="P216" s="66">
        <f t="shared" si="104"/>
        <v>0</v>
      </c>
    </row>
    <row r="217" spans="1:16" ht="16.05" customHeight="1" x14ac:dyDescent="0.2">
      <c r="A217" s="15"/>
      <c r="B217" s="9" t="s">
        <v>59</v>
      </c>
      <c r="C217" s="7" t="s">
        <v>21</v>
      </c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66"/>
      <c r="O217" s="70"/>
      <c r="P217" s="66">
        <f t="shared" si="104"/>
        <v>0</v>
      </c>
    </row>
    <row r="218" spans="1:16" ht="16.05" customHeight="1" x14ac:dyDescent="0.2">
      <c r="A218" s="15"/>
      <c r="B218" s="9"/>
      <c r="C218" s="10" t="s">
        <v>22</v>
      </c>
      <c r="D218" s="7" t="str">
        <f t="shared" ref="D218:O218" si="147">IF(D217&lt;=0,"",D217/$P217%)</f>
        <v/>
      </c>
      <c r="E218" s="7" t="str">
        <f t="shared" si="147"/>
        <v/>
      </c>
      <c r="F218" s="7" t="str">
        <f t="shared" si="147"/>
        <v/>
      </c>
      <c r="G218" s="7" t="str">
        <f t="shared" si="147"/>
        <v/>
      </c>
      <c r="H218" s="7" t="str">
        <f t="shared" si="147"/>
        <v/>
      </c>
      <c r="I218" s="7" t="str">
        <f t="shared" si="147"/>
        <v/>
      </c>
      <c r="J218" s="7" t="str">
        <f t="shared" si="147"/>
        <v/>
      </c>
      <c r="K218" s="7" t="str">
        <f t="shared" si="147"/>
        <v/>
      </c>
      <c r="L218" s="7" t="str">
        <f t="shared" si="147"/>
        <v/>
      </c>
      <c r="M218" s="7" t="str">
        <f t="shared" si="147"/>
        <v/>
      </c>
      <c r="N218" s="7" t="str">
        <f t="shared" si="147"/>
        <v/>
      </c>
      <c r="O218" s="7" t="str">
        <f t="shared" si="147"/>
        <v/>
      </c>
      <c r="P218" s="66">
        <f t="shared" ref="P218:P223" si="148">SUM(D218:O218)</f>
        <v>0</v>
      </c>
    </row>
    <row r="219" spans="1:16" ht="16.05" customHeight="1" x14ac:dyDescent="0.2">
      <c r="A219" s="15"/>
      <c r="B219" s="9"/>
      <c r="C219" s="7" t="s">
        <v>23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>
        <f t="shared" si="148"/>
        <v>0</v>
      </c>
    </row>
    <row r="220" spans="1:16" ht="16.05" customHeight="1" x14ac:dyDescent="0.2">
      <c r="A220" s="15"/>
      <c r="B220" s="9"/>
      <c r="C220" s="10" t="s">
        <v>22</v>
      </c>
      <c r="D220" s="7" t="str">
        <f t="shared" ref="D220:O220" si="149">IF(D219&lt;=0,"",D219/$P219%)</f>
        <v/>
      </c>
      <c r="E220" s="7" t="str">
        <f t="shared" si="149"/>
        <v/>
      </c>
      <c r="F220" s="7" t="str">
        <f t="shared" si="149"/>
        <v/>
      </c>
      <c r="G220" s="7" t="str">
        <f t="shared" si="149"/>
        <v/>
      </c>
      <c r="H220" s="7" t="str">
        <f t="shared" si="149"/>
        <v/>
      </c>
      <c r="I220" s="7" t="str">
        <f t="shared" si="149"/>
        <v/>
      </c>
      <c r="J220" s="7" t="str">
        <f t="shared" si="149"/>
        <v/>
      </c>
      <c r="K220" s="7" t="str">
        <f t="shared" si="149"/>
        <v/>
      </c>
      <c r="L220" s="7" t="str">
        <f t="shared" si="149"/>
        <v/>
      </c>
      <c r="M220" s="7" t="str">
        <f t="shared" si="149"/>
        <v/>
      </c>
      <c r="N220" s="7" t="str">
        <f t="shared" si="149"/>
        <v/>
      </c>
      <c r="O220" s="7" t="str">
        <f t="shared" si="149"/>
        <v/>
      </c>
      <c r="P220" s="66">
        <f t="shared" si="148"/>
        <v>0</v>
      </c>
    </row>
    <row r="221" spans="1:16" ht="16.05" customHeight="1" x14ac:dyDescent="0.2">
      <c r="A221" s="15"/>
      <c r="B221" s="9"/>
      <c r="C221" s="7" t="s">
        <v>24</v>
      </c>
      <c r="D221" s="66">
        <f>SUM(D219,D217)</f>
        <v>0</v>
      </c>
      <c r="E221" s="66">
        <f t="shared" ref="E221:O221" si="150">SUM(E219,E217)</f>
        <v>0</v>
      </c>
      <c r="F221" s="66">
        <f t="shared" si="150"/>
        <v>0</v>
      </c>
      <c r="G221" s="66">
        <f t="shared" si="150"/>
        <v>0</v>
      </c>
      <c r="H221" s="66">
        <f t="shared" si="150"/>
        <v>0</v>
      </c>
      <c r="I221" s="66">
        <f t="shared" si="150"/>
        <v>0</v>
      </c>
      <c r="J221" s="66">
        <f t="shared" si="150"/>
        <v>0</v>
      </c>
      <c r="K221" s="66">
        <f t="shared" si="150"/>
        <v>0</v>
      </c>
      <c r="L221" s="66">
        <f t="shared" si="150"/>
        <v>0</v>
      </c>
      <c r="M221" s="66">
        <f t="shared" si="150"/>
        <v>0</v>
      </c>
      <c r="N221" s="66">
        <f t="shared" si="150"/>
        <v>0</v>
      </c>
      <c r="O221" s="66">
        <f t="shared" si="150"/>
        <v>0</v>
      </c>
      <c r="P221" s="66">
        <f t="shared" si="148"/>
        <v>0</v>
      </c>
    </row>
    <row r="222" spans="1:16" ht="16.05" customHeight="1" x14ac:dyDescent="0.2">
      <c r="A222" s="15"/>
      <c r="B222" s="13"/>
      <c r="C222" s="10" t="s">
        <v>22</v>
      </c>
      <c r="D222" s="7" t="str">
        <f t="shared" ref="D222:O222" si="151">IF(D221&lt;=0,"",D221/$P221%)</f>
        <v/>
      </c>
      <c r="E222" s="7" t="str">
        <f t="shared" si="151"/>
        <v/>
      </c>
      <c r="F222" s="7" t="str">
        <f t="shared" si="151"/>
        <v/>
      </c>
      <c r="G222" s="7" t="str">
        <f t="shared" si="151"/>
        <v/>
      </c>
      <c r="H222" s="7" t="str">
        <f t="shared" si="151"/>
        <v/>
      </c>
      <c r="I222" s="7" t="str">
        <f t="shared" si="151"/>
        <v/>
      </c>
      <c r="J222" s="7" t="str">
        <f t="shared" si="151"/>
        <v/>
      </c>
      <c r="K222" s="7" t="str">
        <f t="shared" si="151"/>
        <v/>
      </c>
      <c r="L222" s="7" t="str">
        <f t="shared" si="151"/>
        <v/>
      </c>
      <c r="M222" s="7" t="str">
        <f t="shared" si="151"/>
        <v/>
      </c>
      <c r="N222" s="7" t="str">
        <f t="shared" si="151"/>
        <v/>
      </c>
      <c r="O222" s="7" t="str">
        <f t="shared" si="151"/>
        <v/>
      </c>
      <c r="P222" s="66">
        <f t="shared" si="148"/>
        <v>0</v>
      </c>
    </row>
    <row r="223" spans="1:16" ht="16.05" customHeight="1" x14ac:dyDescent="0.2">
      <c r="A223" s="9"/>
      <c r="B223" s="9" t="s">
        <v>60</v>
      </c>
      <c r="C223" s="7" t="s">
        <v>21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>
        <f t="shared" si="148"/>
        <v>0</v>
      </c>
    </row>
    <row r="224" spans="1:16" ht="16.05" customHeight="1" x14ac:dyDescent="0.2">
      <c r="A224" s="9"/>
      <c r="B224" s="9"/>
      <c r="C224" s="10" t="s">
        <v>22</v>
      </c>
      <c r="D224" s="7" t="str">
        <f t="shared" ref="D224:O224" si="152">IF(D223&lt;=0,"",D223/$P223%)</f>
        <v/>
      </c>
      <c r="E224" s="7" t="str">
        <f t="shared" si="152"/>
        <v/>
      </c>
      <c r="F224" s="7" t="str">
        <f t="shared" si="152"/>
        <v/>
      </c>
      <c r="G224" s="7" t="str">
        <f t="shared" si="152"/>
        <v/>
      </c>
      <c r="H224" s="7" t="str">
        <f t="shared" si="152"/>
        <v/>
      </c>
      <c r="I224" s="7" t="str">
        <f t="shared" si="152"/>
        <v/>
      </c>
      <c r="J224" s="7" t="str">
        <f t="shared" si="152"/>
        <v/>
      </c>
      <c r="K224" s="7" t="str">
        <f t="shared" si="152"/>
        <v/>
      </c>
      <c r="L224" s="7" t="str">
        <f t="shared" si="152"/>
        <v/>
      </c>
      <c r="M224" s="7" t="str">
        <f t="shared" si="152"/>
        <v/>
      </c>
      <c r="N224" s="7" t="str">
        <f t="shared" si="152"/>
        <v/>
      </c>
      <c r="O224" s="7" t="str">
        <f t="shared" si="152"/>
        <v/>
      </c>
      <c r="P224" s="66">
        <f>SUM(D224:O224)</f>
        <v>0</v>
      </c>
    </row>
    <row r="225" spans="1:16" ht="16.05" customHeight="1" x14ac:dyDescent="0.2">
      <c r="A225" s="9"/>
      <c r="B225" s="9"/>
      <c r="C225" s="7" t="s">
        <v>23</v>
      </c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>
        <f>SUM(D225:O225)</f>
        <v>0</v>
      </c>
    </row>
    <row r="226" spans="1:16" ht="16.05" customHeight="1" x14ac:dyDescent="0.2">
      <c r="A226" s="9"/>
      <c r="B226" s="9"/>
      <c r="C226" s="10" t="s">
        <v>22</v>
      </c>
      <c r="D226" s="7" t="str">
        <f t="shared" ref="D226:O226" si="153">IF(D225&lt;=0,"",D225/$P225%)</f>
        <v/>
      </c>
      <c r="E226" s="7" t="str">
        <f t="shared" si="153"/>
        <v/>
      </c>
      <c r="F226" s="7" t="str">
        <f t="shared" si="153"/>
        <v/>
      </c>
      <c r="G226" s="7" t="str">
        <f t="shared" si="153"/>
        <v/>
      </c>
      <c r="H226" s="7" t="str">
        <f t="shared" si="153"/>
        <v/>
      </c>
      <c r="I226" s="7" t="str">
        <f t="shared" si="153"/>
        <v/>
      </c>
      <c r="J226" s="7" t="str">
        <f t="shared" si="153"/>
        <v/>
      </c>
      <c r="K226" s="7" t="str">
        <f t="shared" si="153"/>
        <v/>
      </c>
      <c r="L226" s="7" t="str">
        <f t="shared" si="153"/>
        <v/>
      </c>
      <c r="M226" s="7" t="str">
        <f t="shared" si="153"/>
        <v/>
      </c>
      <c r="N226" s="7" t="str">
        <f t="shared" si="153"/>
        <v/>
      </c>
      <c r="O226" s="7" t="str">
        <f t="shared" si="153"/>
        <v/>
      </c>
      <c r="P226" s="66">
        <f>SUM(D226:O226)</f>
        <v>0</v>
      </c>
    </row>
    <row r="227" spans="1:16" ht="16.05" customHeight="1" x14ac:dyDescent="0.2">
      <c r="A227" s="15"/>
      <c r="B227" s="9"/>
      <c r="C227" s="7" t="s">
        <v>24</v>
      </c>
      <c r="D227" s="66">
        <f>SUM(D225,D223)</f>
        <v>0</v>
      </c>
      <c r="E227" s="66">
        <f t="shared" ref="E227:O227" si="154">SUM(E225,E223)</f>
        <v>0</v>
      </c>
      <c r="F227" s="66">
        <f t="shared" si="154"/>
        <v>0</v>
      </c>
      <c r="G227" s="66">
        <f t="shared" si="154"/>
        <v>0</v>
      </c>
      <c r="H227" s="66">
        <f t="shared" si="154"/>
        <v>0</v>
      </c>
      <c r="I227" s="66">
        <f t="shared" si="154"/>
        <v>0</v>
      </c>
      <c r="J227" s="66">
        <f t="shared" si="154"/>
        <v>0</v>
      </c>
      <c r="K227" s="66">
        <f t="shared" si="154"/>
        <v>0</v>
      </c>
      <c r="L227" s="66">
        <f t="shared" si="154"/>
        <v>0</v>
      </c>
      <c r="M227" s="66">
        <f t="shared" si="154"/>
        <v>0</v>
      </c>
      <c r="N227" s="66">
        <f t="shared" si="154"/>
        <v>0</v>
      </c>
      <c r="O227" s="66">
        <f t="shared" si="154"/>
        <v>0</v>
      </c>
      <c r="P227" s="66">
        <f>SUM(D227:O227)</f>
        <v>0</v>
      </c>
    </row>
    <row r="228" spans="1:16" ht="16.05" customHeight="1" x14ac:dyDescent="0.2">
      <c r="A228" s="14"/>
      <c r="B228" s="13"/>
      <c r="C228" s="10" t="s">
        <v>22</v>
      </c>
      <c r="D228" s="7" t="str">
        <f t="shared" ref="D228:O228" si="155">IF(D227&lt;=0,"",D227/$P227%)</f>
        <v/>
      </c>
      <c r="E228" s="7" t="str">
        <f t="shared" si="155"/>
        <v/>
      </c>
      <c r="F228" s="7" t="str">
        <f t="shared" si="155"/>
        <v/>
      </c>
      <c r="G228" s="7" t="str">
        <f t="shared" si="155"/>
        <v/>
      </c>
      <c r="H228" s="7" t="str">
        <f t="shared" si="155"/>
        <v/>
      </c>
      <c r="I228" s="7" t="str">
        <f t="shared" si="155"/>
        <v/>
      </c>
      <c r="J228" s="7" t="str">
        <f t="shared" si="155"/>
        <v/>
      </c>
      <c r="K228" s="7" t="str">
        <f t="shared" si="155"/>
        <v/>
      </c>
      <c r="L228" s="7" t="str">
        <f t="shared" si="155"/>
        <v/>
      </c>
      <c r="M228" s="7" t="str">
        <f t="shared" si="155"/>
        <v/>
      </c>
      <c r="N228" s="7" t="str">
        <f t="shared" si="155"/>
        <v/>
      </c>
      <c r="O228" s="7" t="str">
        <f t="shared" si="155"/>
        <v/>
      </c>
      <c r="P228" s="66">
        <f>SUM(D228:O228)</f>
        <v>0</v>
      </c>
    </row>
    <row r="229" spans="1:16" ht="16.05" customHeight="1" x14ac:dyDescent="0.2">
      <c r="A229" s="9" t="s">
        <v>61</v>
      </c>
      <c r="C229" s="7" t="s">
        <v>21</v>
      </c>
      <c r="D229" s="7">
        <f>SUM(D235,D241,D247,D253,D259,D265,D271,D277,D283,D289)</f>
        <v>0</v>
      </c>
      <c r="E229" s="7">
        <f t="shared" ref="E229:O229" si="156">SUM(E235,E241,E247,E253,E259,E265,E271,E277,E283,E289)</f>
        <v>0</v>
      </c>
      <c r="F229" s="7">
        <f t="shared" si="156"/>
        <v>0</v>
      </c>
      <c r="G229" s="7">
        <f t="shared" si="156"/>
        <v>0</v>
      </c>
      <c r="H229" s="7">
        <f t="shared" si="156"/>
        <v>0</v>
      </c>
      <c r="I229" s="7">
        <f t="shared" si="156"/>
        <v>0</v>
      </c>
      <c r="J229" s="7">
        <f t="shared" si="156"/>
        <v>0</v>
      </c>
      <c r="K229" s="7">
        <f t="shared" si="156"/>
        <v>0</v>
      </c>
      <c r="L229" s="7">
        <f t="shared" si="156"/>
        <v>0</v>
      </c>
      <c r="M229" s="7">
        <f t="shared" si="156"/>
        <v>0</v>
      </c>
      <c r="N229" s="7">
        <f t="shared" si="156"/>
        <v>0</v>
      </c>
      <c r="O229" s="7">
        <f t="shared" si="156"/>
        <v>0</v>
      </c>
      <c r="P229" s="66">
        <f t="shared" ref="P229:P292" si="157">SUM(D229:O229)</f>
        <v>0</v>
      </c>
    </row>
    <row r="230" spans="1:16" ht="16.05" customHeight="1" x14ac:dyDescent="0.2">
      <c r="A230" s="9"/>
      <c r="C230" s="10" t="s">
        <v>22</v>
      </c>
      <c r="D230" s="7" t="str">
        <f t="shared" ref="D230:O230" si="158">IF(D229&lt;=0,"",D229/$P229%)</f>
        <v/>
      </c>
      <c r="E230" s="7" t="str">
        <f t="shared" si="158"/>
        <v/>
      </c>
      <c r="F230" s="7" t="str">
        <f t="shared" si="158"/>
        <v/>
      </c>
      <c r="G230" s="7" t="str">
        <f t="shared" si="158"/>
        <v/>
      </c>
      <c r="H230" s="7" t="str">
        <f t="shared" si="158"/>
        <v/>
      </c>
      <c r="I230" s="7" t="str">
        <f t="shared" si="158"/>
        <v/>
      </c>
      <c r="J230" s="7" t="str">
        <f t="shared" si="158"/>
        <v/>
      </c>
      <c r="K230" s="7" t="str">
        <f t="shared" si="158"/>
        <v/>
      </c>
      <c r="L230" s="7" t="str">
        <f t="shared" si="158"/>
        <v/>
      </c>
      <c r="M230" s="7" t="str">
        <f t="shared" si="158"/>
        <v/>
      </c>
      <c r="N230" s="7" t="str">
        <f t="shared" si="158"/>
        <v/>
      </c>
      <c r="O230" s="7" t="str">
        <f t="shared" si="158"/>
        <v/>
      </c>
      <c r="P230" s="66">
        <f t="shared" si="157"/>
        <v>0</v>
      </c>
    </row>
    <row r="231" spans="1:16" ht="16.05" customHeight="1" x14ac:dyDescent="0.2">
      <c r="A231" s="9"/>
      <c r="C231" s="7" t="s">
        <v>23</v>
      </c>
      <c r="D231" s="7">
        <f>SUM(D237,D243,D249,D255,D261,D267,D273,D279,D285,D291)</f>
        <v>0</v>
      </c>
      <c r="E231" s="7">
        <f t="shared" ref="E231:O231" si="159">SUM(E237,E243,E249,E255,E261,E267,E273,E279,E285,E291)</f>
        <v>0</v>
      </c>
      <c r="F231" s="7">
        <f t="shared" si="159"/>
        <v>0</v>
      </c>
      <c r="G231" s="7">
        <f t="shared" si="159"/>
        <v>0</v>
      </c>
      <c r="H231" s="7">
        <f t="shared" si="159"/>
        <v>0</v>
      </c>
      <c r="I231" s="7">
        <f t="shared" si="159"/>
        <v>0</v>
      </c>
      <c r="J231" s="7">
        <f t="shared" si="159"/>
        <v>0</v>
      </c>
      <c r="K231" s="7">
        <f t="shared" si="159"/>
        <v>0</v>
      </c>
      <c r="L231" s="7">
        <f t="shared" si="159"/>
        <v>0</v>
      </c>
      <c r="M231" s="7">
        <f t="shared" si="159"/>
        <v>0</v>
      </c>
      <c r="N231" s="7">
        <f t="shared" si="159"/>
        <v>0</v>
      </c>
      <c r="O231" s="7">
        <f t="shared" si="159"/>
        <v>0</v>
      </c>
      <c r="P231" s="66">
        <f t="shared" si="157"/>
        <v>0</v>
      </c>
    </row>
    <row r="232" spans="1:16" ht="16.05" customHeight="1" x14ac:dyDescent="0.2">
      <c r="A232" s="9"/>
      <c r="C232" s="10" t="s">
        <v>22</v>
      </c>
      <c r="D232" s="7" t="str">
        <f t="shared" ref="D232:O232" si="160">IF(D231&lt;=0,"",D231/$P231%)</f>
        <v/>
      </c>
      <c r="E232" s="7" t="str">
        <f t="shared" si="160"/>
        <v/>
      </c>
      <c r="F232" s="7" t="str">
        <f t="shared" si="160"/>
        <v/>
      </c>
      <c r="G232" s="7" t="str">
        <f t="shared" si="160"/>
        <v/>
      </c>
      <c r="H232" s="7" t="str">
        <f t="shared" si="160"/>
        <v/>
      </c>
      <c r="I232" s="7" t="str">
        <f t="shared" si="160"/>
        <v/>
      </c>
      <c r="J232" s="7" t="str">
        <f t="shared" si="160"/>
        <v/>
      </c>
      <c r="K232" s="7" t="str">
        <f t="shared" si="160"/>
        <v/>
      </c>
      <c r="L232" s="7" t="str">
        <f t="shared" si="160"/>
        <v/>
      </c>
      <c r="M232" s="7" t="str">
        <f t="shared" si="160"/>
        <v/>
      </c>
      <c r="N232" s="7" t="str">
        <f t="shared" si="160"/>
        <v/>
      </c>
      <c r="O232" s="7" t="str">
        <f t="shared" si="160"/>
        <v/>
      </c>
      <c r="P232" s="66">
        <f t="shared" si="157"/>
        <v>0</v>
      </c>
    </row>
    <row r="233" spans="1:16" ht="16.05" customHeight="1" x14ac:dyDescent="0.2">
      <c r="A233" s="9"/>
      <c r="C233" s="7" t="s">
        <v>24</v>
      </c>
      <c r="D233" s="7">
        <f t="shared" ref="D233:O233" si="161">SUM(D239,D245,D251,D257,D263,D269,D275,D281,D287,D293)</f>
        <v>0</v>
      </c>
      <c r="E233" s="7">
        <f t="shared" si="161"/>
        <v>0</v>
      </c>
      <c r="F233" s="7">
        <f t="shared" si="161"/>
        <v>0</v>
      </c>
      <c r="G233" s="7">
        <f t="shared" si="161"/>
        <v>0</v>
      </c>
      <c r="H233" s="7">
        <f t="shared" si="161"/>
        <v>0</v>
      </c>
      <c r="I233" s="7">
        <f t="shared" si="161"/>
        <v>0</v>
      </c>
      <c r="J233" s="7">
        <f t="shared" si="161"/>
        <v>0</v>
      </c>
      <c r="K233" s="7">
        <f t="shared" si="161"/>
        <v>0</v>
      </c>
      <c r="L233" s="7">
        <f t="shared" si="161"/>
        <v>0</v>
      </c>
      <c r="M233" s="7">
        <f t="shared" si="161"/>
        <v>0</v>
      </c>
      <c r="N233" s="7">
        <f t="shared" si="161"/>
        <v>0</v>
      </c>
      <c r="O233" s="7">
        <f t="shared" si="161"/>
        <v>0</v>
      </c>
      <c r="P233" s="66">
        <f t="shared" si="157"/>
        <v>0</v>
      </c>
    </row>
    <row r="234" spans="1:16" ht="16.05" customHeight="1" x14ac:dyDescent="0.2">
      <c r="A234" s="9"/>
      <c r="B234" s="12"/>
      <c r="C234" s="10" t="s">
        <v>22</v>
      </c>
      <c r="D234" s="7" t="str">
        <f t="shared" ref="D234:O234" si="162">IF(D233&lt;=0,"",D233/$P233%)</f>
        <v/>
      </c>
      <c r="E234" s="7" t="str">
        <f t="shared" si="162"/>
        <v/>
      </c>
      <c r="F234" s="7" t="str">
        <f t="shared" si="162"/>
        <v/>
      </c>
      <c r="G234" s="7" t="str">
        <f t="shared" si="162"/>
        <v/>
      </c>
      <c r="H234" s="7" t="str">
        <f t="shared" si="162"/>
        <v/>
      </c>
      <c r="I234" s="7" t="str">
        <f t="shared" si="162"/>
        <v/>
      </c>
      <c r="J234" s="7" t="str">
        <f t="shared" si="162"/>
        <v/>
      </c>
      <c r="K234" s="7" t="str">
        <f t="shared" si="162"/>
        <v/>
      </c>
      <c r="L234" s="7" t="str">
        <f t="shared" si="162"/>
        <v/>
      </c>
      <c r="M234" s="7" t="str">
        <f t="shared" si="162"/>
        <v/>
      </c>
      <c r="N234" s="7" t="str">
        <f t="shared" si="162"/>
        <v/>
      </c>
      <c r="O234" s="7" t="str">
        <f t="shared" si="162"/>
        <v/>
      </c>
      <c r="P234" s="66">
        <f t="shared" si="157"/>
        <v>0</v>
      </c>
    </row>
    <row r="235" spans="1:16" ht="16.05" customHeight="1" x14ac:dyDescent="0.2">
      <c r="A235" s="9"/>
      <c r="B235" s="9" t="s">
        <v>62</v>
      </c>
      <c r="C235" s="7" t="s">
        <v>21</v>
      </c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>
        <f t="shared" si="157"/>
        <v>0</v>
      </c>
    </row>
    <row r="236" spans="1:16" ht="16.05" customHeight="1" x14ac:dyDescent="0.2">
      <c r="A236" s="9"/>
      <c r="B236" s="9"/>
      <c r="C236" s="10" t="s">
        <v>22</v>
      </c>
      <c r="D236" s="7" t="str">
        <f t="shared" ref="D236:O236" si="163">IF(D235&lt;=0,"",D235/$P235%)</f>
        <v/>
      </c>
      <c r="E236" s="7" t="str">
        <f t="shared" si="163"/>
        <v/>
      </c>
      <c r="F236" s="7" t="str">
        <f t="shared" si="163"/>
        <v/>
      </c>
      <c r="G236" s="7" t="str">
        <f t="shared" si="163"/>
        <v/>
      </c>
      <c r="H236" s="7" t="str">
        <f t="shared" si="163"/>
        <v/>
      </c>
      <c r="I236" s="7" t="str">
        <f t="shared" si="163"/>
        <v/>
      </c>
      <c r="J236" s="7" t="str">
        <f t="shared" si="163"/>
        <v/>
      </c>
      <c r="K236" s="7" t="str">
        <f t="shared" si="163"/>
        <v/>
      </c>
      <c r="L236" s="7" t="str">
        <f t="shared" si="163"/>
        <v/>
      </c>
      <c r="M236" s="7" t="str">
        <f t="shared" si="163"/>
        <v/>
      </c>
      <c r="N236" s="7" t="str">
        <f t="shared" si="163"/>
        <v/>
      </c>
      <c r="O236" s="7" t="str">
        <f t="shared" si="163"/>
        <v/>
      </c>
      <c r="P236" s="66">
        <f t="shared" si="157"/>
        <v>0</v>
      </c>
    </row>
    <row r="237" spans="1:16" ht="16.05" customHeight="1" x14ac:dyDescent="0.2">
      <c r="A237" s="9"/>
      <c r="B237" s="9"/>
      <c r="C237" s="7" t="s">
        <v>23</v>
      </c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>
        <f t="shared" si="157"/>
        <v>0</v>
      </c>
    </row>
    <row r="238" spans="1:16" ht="16.05" customHeight="1" x14ac:dyDescent="0.2">
      <c r="A238" s="9"/>
      <c r="B238" s="9"/>
      <c r="C238" s="10" t="s">
        <v>22</v>
      </c>
      <c r="D238" s="7" t="str">
        <f t="shared" ref="D238:O238" si="164">IF(D237&lt;=0,"",D237/$P237%)</f>
        <v/>
      </c>
      <c r="E238" s="7" t="str">
        <f t="shared" si="164"/>
        <v/>
      </c>
      <c r="F238" s="7" t="str">
        <f t="shared" si="164"/>
        <v/>
      </c>
      <c r="G238" s="7" t="str">
        <f t="shared" si="164"/>
        <v/>
      </c>
      <c r="H238" s="7" t="str">
        <f t="shared" si="164"/>
        <v/>
      </c>
      <c r="I238" s="7" t="str">
        <f t="shared" si="164"/>
        <v/>
      </c>
      <c r="J238" s="7" t="str">
        <f t="shared" si="164"/>
        <v/>
      </c>
      <c r="K238" s="7" t="str">
        <f t="shared" si="164"/>
        <v/>
      </c>
      <c r="L238" s="7" t="str">
        <f t="shared" si="164"/>
        <v/>
      </c>
      <c r="M238" s="7" t="str">
        <f t="shared" si="164"/>
        <v/>
      </c>
      <c r="N238" s="7" t="str">
        <f t="shared" si="164"/>
        <v/>
      </c>
      <c r="O238" s="7" t="str">
        <f t="shared" si="164"/>
        <v/>
      </c>
      <c r="P238" s="66">
        <f t="shared" si="157"/>
        <v>0</v>
      </c>
    </row>
    <row r="239" spans="1:16" ht="16.05" customHeight="1" x14ac:dyDescent="0.2">
      <c r="A239" s="9"/>
      <c r="B239" s="9"/>
      <c r="C239" s="7" t="s">
        <v>24</v>
      </c>
      <c r="D239" s="66">
        <f>SUM(D237,D235)</f>
        <v>0</v>
      </c>
      <c r="E239" s="66">
        <f t="shared" ref="E239:O239" si="165">SUM(E237,E235)</f>
        <v>0</v>
      </c>
      <c r="F239" s="66">
        <f t="shared" si="165"/>
        <v>0</v>
      </c>
      <c r="G239" s="66">
        <f t="shared" si="165"/>
        <v>0</v>
      </c>
      <c r="H239" s="66">
        <f t="shared" si="165"/>
        <v>0</v>
      </c>
      <c r="I239" s="66">
        <f t="shared" si="165"/>
        <v>0</v>
      </c>
      <c r="J239" s="66">
        <f t="shared" si="165"/>
        <v>0</v>
      </c>
      <c r="K239" s="66">
        <f t="shared" si="165"/>
        <v>0</v>
      </c>
      <c r="L239" s="66">
        <f t="shared" si="165"/>
        <v>0</v>
      </c>
      <c r="M239" s="66">
        <f t="shared" si="165"/>
        <v>0</v>
      </c>
      <c r="N239" s="66">
        <f t="shared" si="165"/>
        <v>0</v>
      </c>
      <c r="O239" s="66">
        <f t="shared" si="165"/>
        <v>0</v>
      </c>
      <c r="P239" s="66">
        <f t="shared" si="157"/>
        <v>0</v>
      </c>
    </row>
    <row r="240" spans="1:16" ht="16.05" customHeight="1" x14ac:dyDescent="0.2">
      <c r="A240" s="9"/>
      <c r="B240" s="13"/>
      <c r="C240" s="10" t="s">
        <v>22</v>
      </c>
      <c r="D240" s="7" t="str">
        <f t="shared" ref="D240:O240" si="166">IF(D239&lt;=0,"",D239/$P239%)</f>
        <v/>
      </c>
      <c r="E240" s="7" t="str">
        <f t="shared" si="166"/>
        <v/>
      </c>
      <c r="F240" s="7" t="str">
        <f t="shared" si="166"/>
        <v/>
      </c>
      <c r="G240" s="7" t="str">
        <f t="shared" si="166"/>
        <v/>
      </c>
      <c r="H240" s="7" t="str">
        <f t="shared" si="166"/>
        <v/>
      </c>
      <c r="I240" s="7" t="str">
        <f t="shared" si="166"/>
        <v/>
      </c>
      <c r="J240" s="7" t="str">
        <f t="shared" si="166"/>
        <v/>
      </c>
      <c r="K240" s="7" t="str">
        <f t="shared" si="166"/>
        <v/>
      </c>
      <c r="L240" s="7" t="str">
        <f t="shared" si="166"/>
        <v/>
      </c>
      <c r="M240" s="7" t="str">
        <f t="shared" si="166"/>
        <v/>
      </c>
      <c r="N240" s="7" t="str">
        <f t="shared" si="166"/>
        <v/>
      </c>
      <c r="O240" s="7" t="str">
        <f t="shared" si="166"/>
        <v/>
      </c>
      <c r="P240" s="66">
        <f t="shared" si="157"/>
        <v>0</v>
      </c>
    </row>
    <row r="241" spans="1:16" ht="16.05" customHeight="1" x14ac:dyDescent="0.2">
      <c r="A241" s="9"/>
      <c r="B241" s="9" t="s">
        <v>63</v>
      </c>
      <c r="C241" s="7" t="s">
        <v>21</v>
      </c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>
        <f t="shared" si="157"/>
        <v>0</v>
      </c>
    </row>
    <row r="242" spans="1:16" ht="16.05" customHeight="1" x14ac:dyDescent="0.2">
      <c r="A242" s="9"/>
      <c r="B242" s="9"/>
      <c r="C242" s="10" t="s">
        <v>22</v>
      </c>
      <c r="D242" s="7" t="str">
        <f t="shared" ref="D242:O242" si="167">IF(D241&lt;=0,"",D241/$P241%)</f>
        <v/>
      </c>
      <c r="E242" s="7" t="str">
        <f t="shared" si="167"/>
        <v/>
      </c>
      <c r="F242" s="7" t="str">
        <f t="shared" si="167"/>
        <v/>
      </c>
      <c r="G242" s="7" t="str">
        <f t="shared" si="167"/>
        <v/>
      </c>
      <c r="H242" s="7" t="str">
        <f t="shared" si="167"/>
        <v/>
      </c>
      <c r="I242" s="7" t="str">
        <f t="shared" si="167"/>
        <v/>
      </c>
      <c r="J242" s="7" t="str">
        <f t="shared" si="167"/>
        <v/>
      </c>
      <c r="K242" s="7" t="str">
        <f t="shared" si="167"/>
        <v/>
      </c>
      <c r="L242" s="7" t="str">
        <f t="shared" si="167"/>
        <v/>
      </c>
      <c r="M242" s="7" t="str">
        <f t="shared" si="167"/>
        <v/>
      </c>
      <c r="N242" s="7" t="str">
        <f t="shared" si="167"/>
        <v/>
      </c>
      <c r="O242" s="7" t="str">
        <f t="shared" si="167"/>
        <v/>
      </c>
      <c r="P242" s="66">
        <f t="shared" si="157"/>
        <v>0</v>
      </c>
    </row>
    <row r="243" spans="1:16" ht="16.05" customHeight="1" x14ac:dyDescent="0.2">
      <c r="A243" s="9"/>
      <c r="B243" s="9"/>
      <c r="C243" s="7" t="s">
        <v>23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>
        <f t="shared" si="157"/>
        <v>0</v>
      </c>
    </row>
    <row r="244" spans="1:16" ht="16.05" customHeight="1" x14ac:dyDescent="0.2">
      <c r="A244" s="9"/>
      <c r="B244" s="9"/>
      <c r="C244" s="10" t="s">
        <v>22</v>
      </c>
      <c r="D244" s="7" t="str">
        <f t="shared" ref="D244:O244" si="168">IF(D243&lt;=0,"",D243/$P243%)</f>
        <v/>
      </c>
      <c r="E244" s="7" t="str">
        <f t="shared" si="168"/>
        <v/>
      </c>
      <c r="F244" s="7" t="str">
        <f t="shared" si="168"/>
        <v/>
      </c>
      <c r="G244" s="7" t="str">
        <f t="shared" si="168"/>
        <v/>
      </c>
      <c r="H244" s="7" t="str">
        <f t="shared" si="168"/>
        <v/>
      </c>
      <c r="I244" s="7" t="str">
        <f t="shared" si="168"/>
        <v/>
      </c>
      <c r="J244" s="7" t="str">
        <f t="shared" si="168"/>
        <v/>
      </c>
      <c r="K244" s="7" t="str">
        <f t="shared" si="168"/>
        <v/>
      </c>
      <c r="L244" s="7" t="str">
        <f t="shared" si="168"/>
        <v/>
      </c>
      <c r="M244" s="7" t="str">
        <f t="shared" si="168"/>
        <v/>
      </c>
      <c r="N244" s="7" t="str">
        <f t="shared" si="168"/>
        <v/>
      </c>
      <c r="O244" s="7" t="str">
        <f t="shared" si="168"/>
        <v/>
      </c>
      <c r="P244" s="66">
        <f t="shared" si="157"/>
        <v>0</v>
      </c>
    </row>
    <row r="245" spans="1:16" ht="16.05" customHeight="1" x14ac:dyDescent="0.2">
      <c r="A245" s="9"/>
      <c r="B245" s="9"/>
      <c r="C245" s="7" t="s">
        <v>24</v>
      </c>
      <c r="D245" s="66">
        <f>SUM(D243,D241)</f>
        <v>0</v>
      </c>
      <c r="E245" s="66">
        <f t="shared" ref="E245:O245" si="169">SUM(E243,E241)</f>
        <v>0</v>
      </c>
      <c r="F245" s="66">
        <f t="shared" si="169"/>
        <v>0</v>
      </c>
      <c r="G245" s="66">
        <f t="shared" si="169"/>
        <v>0</v>
      </c>
      <c r="H245" s="66">
        <f t="shared" si="169"/>
        <v>0</v>
      </c>
      <c r="I245" s="66">
        <f t="shared" si="169"/>
        <v>0</v>
      </c>
      <c r="J245" s="66">
        <f t="shared" si="169"/>
        <v>0</v>
      </c>
      <c r="K245" s="66">
        <f t="shared" si="169"/>
        <v>0</v>
      </c>
      <c r="L245" s="66">
        <f t="shared" si="169"/>
        <v>0</v>
      </c>
      <c r="M245" s="66">
        <f t="shared" si="169"/>
        <v>0</v>
      </c>
      <c r="N245" s="66">
        <f t="shared" si="169"/>
        <v>0</v>
      </c>
      <c r="O245" s="66">
        <f t="shared" si="169"/>
        <v>0</v>
      </c>
      <c r="P245" s="66">
        <f t="shared" si="157"/>
        <v>0</v>
      </c>
    </row>
    <row r="246" spans="1:16" ht="16.05" customHeight="1" x14ac:dyDescent="0.2">
      <c r="A246" s="9"/>
      <c r="B246" s="13"/>
      <c r="C246" s="10" t="s">
        <v>22</v>
      </c>
      <c r="D246" s="7" t="str">
        <f t="shared" ref="D246:O246" si="170">IF(D245&lt;=0,"",D245/$P245%)</f>
        <v/>
      </c>
      <c r="E246" s="7" t="str">
        <f t="shared" si="170"/>
        <v/>
      </c>
      <c r="F246" s="7" t="str">
        <f t="shared" si="170"/>
        <v/>
      </c>
      <c r="G246" s="7" t="str">
        <f t="shared" si="170"/>
        <v/>
      </c>
      <c r="H246" s="7" t="str">
        <f t="shared" si="170"/>
        <v/>
      </c>
      <c r="I246" s="7" t="str">
        <f t="shared" si="170"/>
        <v/>
      </c>
      <c r="J246" s="7" t="str">
        <f t="shared" si="170"/>
        <v/>
      </c>
      <c r="K246" s="7" t="str">
        <f t="shared" si="170"/>
        <v/>
      </c>
      <c r="L246" s="7" t="str">
        <f t="shared" si="170"/>
        <v/>
      </c>
      <c r="M246" s="7" t="str">
        <f t="shared" si="170"/>
        <v/>
      </c>
      <c r="N246" s="7" t="str">
        <f t="shared" si="170"/>
        <v/>
      </c>
      <c r="O246" s="7" t="str">
        <f t="shared" si="170"/>
        <v/>
      </c>
      <c r="P246" s="66">
        <f t="shared" si="157"/>
        <v>0</v>
      </c>
    </row>
    <row r="247" spans="1:16" ht="16.05" customHeight="1" x14ac:dyDescent="0.2">
      <c r="A247" s="9"/>
      <c r="B247" s="9" t="s">
        <v>64</v>
      </c>
      <c r="C247" s="7" t="s">
        <v>21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>
        <f t="shared" si="157"/>
        <v>0</v>
      </c>
    </row>
    <row r="248" spans="1:16" ht="16.05" customHeight="1" x14ac:dyDescent="0.2">
      <c r="A248" s="9"/>
      <c r="B248" s="9"/>
      <c r="C248" s="10" t="s">
        <v>22</v>
      </c>
      <c r="D248" s="7" t="str">
        <f t="shared" ref="D248:O248" si="171">IF(D247&lt;=0,"",D247/$P247%)</f>
        <v/>
      </c>
      <c r="E248" s="7" t="str">
        <f t="shared" si="171"/>
        <v/>
      </c>
      <c r="F248" s="7" t="str">
        <f t="shared" si="171"/>
        <v/>
      </c>
      <c r="G248" s="7" t="str">
        <f t="shared" si="171"/>
        <v/>
      </c>
      <c r="H248" s="7" t="str">
        <f t="shared" si="171"/>
        <v/>
      </c>
      <c r="I248" s="7" t="str">
        <f t="shared" si="171"/>
        <v/>
      </c>
      <c r="J248" s="7" t="str">
        <f t="shared" si="171"/>
        <v/>
      </c>
      <c r="K248" s="7" t="str">
        <f t="shared" si="171"/>
        <v/>
      </c>
      <c r="L248" s="7" t="str">
        <f t="shared" si="171"/>
        <v/>
      </c>
      <c r="M248" s="7" t="str">
        <f t="shared" si="171"/>
        <v/>
      </c>
      <c r="N248" s="7" t="str">
        <f t="shared" si="171"/>
        <v/>
      </c>
      <c r="O248" s="7" t="str">
        <f t="shared" si="171"/>
        <v/>
      </c>
      <c r="P248" s="66">
        <f t="shared" si="157"/>
        <v>0</v>
      </c>
    </row>
    <row r="249" spans="1:16" ht="16.05" customHeight="1" x14ac:dyDescent="0.2">
      <c r="A249" s="9"/>
      <c r="B249" s="9"/>
      <c r="C249" s="7" t="s">
        <v>23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>
        <f t="shared" si="157"/>
        <v>0</v>
      </c>
    </row>
    <row r="250" spans="1:16" ht="16.05" customHeight="1" x14ac:dyDescent="0.2">
      <c r="A250" s="9"/>
      <c r="B250" s="9"/>
      <c r="C250" s="10" t="s">
        <v>22</v>
      </c>
      <c r="D250" s="7" t="str">
        <f t="shared" ref="D250:O250" si="172">IF(D249&lt;=0,"",D249/$P249%)</f>
        <v/>
      </c>
      <c r="E250" s="7" t="str">
        <f t="shared" si="172"/>
        <v/>
      </c>
      <c r="F250" s="7" t="str">
        <f t="shared" si="172"/>
        <v/>
      </c>
      <c r="G250" s="7" t="str">
        <f t="shared" si="172"/>
        <v/>
      </c>
      <c r="H250" s="7" t="str">
        <f t="shared" si="172"/>
        <v/>
      </c>
      <c r="I250" s="7" t="str">
        <f t="shared" si="172"/>
        <v/>
      </c>
      <c r="J250" s="7" t="str">
        <f t="shared" si="172"/>
        <v/>
      </c>
      <c r="K250" s="7" t="str">
        <f t="shared" si="172"/>
        <v/>
      </c>
      <c r="L250" s="7" t="str">
        <f t="shared" si="172"/>
        <v/>
      </c>
      <c r="M250" s="7" t="str">
        <f t="shared" si="172"/>
        <v/>
      </c>
      <c r="N250" s="7" t="str">
        <f t="shared" si="172"/>
        <v/>
      </c>
      <c r="O250" s="7" t="str">
        <f t="shared" si="172"/>
        <v/>
      </c>
      <c r="P250" s="66">
        <f t="shared" si="157"/>
        <v>0</v>
      </c>
    </row>
    <row r="251" spans="1:16" ht="16.05" customHeight="1" x14ac:dyDescent="0.2">
      <c r="A251" s="9"/>
      <c r="B251" s="9"/>
      <c r="C251" s="7" t="s">
        <v>24</v>
      </c>
      <c r="D251" s="66">
        <f>SUM(D249,D247)</f>
        <v>0</v>
      </c>
      <c r="E251" s="66">
        <f t="shared" ref="E251:O251" si="173">SUM(E249,E247)</f>
        <v>0</v>
      </c>
      <c r="F251" s="66">
        <f t="shared" si="173"/>
        <v>0</v>
      </c>
      <c r="G251" s="66">
        <f t="shared" si="173"/>
        <v>0</v>
      </c>
      <c r="H251" s="66">
        <f t="shared" si="173"/>
        <v>0</v>
      </c>
      <c r="I251" s="66">
        <f t="shared" si="173"/>
        <v>0</v>
      </c>
      <c r="J251" s="66">
        <f t="shared" si="173"/>
        <v>0</v>
      </c>
      <c r="K251" s="66">
        <f t="shared" si="173"/>
        <v>0</v>
      </c>
      <c r="L251" s="66">
        <f t="shared" si="173"/>
        <v>0</v>
      </c>
      <c r="M251" s="66">
        <f t="shared" si="173"/>
        <v>0</v>
      </c>
      <c r="N251" s="66">
        <f t="shared" si="173"/>
        <v>0</v>
      </c>
      <c r="O251" s="66">
        <f t="shared" si="173"/>
        <v>0</v>
      </c>
      <c r="P251" s="66">
        <f t="shared" si="157"/>
        <v>0</v>
      </c>
    </row>
    <row r="252" spans="1:16" ht="16.05" customHeight="1" x14ac:dyDescent="0.2">
      <c r="A252" s="9"/>
      <c r="B252" s="13"/>
      <c r="C252" s="10" t="s">
        <v>22</v>
      </c>
      <c r="D252" s="7" t="str">
        <f t="shared" ref="D252:O252" si="174">IF(D251&lt;=0,"",D251/$P251%)</f>
        <v/>
      </c>
      <c r="E252" s="7" t="str">
        <f t="shared" si="174"/>
        <v/>
      </c>
      <c r="F252" s="7" t="str">
        <f t="shared" si="174"/>
        <v/>
      </c>
      <c r="G252" s="7" t="str">
        <f t="shared" si="174"/>
        <v/>
      </c>
      <c r="H252" s="7" t="str">
        <f t="shared" si="174"/>
        <v/>
      </c>
      <c r="I252" s="7" t="str">
        <f t="shared" si="174"/>
        <v/>
      </c>
      <c r="J252" s="7" t="str">
        <f t="shared" si="174"/>
        <v/>
      </c>
      <c r="K252" s="7" t="str">
        <f t="shared" si="174"/>
        <v/>
      </c>
      <c r="L252" s="7" t="str">
        <f t="shared" si="174"/>
        <v/>
      </c>
      <c r="M252" s="7" t="str">
        <f t="shared" si="174"/>
        <v/>
      </c>
      <c r="N252" s="7" t="str">
        <f t="shared" si="174"/>
        <v/>
      </c>
      <c r="O252" s="7" t="str">
        <f t="shared" si="174"/>
        <v/>
      </c>
      <c r="P252" s="66">
        <f t="shared" si="157"/>
        <v>0</v>
      </c>
    </row>
    <row r="253" spans="1:16" ht="16.05" customHeight="1" x14ac:dyDescent="0.2">
      <c r="A253" s="9"/>
      <c r="B253" s="9" t="s">
        <v>65</v>
      </c>
      <c r="C253" s="7" t="s">
        <v>21</v>
      </c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>
        <f t="shared" si="157"/>
        <v>0</v>
      </c>
    </row>
    <row r="254" spans="1:16" ht="16.05" customHeight="1" x14ac:dyDescent="0.2">
      <c r="A254" s="9"/>
      <c r="B254" s="9"/>
      <c r="C254" s="10" t="s">
        <v>22</v>
      </c>
      <c r="D254" s="7" t="str">
        <f t="shared" ref="D254:O254" si="175">IF(D253&lt;=0,"",D253/$P253%)</f>
        <v/>
      </c>
      <c r="E254" s="7" t="str">
        <f t="shared" si="175"/>
        <v/>
      </c>
      <c r="F254" s="7" t="str">
        <f t="shared" si="175"/>
        <v/>
      </c>
      <c r="G254" s="7" t="str">
        <f t="shared" si="175"/>
        <v/>
      </c>
      <c r="H254" s="7" t="str">
        <f t="shared" si="175"/>
        <v/>
      </c>
      <c r="I254" s="7" t="str">
        <f t="shared" si="175"/>
        <v/>
      </c>
      <c r="J254" s="7" t="str">
        <f t="shared" si="175"/>
        <v/>
      </c>
      <c r="K254" s="7" t="str">
        <f t="shared" si="175"/>
        <v/>
      </c>
      <c r="L254" s="7" t="str">
        <f t="shared" si="175"/>
        <v/>
      </c>
      <c r="M254" s="7" t="str">
        <f t="shared" si="175"/>
        <v/>
      </c>
      <c r="N254" s="7" t="str">
        <f t="shared" si="175"/>
        <v/>
      </c>
      <c r="O254" s="7" t="str">
        <f t="shared" si="175"/>
        <v/>
      </c>
      <c r="P254" s="66">
        <f t="shared" si="157"/>
        <v>0</v>
      </c>
    </row>
    <row r="255" spans="1:16" ht="16.05" customHeight="1" x14ac:dyDescent="0.2">
      <c r="A255" s="9"/>
      <c r="B255" s="9"/>
      <c r="C255" s="7" t="s">
        <v>23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>
        <f t="shared" si="157"/>
        <v>0</v>
      </c>
    </row>
    <row r="256" spans="1:16" ht="16.05" customHeight="1" x14ac:dyDescent="0.2">
      <c r="A256" s="9"/>
      <c r="B256" s="9"/>
      <c r="C256" s="10" t="s">
        <v>22</v>
      </c>
      <c r="D256" s="7" t="str">
        <f t="shared" ref="D256:O256" si="176">IF(D255&lt;=0,"",D255/$P255%)</f>
        <v/>
      </c>
      <c r="E256" s="7" t="str">
        <f t="shared" si="176"/>
        <v/>
      </c>
      <c r="F256" s="7" t="str">
        <f t="shared" si="176"/>
        <v/>
      </c>
      <c r="G256" s="7" t="str">
        <f t="shared" si="176"/>
        <v/>
      </c>
      <c r="H256" s="7" t="str">
        <f t="shared" si="176"/>
        <v/>
      </c>
      <c r="I256" s="7" t="str">
        <f t="shared" si="176"/>
        <v/>
      </c>
      <c r="J256" s="7" t="str">
        <f t="shared" si="176"/>
        <v/>
      </c>
      <c r="K256" s="7" t="str">
        <f t="shared" si="176"/>
        <v/>
      </c>
      <c r="L256" s="7" t="str">
        <f t="shared" si="176"/>
        <v/>
      </c>
      <c r="M256" s="7" t="str">
        <f t="shared" si="176"/>
        <v/>
      </c>
      <c r="N256" s="7" t="str">
        <f t="shared" si="176"/>
        <v/>
      </c>
      <c r="O256" s="7" t="str">
        <f t="shared" si="176"/>
        <v/>
      </c>
      <c r="P256" s="66">
        <f t="shared" si="157"/>
        <v>0</v>
      </c>
    </row>
    <row r="257" spans="1:16" ht="16.05" customHeight="1" x14ac:dyDescent="0.2">
      <c r="A257" s="9"/>
      <c r="B257" s="9"/>
      <c r="C257" s="7" t="s">
        <v>24</v>
      </c>
      <c r="D257" s="66">
        <f>SUM(D255,D253)</f>
        <v>0</v>
      </c>
      <c r="E257" s="66">
        <f t="shared" ref="E257:O257" si="177">SUM(E255,E253)</f>
        <v>0</v>
      </c>
      <c r="F257" s="66">
        <f t="shared" si="177"/>
        <v>0</v>
      </c>
      <c r="G257" s="66">
        <f t="shared" si="177"/>
        <v>0</v>
      </c>
      <c r="H257" s="66">
        <f t="shared" si="177"/>
        <v>0</v>
      </c>
      <c r="I257" s="66">
        <f t="shared" si="177"/>
        <v>0</v>
      </c>
      <c r="J257" s="66">
        <f t="shared" si="177"/>
        <v>0</v>
      </c>
      <c r="K257" s="66">
        <f t="shared" si="177"/>
        <v>0</v>
      </c>
      <c r="L257" s="66">
        <f t="shared" si="177"/>
        <v>0</v>
      </c>
      <c r="M257" s="66">
        <f t="shared" si="177"/>
        <v>0</v>
      </c>
      <c r="N257" s="66">
        <f t="shared" si="177"/>
        <v>0</v>
      </c>
      <c r="O257" s="66">
        <f t="shared" si="177"/>
        <v>0</v>
      </c>
      <c r="P257" s="66">
        <f t="shared" si="157"/>
        <v>0</v>
      </c>
    </row>
    <row r="258" spans="1:16" ht="16.05" customHeight="1" x14ac:dyDescent="0.2">
      <c r="A258" s="9"/>
      <c r="B258" s="13"/>
      <c r="C258" s="10" t="s">
        <v>22</v>
      </c>
      <c r="D258" s="7" t="str">
        <f t="shared" ref="D258:O258" si="178">IF(D257&lt;=0,"",D257/$P257%)</f>
        <v/>
      </c>
      <c r="E258" s="7" t="str">
        <f t="shared" si="178"/>
        <v/>
      </c>
      <c r="F258" s="7" t="str">
        <f t="shared" si="178"/>
        <v/>
      </c>
      <c r="G258" s="7" t="str">
        <f t="shared" si="178"/>
        <v/>
      </c>
      <c r="H258" s="7" t="str">
        <f t="shared" si="178"/>
        <v/>
      </c>
      <c r="I258" s="7" t="str">
        <f t="shared" si="178"/>
        <v/>
      </c>
      <c r="J258" s="7" t="str">
        <f t="shared" si="178"/>
        <v/>
      </c>
      <c r="K258" s="7" t="str">
        <f t="shared" si="178"/>
        <v/>
      </c>
      <c r="L258" s="7" t="str">
        <f t="shared" si="178"/>
        <v/>
      </c>
      <c r="M258" s="7" t="str">
        <f t="shared" si="178"/>
        <v/>
      </c>
      <c r="N258" s="7" t="str">
        <f t="shared" si="178"/>
        <v/>
      </c>
      <c r="O258" s="7" t="str">
        <f t="shared" si="178"/>
        <v/>
      </c>
      <c r="P258" s="66">
        <f t="shared" si="157"/>
        <v>0</v>
      </c>
    </row>
    <row r="259" spans="1:16" ht="16.05" customHeight="1" x14ac:dyDescent="0.2">
      <c r="A259" s="9"/>
      <c r="B259" s="9" t="s">
        <v>66</v>
      </c>
      <c r="C259" s="7" t="s">
        <v>21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>
        <f t="shared" si="157"/>
        <v>0</v>
      </c>
    </row>
    <row r="260" spans="1:16" ht="16.05" customHeight="1" x14ac:dyDescent="0.2">
      <c r="A260" s="9"/>
      <c r="B260" s="9"/>
      <c r="C260" s="10" t="s">
        <v>22</v>
      </c>
      <c r="D260" s="7" t="str">
        <f t="shared" ref="D260:O260" si="179">IF(D259&lt;=0,"",D259/$P259%)</f>
        <v/>
      </c>
      <c r="E260" s="7" t="str">
        <f t="shared" si="179"/>
        <v/>
      </c>
      <c r="F260" s="7" t="str">
        <f t="shared" si="179"/>
        <v/>
      </c>
      <c r="G260" s="7" t="str">
        <f t="shared" si="179"/>
        <v/>
      </c>
      <c r="H260" s="7" t="str">
        <f t="shared" si="179"/>
        <v/>
      </c>
      <c r="I260" s="7" t="str">
        <f t="shared" si="179"/>
        <v/>
      </c>
      <c r="J260" s="7" t="str">
        <f t="shared" si="179"/>
        <v/>
      </c>
      <c r="K260" s="7" t="str">
        <f t="shared" si="179"/>
        <v/>
      </c>
      <c r="L260" s="7" t="str">
        <f t="shared" si="179"/>
        <v/>
      </c>
      <c r="M260" s="7" t="str">
        <f t="shared" si="179"/>
        <v/>
      </c>
      <c r="N260" s="7" t="str">
        <f t="shared" si="179"/>
        <v/>
      </c>
      <c r="O260" s="7" t="str">
        <f t="shared" si="179"/>
        <v/>
      </c>
      <c r="P260" s="66">
        <f t="shared" si="157"/>
        <v>0</v>
      </c>
    </row>
    <row r="261" spans="1:16" ht="16.05" customHeight="1" x14ac:dyDescent="0.2">
      <c r="A261" s="9"/>
      <c r="B261" s="9"/>
      <c r="C261" s="7" t="s">
        <v>23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>
        <f t="shared" si="157"/>
        <v>0</v>
      </c>
    </row>
    <row r="262" spans="1:16" ht="16.05" customHeight="1" x14ac:dyDescent="0.2">
      <c r="A262" s="9"/>
      <c r="B262" s="9"/>
      <c r="C262" s="10" t="s">
        <v>22</v>
      </c>
      <c r="D262" s="7" t="str">
        <f t="shared" ref="D262:O262" si="180">IF(D261&lt;=0,"",D261/$P261%)</f>
        <v/>
      </c>
      <c r="E262" s="7" t="str">
        <f t="shared" si="180"/>
        <v/>
      </c>
      <c r="F262" s="7" t="str">
        <f t="shared" si="180"/>
        <v/>
      </c>
      <c r="G262" s="7" t="str">
        <f t="shared" si="180"/>
        <v/>
      </c>
      <c r="H262" s="7" t="str">
        <f t="shared" si="180"/>
        <v/>
      </c>
      <c r="I262" s="7" t="str">
        <f t="shared" si="180"/>
        <v/>
      </c>
      <c r="J262" s="7" t="str">
        <f t="shared" si="180"/>
        <v/>
      </c>
      <c r="K262" s="7" t="str">
        <f t="shared" si="180"/>
        <v/>
      </c>
      <c r="L262" s="7" t="str">
        <f t="shared" si="180"/>
        <v/>
      </c>
      <c r="M262" s="7" t="str">
        <f t="shared" si="180"/>
        <v/>
      </c>
      <c r="N262" s="7" t="str">
        <f t="shared" si="180"/>
        <v/>
      </c>
      <c r="O262" s="7" t="str">
        <f t="shared" si="180"/>
        <v/>
      </c>
      <c r="P262" s="66">
        <f t="shared" si="157"/>
        <v>0</v>
      </c>
    </row>
    <row r="263" spans="1:16" ht="16.05" customHeight="1" x14ac:dyDescent="0.2">
      <c r="A263" s="9"/>
      <c r="B263" s="9"/>
      <c r="C263" s="7" t="s">
        <v>24</v>
      </c>
      <c r="D263" s="66">
        <f>SUM(D261,D259)</f>
        <v>0</v>
      </c>
      <c r="E263" s="66">
        <f t="shared" ref="E263:O263" si="181">SUM(E261,E259)</f>
        <v>0</v>
      </c>
      <c r="F263" s="66">
        <f t="shared" si="181"/>
        <v>0</v>
      </c>
      <c r="G263" s="66">
        <f t="shared" si="181"/>
        <v>0</v>
      </c>
      <c r="H263" s="66">
        <f t="shared" si="181"/>
        <v>0</v>
      </c>
      <c r="I263" s="66">
        <f t="shared" si="181"/>
        <v>0</v>
      </c>
      <c r="J263" s="66">
        <f t="shared" si="181"/>
        <v>0</v>
      </c>
      <c r="K263" s="66">
        <f t="shared" si="181"/>
        <v>0</v>
      </c>
      <c r="L263" s="66">
        <f t="shared" si="181"/>
        <v>0</v>
      </c>
      <c r="M263" s="66">
        <f t="shared" si="181"/>
        <v>0</v>
      </c>
      <c r="N263" s="66">
        <f t="shared" si="181"/>
        <v>0</v>
      </c>
      <c r="O263" s="66">
        <f t="shared" si="181"/>
        <v>0</v>
      </c>
      <c r="P263" s="66">
        <f t="shared" si="157"/>
        <v>0</v>
      </c>
    </row>
    <row r="264" spans="1:16" ht="16.05" customHeight="1" x14ac:dyDescent="0.2">
      <c r="A264" s="9"/>
      <c r="B264" s="13"/>
      <c r="C264" s="10" t="s">
        <v>22</v>
      </c>
      <c r="D264" s="7" t="str">
        <f t="shared" ref="D264:O264" si="182">IF(D263&lt;=0,"",D263/$P263%)</f>
        <v/>
      </c>
      <c r="E264" s="7" t="str">
        <f t="shared" si="182"/>
        <v/>
      </c>
      <c r="F264" s="7" t="str">
        <f t="shared" si="182"/>
        <v/>
      </c>
      <c r="G264" s="7" t="str">
        <f t="shared" si="182"/>
        <v/>
      </c>
      <c r="H264" s="7" t="str">
        <f t="shared" si="182"/>
        <v/>
      </c>
      <c r="I264" s="7" t="str">
        <f t="shared" si="182"/>
        <v/>
      </c>
      <c r="J264" s="7" t="str">
        <f t="shared" si="182"/>
        <v/>
      </c>
      <c r="K264" s="7" t="str">
        <f t="shared" si="182"/>
        <v/>
      </c>
      <c r="L264" s="7" t="str">
        <f t="shared" si="182"/>
        <v/>
      </c>
      <c r="M264" s="7" t="str">
        <f t="shared" si="182"/>
        <v/>
      </c>
      <c r="N264" s="7" t="str">
        <f t="shared" si="182"/>
        <v/>
      </c>
      <c r="O264" s="7" t="str">
        <f t="shared" si="182"/>
        <v/>
      </c>
      <c r="P264" s="66">
        <f t="shared" si="157"/>
        <v>0</v>
      </c>
    </row>
    <row r="265" spans="1:16" ht="16.05" customHeight="1" x14ac:dyDescent="0.2">
      <c r="A265" s="9"/>
      <c r="B265" s="9" t="s">
        <v>67</v>
      </c>
      <c r="C265" s="7" t="s">
        <v>21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>
        <f t="shared" si="157"/>
        <v>0</v>
      </c>
    </row>
    <row r="266" spans="1:16" ht="16.05" customHeight="1" x14ac:dyDescent="0.2">
      <c r="A266" s="9"/>
      <c r="B266" s="9"/>
      <c r="C266" s="10" t="s">
        <v>22</v>
      </c>
      <c r="D266" s="7" t="str">
        <f t="shared" ref="D266:O266" si="183">IF(D265&lt;=0,"",D265/$P265%)</f>
        <v/>
      </c>
      <c r="E266" s="7" t="str">
        <f t="shared" si="183"/>
        <v/>
      </c>
      <c r="F266" s="7" t="str">
        <f t="shared" si="183"/>
        <v/>
      </c>
      <c r="G266" s="7" t="str">
        <f t="shared" si="183"/>
        <v/>
      </c>
      <c r="H266" s="7" t="str">
        <f t="shared" si="183"/>
        <v/>
      </c>
      <c r="I266" s="7" t="str">
        <f t="shared" si="183"/>
        <v/>
      </c>
      <c r="J266" s="7" t="str">
        <f t="shared" si="183"/>
        <v/>
      </c>
      <c r="K266" s="7" t="str">
        <f t="shared" si="183"/>
        <v/>
      </c>
      <c r="L266" s="7" t="str">
        <f t="shared" si="183"/>
        <v/>
      </c>
      <c r="M266" s="7" t="str">
        <f t="shared" si="183"/>
        <v/>
      </c>
      <c r="N266" s="7" t="str">
        <f t="shared" si="183"/>
        <v/>
      </c>
      <c r="O266" s="7" t="str">
        <f t="shared" si="183"/>
        <v/>
      </c>
      <c r="P266" s="66">
        <f t="shared" si="157"/>
        <v>0</v>
      </c>
    </row>
    <row r="267" spans="1:16" ht="16.05" customHeight="1" x14ac:dyDescent="0.2">
      <c r="A267" s="9"/>
      <c r="B267" s="9"/>
      <c r="C267" s="7" t="s">
        <v>23</v>
      </c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>
        <f t="shared" si="157"/>
        <v>0</v>
      </c>
    </row>
    <row r="268" spans="1:16" ht="16.05" customHeight="1" x14ac:dyDescent="0.2">
      <c r="A268" s="9"/>
      <c r="B268" s="9"/>
      <c r="C268" s="10" t="s">
        <v>22</v>
      </c>
      <c r="D268" s="7" t="str">
        <f t="shared" ref="D268:O268" si="184">IF(D267&lt;=0,"",D267/$P267%)</f>
        <v/>
      </c>
      <c r="E268" s="7" t="str">
        <f t="shared" si="184"/>
        <v/>
      </c>
      <c r="F268" s="7" t="str">
        <f t="shared" si="184"/>
        <v/>
      </c>
      <c r="G268" s="7" t="str">
        <f t="shared" si="184"/>
        <v/>
      </c>
      <c r="H268" s="7" t="str">
        <f t="shared" si="184"/>
        <v/>
      </c>
      <c r="I268" s="7" t="str">
        <f t="shared" si="184"/>
        <v/>
      </c>
      <c r="J268" s="7" t="str">
        <f t="shared" si="184"/>
        <v/>
      </c>
      <c r="K268" s="7" t="str">
        <f t="shared" si="184"/>
        <v/>
      </c>
      <c r="L268" s="7" t="str">
        <f t="shared" si="184"/>
        <v/>
      </c>
      <c r="M268" s="7" t="str">
        <f t="shared" si="184"/>
        <v/>
      </c>
      <c r="N268" s="7" t="str">
        <f t="shared" si="184"/>
        <v/>
      </c>
      <c r="O268" s="7" t="str">
        <f t="shared" si="184"/>
        <v/>
      </c>
      <c r="P268" s="66">
        <f t="shared" si="157"/>
        <v>0</v>
      </c>
    </row>
    <row r="269" spans="1:16" ht="16.05" customHeight="1" x14ac:dyDescent="0.2">
      <c r="A269" s="9"/>
      <c r="B269" s="9"/>
      <c r="C269" s="7" t="s">
        <v>24</v>
      </c>
      <c r="D269" s="66">
        <f>SUM(D267,D265)</f>
        <v>0</v>
      </c>
      <c r="E269" s="66">
        <f t="shared" ref="E269:O269" si="185">SUM(E267,E265)</f>
        <v>0</v>
      </c>
      <c r="F269" s="66">
        <f t="shared" si="185"/>
        <v>0</v>
      </c>
      <c r="G269" s="66">
        <f t="shared" si="185"/>
        <v>0</v>
      </c>
      <c r="H269" s="66">
        <f t="shared" si="185"/>
        <v>0</v>
      </c>
      <c r="I269" s="66">
        <f t="shared" si="185"/>
        <v>0</v>
      </c>
      <c r="J269" s="66">
        <f t="shared" si="185"/>
        <v>0</v>
      </c>
      <c r="K269" s="66">
        <f t="shared" si="185"/>
        <v>0</v>
      </c>
      <c r="L269" s="66">
        <f t="shared" si="185"/>
        <v>0</v>
      </c>
      <c r="M269" s="66">
        <f t="shared" si="185"/>
        <v>0</v>
      </c>
      <c r="N269" s="66">
        <f t="shared" si="185"/>
        <v>0</v>
      </c>
      <c r="O269" s="66">
        <f t="shared" si="185"/>
        <v>0</v>
      </c>
      <c r="P269" s="66">
        <f t="shared" si="157"/>
        <v>0</v>
      </c>
    </row>
    <row r="270" spans="1:16" ht="16.05" customHeight="1" x14ac:dyDescent="0.2">
      <c r="A270" s="9"/>
      <c r="B270" s="13"/>
      <c r="C270" s="10" t="s">
        <v>22</v>
      </c>
      <c r="D270" s="7" t="str">
        <f t="shared" ref="D270:O270" si="186">IF(D269&lt;=0,"",D269/$P269%)</f>
        <v/>
      </c>
      <c r="E270" s="7" t="str">
        <f t="shared" si="186"/>
        <v/>
      </c>
      <c r="F270" s="7" t="str">
        <f t="shared" si="186"/>
        <v/>
      </c>
      <c r="G270" s="7" t="str">
        <f t="shared" si="186"/>
        <v/>
      </c>
      <c r="H270" s="7" t="str">
        <f t="shared" si="186"/>
        <v/>
      </c>
      <c r="I270" s="7" t="str">
        <f t="shared" si="186"/>
        <v/>
      </c>
      <c r="J270" s="7" t="str">
        <f t="shared" si="186"/>
        <v/>
      </c>
      <c r="K270" s="7" t="str">
        <f t="shared" si="186"/>
        <v/>
      </c>
      <c r="L270" s="7" t="str">
        <f t="shared" si="186"/>
        <v/>
      </c>
      <c r="M270" s="7" t="str">
        <f t="shared" si="186"/>
        <v/>
      </c>
      <c r="N270" s="7" t="str">
        <f t="shared" si="186"/>
        <v/>
      </c>
      <c r="O270" s="7" t="str">
        <f t="shared" si="186"/>
        <v/>
      </c>
      <c r="P270" s="66">
        <f t="shared" si="157"/>
        <v>0</v>
      </c>
    </row>
    <row r="271" spans="1:16" ht="16.05" customHeight="1" x14ac:dyDescent="0.2">
      <c r="A271" s="9"/>
      <c r="B271" s="9" t="s">
        <v>68</v>
      </c>
      <c r="C271" s="7" t="s">
        <v>21</v>
      </c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>
        <f t="shared" si="157"/>
        <v>0</v>
      </c>
    </row>
    <row r="272" spans="1:16" ht="16.05" customHeight="1" x14ac:dyDescent="0.2">
      <c r="A272" s="9"/>
      <c r="B272" s="9"/>
      <c r="C272" s="10" t="s">
        <v>22</v>
      </c>
      <c r="D272" s="7" t="str">
        <f t="shared" ref="D272:O272" si="187">IF(D271&lt;=0,"",D271/$P271%)</f>
        <v/>
      </c>
      <c r="E272" s="7" t="str">
        <f t="shared" si="187"/>
        <v/>
      </c>
      <c r="F272" s="7" t="str">
        <f t="shared" si="187"/>
        <v/>
      </c>
      <c r="G272" s="7" t="str">
        <f t="shared" si="187"/>
        <v/>
      </c>
      <c r="H272" s="7" t="str">
        <f t="shared" si="187"/>
        <v/>
      </c>
      <c r="I272" s="7" t="str">
        <f t="shared" si="187"/>
        <v/>
      </c>
      <c r="J272" s="7" t="str">
        <f t="shared" si="187"/>
        <v/>
      </c>
      <c r="K272" s="7" t="str">
        <f t="shared" si="187"/>
        <v/>
      </c>
      <c r="L272" s="7" t="str">
        <f t="shared" si="187"/>
        <v/>
      </c>
      <c r="M272" s="7" t="str">
        <f t="shared" si="187"/>
        <v/>
      </c>
      <c r="N272" s="7" t="str">
        <f t="shared" si="187"/>
        <v/>
      </c>
      <c r="O272" s="7" t="str">
        <f t="shared" si="187"/>
        <v/>
      </c>
      <c r="P272" s="66">
        <f t="shared" si="157"/>
        <v>0</v>
      </c>
    </row>
    <row r="273" spans="1:16" ht="16.05" customHeight="1" x14ac:dyDescent="0.2">
      <c r="A273" s="9"/>
      <c r="B273" s="9"/>
      <c r="C273" s="7" t="s">
        <v>23</v>
      </c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>
        <f t="shared" si="157"/>
        <v>0</v>
      </c>
    </row>
    <row r="274" spans="1:16" ht="16.05" customHeight="1" x14ac:dyDescent="0.2">
      <c r="A274" s="9"/>
      <c r="B274" s="9"/>
      <c r="C274" s="10" t="s">
        <v>22</v>
      </c>
      <c r="D274" s="7" t="str">
        <f t="shared" ref="D274:O274" si="188">IF(D273&lt;=0,"",D273/$P273%)</f>
        <v/>
      </c>
      <c r="E274" s="7" t="str">
        <f t="shared" si="188"/>
        <v/>
      </c>
      <c r="F274" s="7" t="str">
        <f t="shared" si="188"/>
        <v/>
      </c>
      <c r="G274" s="7" t="str">
        <f t="shared" si="188"/>
        <v/>
      </c>
      <c r="H274" s="7" t="str">
        <f t="shared" si="188"/>
        <v/>
      </c>
      <c r="I274" s="7" t="str">
        <f t="shared" si="188"/>
        <v/>
      </c>
      <c r="J274" s="7" t="str">
        <f t="shared" si="188"/>
        <v/>
      </c>
      <c r="K274" s="7" t="str">
        <f t="shared" si="188"/>
        <v/>
      </c>
      <c r="L274" s="7" t="str">
        <f t="shared" si="188"/>
        <v/>
      </c>
      <c r="M274" s="7" t="str">
        <f t="shared" si="188"/>
        <v/>
      </c>
      <c r="N274" s="7" t="str">
        <f t="shared" si="188"/>
        <v/>
      </c>
      <c r="O274" s="7" t="str">
        <f t="shared" si="188"/>
        <v/>
      </c>
      <c r="P274" s="66">
        <f t="shared" si="157"/>
        <v>0</v>
      </c>
    </row>
    <row r="275" spans="1:16" ht="16.05" customHeight="1" x14ac:dyDescent="0.2">
      <c r="A275" s="9"/>
      <c r="B275" s="9"/>
      <c r="C275" s="7" t="s">
        <v>24</v>
      </c>
      <c r="D275" s="66">
        <f>SUM(D273,D271)</f>
        <v>0</v>
      </c>
      <c r="E275" s="66">
        <f t="shared" ref="E275:O275" si="189">SUM(E273,E271)</f>
        <v>0</v>
      </c>
      <c r="F275" s="66">
        <f t="shared" si="189"/>
        <v>0</v>
      </c>
      <c r="G275" s="66">
        <f t="shared" si="189"/>
        <v>0</v>
      </c>
      <c r="H275" s="66">
        <f t="shared" si="189"/>
        <v>0</v>
      </c>
      <c r="I275" s="66">
        <f t="shared" si="189"/>
        <v>0</v>
      </c>
      <c r="J275" s="66">
        <f t="shared" si="189"/>
        <v>0</v>
      </c>
      <c r="K275" s="66">
        <f t="shared" si="189"/>
        <v>0</v>
      </c>
      <c r="L275" s="66">
        <f t="shared" si="189"/>
        <v>0</v>
      </c>
      <c r="M275" s="66">
        <f t="shared" si="189"/>
        <v>0</v>
      </c>
      <c r="N275" s="66">
        <f t="shared" si="189"/>
        <v>0</v>
      </c>
      <c r="O275" s="66">
        <f t="shared" si="189"/>
        <v>0</v>
      </c>
      <c r="P275" s="66">
        <f t="shared" si="157"/>
        <v>0</v>
      </c>
    </row>
    <row r="276" spans="1:16" ht="16.05" customHeight="1" x14ac:dyDescent="0.2">
      <c r="A276" s="9"/>
      <c r="B276" s="13"/>
      <c r="C276" s="10" t="s">
        <v>22</v>
      </c>
      <c r="D276" s="7" t="str">
        <f t="shared" ref="D276:O276" si="190">IF(D275&lt;=0,"",D275/$P275%)</f>
        <v/>
      </c>
      <c r="E276" s="7" t="str">
        <f t="shared" si="190"/>
        <v/>
      </c>
      <c r="F276" s="7" t="str">
        <f t="shared" si="190"/>
        <v/>
      </c>
      <c r="G276" s="7" t="str">
        <f t="shared" si="190"/>
        <v/>
      </c>
      <c r="H276" s="7" t="str">
        <f t="shared" si="190"/>
        <v/>
      </c>
      <c r="I276" s="7" t="str">
        <f t="shared" si="190"/>
        <v/>
      </c>
      <c r="J276" s="7" t="str">
        <f t="shared" si="190"/>
        <v/>
      </c>
      <c r="K276" s="7" t="str">
        <f t="shared" si="190"/>
        <v/>
      </c>
      <c r="L276" s="7" t="str">
        <f t="shared" si="190"/>
        <v/>
      </c>
      <c r="M276" s="7" t="str">
        <f t="shared" si="190"/>
        <v/>
      </c>
      <c r="N276" s="7" t="str">
        <f t="shared" si="190"/>
        <v/>
      </c>
      <c r="O276" s="7" t="str">
        <f t="shared" si="190"/>
        <v/>
      </c>
      <c r="P276" s="66">
        <f t="shared" si="157"/>
        <v>0</v>
      </c>
    </row>
    <row r="277" spans="1:16" ht="16.05" customHeight="1" x14ac:dyDescent="0.2">
      <c r="A277" s="9"/>
      <c r="B277" s="9" t="s">
        <v>69</v>
      </c>
      <c r="C277" s="7" t="s">
        <v>21</v>
      </c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>
        <f t="shared" si="157"/>
        <v>0</v>
      </c>
    </row>
    <row r="278" spans="1:16" ht="16.05" customHeight="1" x14ac:dyDescent="0.2">
      <c r="A278" s="9"/>
      <c r="B278" s="9"/>
      <c r="C278" s="10" t="s">
        <v>22</v>
      </c>
      <c r="D278" s="7" t="str">
        <f t="shared" ref="D278:O278" si="191">IF(D277&lt;=0,"",D277/$P277%)</f>
        <v/>
      </c>
      <c r="E278" s="7" t="str">
        <f t="shared" si="191"/>
        <v/>
      </c>
      <c r="F278" s="7" t="str">
        <f t="shared" si="191"/>
        <v/>
      </c>
      <c r="G278" s="7" t="str">
        <f t="shared" si="191"/>
        <v/>
      </c>
      <c r="H278" s="7" t="str">
        <f t="shared" si="191"/>
        <v/>
      </c>
      <c r="I278" s="7" t="str">
        <f t="shared" si="191"/>
        <v/>
      </c>
      <c r="J278" s="7" t="str">
        <f t="shared" si="191"/>
        <v/>
      </c>
      <c r="K278" s="7" t="str">
        <f t="shared" si="191"/>
        <v/>
      </c>
      <c r="L278" s="7" t="str">
        <f t="shared" si="191"/>
        <v/>
      </c>
      <c r="M278" s="7" t="str">
        <f t="shared" si="191"/>
        <v/>
      </c>
      <c r="N278" s="7" t="str">
        <f t="shared" si="191"/>
        <v/>
      </c>
      <c r="O278" s="7" t="str">
        <f t="shared" si="191"/>
        <v/>
      </c>
      <c r="P278" s="66">
        <f t="shared" si="157"/>
        <v>0</v>
      </c>
    </row>
    <row r="279" spans="1:16" ht="16.05" customHeight="1" x14ac:dyDescent="0.2">
      <c r="A279" s="9"/>
      <c r="B279" s="9"/>
      <c r="C279" s="7" t="s">
        <v>23</v>
      </c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>
        <f t="shared" si="157"/>
        <v>0</v>
      </c>
    </row>
    <row r="280" spans="1:16" ht="16.05" customHeight="1" x14ac:dyDescent="0.2">
      <c r="A280" s="9"/>
      <c r="B280" s="9"/>
      <c r="C280" s="10" t="s">
        <v>22</v>
      </c>
      <c r="D280" s="7" t="str">
        <f t="shared" ref="D280:O280" si="192">IF(D279&lt;=0,"",D279/$P279%)</f>
        <v/>
      </c>
      <c r="E280" s="7" t="str">
        <f t="shared" si="192"/>
        <v/>
      </c>
      <c r="F280" s="7" t="str">
        <f t="shared" si="192"/>
        <v/>
      </c>
      <c r="G280" s="7" t="str">
        <f t="shared" si="192"/>
        <v/>
      </c>
      <c r="H280" s="7" t="str">
        <f t="shared" si="192"/>
        <v/>
      </c>
      <c r="I280" s="7" t="str">
        <f t="shared" si="192"/>
        <v/>
      </c>
      <c r="J280" s="7" t="str">
        <f t="shared" si="192"/>
        <v/>
      </c>
      <c r="K280" s="7" t="str">
        <f t="shared" si="192"/>
        <v/>
      </c>
      <c r="L280" s="7" t="str">
        <f t="shared" si="192"/>
        <v/>
      </c>
      <c r="M280" s="7" t="str">
        <f t="shared" si="192"/>
        <v/>
      </c>
      <c r="N280" s="7" t="str">
        <f t="shared" si="192"/>
        <v/>
      </c>
      <c r="O280" s="7" t="str">
        <f t="shared" si="192"/>
        <v/>
      </c>
      <c r="P280" s="66">
        <f t="shared" si="157"/>
        <v>0</v>
      </c>
    </row>
    <row r="281" spans="1:16" ht="16.05" customHeight="1" x14ac:dyDescent="0.2">
      <c r="A281" s="9"/>
      <c r="B281" s="9"/>
      <c r="C281" s="7" t="s">
        <v>24</v>
      </c>
      <c r="D281" s="66">
        <f>SUM(D279,D277)</f>
        <v>0</v>
      </c>
      <c r="E281" s="66">
        <f t="shared" ref="E281:O281" si="193">SUM(E279,E277)</f>
        <v>0</v>
      </c>
      <c r="F281" s="66">
        <f t="shared" si="193"/>
        <v>0</v>
      </c>
      <c r="G281" s="66">
        <f t="shared" si="193"/>
        <v>0</v>
      </c>
      <c r="H281" s="66">
        <f t="shared" si="193"/>
        <v>0</v>
      </c>
      <c r="I281" s="66">
        <f t="shared" si="193"/>
        <v>0</v>
      </c>
      <c r="J281" s="66">
        <f t="shared" si="193"/>
        <v>0</v>
      </c>
      <c r="K281" s="66">
        <f t="shared" si="193"/>
        <v>0</v>
      </c>
      <c r="L281" s="66">
        <f t="shared" si="193"/>
        <v>0</v>
      </c>
      <c r="M281" s="66">
        <f t="shared" si="193"/>
        <v>0</v>
      </c>
      <c r="N281" s="66">
        <f t="shared" si="193"/>
        <v>0</v>
      </c>
      <c r="O281" s="66">
        <f t="shared" si="193"/>
        <v>0</v>
      </c>
      <c r="P281" s="66">
        <f t="shared" si="157"/>
        <v>0</v>
      </c>
    </row>
    <row r="282" spans="1:16" ht="16.05" customHeight="1" x14ac:dyDescent="0.2">
      <c r="A282" s="9"/>
      <c r="B282" s="13"/>
      <c r="C282" s="10" t="s">
        <v>22</v>
      </c>
      <c r="D282" s="7" t="str">
        <f t="shared" ref="D282:O282" si="194">IF(D281&lt;=0,"",D281/$P281%)</f>
        <v/>
      </c>
      <c r="E282" s="7" t="str">
        <f t="shared" si="194"/>
        <v/>
      </c>
      <c r="F282" s="7" t="str">
        <f t="shared" si="194"/>
        <v/>
      </c>
      <c r="G282" s="7" t="str">
        <f t="shared" si="194"/>
        <v/>
      </c>
      <c r="H282" s="7" t="str">
        <f t="shared" si="194"/>
        <v/>
      </c>
      <c r="I282" s="7" t="str">
        <f t="shared" si="194"/>
        <v/>
      </c>
      <c r="J282" s="7" t="str">
        <f t="shared" si="194"/>
        <v/>
      </c>
      <c r="K282" s="7" t="str">
        <f t="shared" si="194"/>
        <v/>
      </c>
      <c r="L282" s="7" t="str">
        <f t="shared" si="194"/>
        <v/>
      </c>
      <c r="M282" s="7" t="str">
        <f t="shared" si="194"/>
        <v/>
      </c>
      <c r="N282" s="7" t="str">
        <f t="shared" si="194"/>
        <v/>
      </c>
      <c r="O282" s="7" t="str">
        <f t="shared" si="194"/>
        <v/>
      </c>
      <c r="P282" s="66">
        <f t="shared" si="157"/>
        <v>0</v>
      </c>
    </row>
    <row r="283" spans="1:16" ht="16.05" customHeight="1" x14ac:dyDescent="0.2">
      <c r="A283" s="9"/>
      <c r="B283" s="9" t="s">
        <v>70</v>
      </c>
      <c r="C283" s="7" t="s">
        <v>21</v>
      </c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>
        <f t="shared" si="157"/>
        <v>0</v>
      </c>
    </row>
    <row r="284" spans="1:16" ht="16.05" customHeight="1" x14ac:dyDescent="0.2">
      <c r="A284" s="9"/>
      <c r="B284" s="9"/>
      <c r="C284" s="10" t="s">
        <v>22</v>
      </c>
      <c r="D284" s="7" t="str">
        <f t="shared" ref="D284:O284" si="195">IF(D283&lt;=0,"",D283/$P283%)</f>
        <v/>
      </c>
      <c r="E284" s="7" t="str">
        <f t="shared" si="195"/>
        <v/>
      </c>
      <c r="F284" s="7" t="str">
        <f t="shared" si="195"/>
        <v/>
      </c>
      <c r="G284" s="7" t="str">
        <f t="shared" si="195"/>
        <v/>
      </c>
      <c r="H284" s="7" t="str">
        <f t="shared" si="195"/>
        <v/>
      </c>
      <c r="I284" s="7" t="str">
        <f t="shared" si="195"/>
        <v/>
      </c>
      <c r="J284" s="7" t="str">
        <f t="shared" si="195"/>
        <v/>
      </c>
      <c r="K284" s="7" t="str">
        <f t="shared" si="195"/>
        <v/>
      </c>
      <c r="L284" s="7" t="str">
        <f t="shared" si="195"/>
        <v/>
      </c>
      <c r="M284" s="7" t="str">
        <f t="shared" si="195"/>
        <v/>
      </c>
      <c r="N284" s="7" t="str">
        <f t="shared" si="195"/>
        <v/>
      </c>
      <c r="O284" s="7" t="str">
        <f t="shared" si="195"/>
        <v/>
      </c>
      <c r="P284" s="66">
        <f t="shared" si="157"/>
        <v>0</v>
      </c>
    </row>
    <row r="285" spans="1:16" ht="16.05" customHeight="1" x14ac:dyDescent="0.2">
      <c r="A285" s="9"/>
      <c r="B285" s="9"/>
      <c r="C285" s="7" t="s">
        <v>23</v>
      </c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>
        <f t="shared" si="157"/>
        <v>0</v>
      </c>
    </row>
    <row r="286" spans="1:16" ht="16.05" customHeight="1" x14ac:dyDescent="0.2">
      <c r="A286" s="9"/>
      <c r="B286" s="9"/>
      <c r="C286" s="10" t="s">
        <v>22</v>
      </c>
      <c r="D286" s="7" t="str">
        <f t="shared" ref="D286:O286" si="196">IF(D285&lt;=0,"",D285/$P285%)</f>
        <v/>
      </c>
      <c r="E286" s="7" t="str">
        <f t="shared" si="196"/>
        <v/>
      </c>
      <c r="F286" s="7" t="str">
        <f t="shared" si="196"/>
        <v/>
      </c>
      <c r="G286" s="7" t="str">
        <f t="shared" si="196"/>
        <v/>
      </c>
      <c r="H286" s="7" t="str">
        <f t="shared" si="196"/>
        <v/>
      </c>
      <c r="I286" s="7" t="str">
        <f t="shared" si="196"/>
        <v/>
      </c>
      <c r="J286" s="7" t="str">
        <f t="shared" si="196"/>
        <v/>
      </c>
      <c r="K286" s="7" t="str">
        <f t="shared" si="196"/>
        <v/>
      </c>
      <c r="L286" s="7" t="str">
        <f t="shared" si="196"/>
        <v/>
      </c>
      <c r="M286" s="7" t="str">
        <f t="shared" si="196"/>
        <v/>
      </c>
      <c r="N286" s="7" t="str">
        <f t="shared" si="196"/>
        <v/>
      </c>
      <c r="O286" s="7" t="str">
        <f t="shared" si="196"/>
        <v/>
      </c>
      <c r="P286" s="66">
        <f t="shared" si="157"/>
        <v>0</v>
      </c>
    </row>
    <row r="287" spans="1:16" ht="16.05" customHeight="1" x14ac:dyDescent="0.2">
      <c r="A287" s="9"/>
      <c r="B287" s="9"/>
      <c r="C287" s="7" t="s">
        <v>24</v>
      </c>
      <c r="D287" s="66">
        <f>SUM(D285,D283)</f>
        <v>0</v>
      </c>
      <c r="E287" s="66">
        <f t="shared" ref="E287:O287" si="197">SUM(E285,E283)</f>
        <v>0</v>
      </c>
      <c r="F287" s="66">
        <f t="shared" si="197"/>
        <v>0</v>
      </c>
      <c r="G287" s="66">
        <f t="shared" si="197"/>
        <v>0</v>
      </c>
      <c r="H287" s="66">
        <f t="shared" si="197"/>
        <v>0</v>
      </c>
      <c r="I287" s="66">
        <f t="shared" si="197"/>
        <v>0</v>
      </c>
      <c r="J287" s="66">
        <f t="shared" si="197"/>
        <v>0</v>
      </c>
      <c r="K287" s="66">
        <f t="shared" si="197"/>
        <v>0</v>
      </c>
      <c r="L287" s="66">
        <f t="shared" si="197"/>
        <v>0</v>
      </c>
      <c r="M287" s="66">
        <f t="shared" si="197"/>
        <v>0</v>
      </c>
      <c r="N287" s="66">
        <f t="shared" si="197"/>
        <v>0</v>
      </c>
      <c r="O287" s="66">
        <f t="shared" si="197"/>
        <v>0</v>
      </c>
      <c r="P287" s="66">
        <f t="shared" si="157"/>
        <v>0</v>
      </c>
    </row>
    <row r="288" spans="1:16" ht="16.05" customHeight="1" x14ac:dyDescent="0.2">
      <c r="A288" s="9"/>
      <c r="B288" s="13"/>
      <c r="C288" s="10" t="s">
        <v>22</v>
      </c>
      <c r="D288" s="7" t="str">
        <f t="shared" ref="D288:O288" si="198">IF(D287&lt;=0,"",D287/$P287%)</f>
        <v/>
      </c>
      <c r="E288" s="7" t="str">
        <f t="shared" si="198"/>
        <v/>
      </c>
      <c r="F288" s="7" t="str">
        <f t="shared" si="198"/>
        <v/>
      </c>
      <c r="G288" s="7" t="str">
        <f t="shared" si="198"/>
        <v/>
      </c>
      <c r="H288" s="7" t="str">
        <f t="shared" si="198"/>
        <v/>
      </c>
      <c r="I288" s="7" t="str">
        <f t="shared" si="198"/>
        <v/>
      </c>
      <c r="J288" s="7" t="str">
        <f t="shared" si="198"/>
        <v/>
      </c>
      <c r="K288" s="7" t="str">
        <f t="shared" si="198"/>
        <v/>
      </c>
      <c r="L288" s="7" t="str">
        <f t="shared" si="198"/>
        <v/>
      </c>
      <c r="M288" s="7" t="str">
        <f t="shared" si="198"/>
        <v/>
      </c>
      <c r="N288" s="7" t="str">
        <f t="shared" si="198"/>
        <v/>
      </c>
      <c r="O288" s="7" t="str">
        <f t="shared" si="198"/>
        <v/>
      </c>
      <c r="P288" s="66">
        <f t="shared" si="157"/>
        <v>0</v>
      </c>
    </row>
    <row r="289" spans="1:18" ht="16.05" customHeight="1" x14ac:dyDescent="0.2">
      <c r="A289" s="9"/>
      <c r="B289" s="9" t="s">
        <v>71</v>
      </c>
      <c r="C289" s="7" t="s">
        <v>21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>
        <f t="shared" si="157"/>
        <v>0</v>
      </c>
    </row>
    <row r="290" spans="1:18" ht="16.05" customHeight="1" x14ac:dyDescent="0.2">
      <c r="A290" s="9"/>
      <c r="B290" s="9"/>
      <c r="C290" s="10" t="s">
        <v>22</v>
      </c>
      <c r="D290" s="7" t="str">
        <f t="shared" ref="D290:O290" si="199">IF(D289&lt;=0,"",D289/$P289%)</f>
        <v/>
      </c>
      <c r="E290" s="7" t="str">
        <f t="shared" si="199"/>
        <v/>
      </c>
      <c r="F290" s="7" t="str">
        <f t="shared" si="199"/>
        <v/>
      </c>
      <c r="G290" s="7" t="str">
        <f t="shared" si="199"/>
        <v/>
      </c>
      <c r="H290" s="7" t="str">
        <f t="shared" si="199"/>
        <v/>
      </c>
      <c r="I290" s="7" t="str">
        <f t="shared" si="199"/>
        <v/>
      </c>
      <c r="J290" s="7" t="str">
        <f t="shared" si="199"/>
        <v/>
      </c>
      <c r="K290" s="7" t="str">
        <f t="shared" si="199"/>
        <v/>
      </c>
      <c r="L290" s="7" t="str">
        <f t="shared" si="199"/>
        <v/>
      </c>
      <c r="M290" s="7" t="str">
        <f t="shared" si="199"/>
        <v/>
      </c>
      <c r="N290" s="7" t="str">
        <f t="shared" si="199"/>
        <v/>
      </c>
      <c r="O290" s="7" t="str">
        <f t="shared" si="199"/>
        <v/>
      </c>
      <c r="P290" s="66">
        <f t="shared" si="157"/>
        <v>0</v>
      </c>
    </row>
    <row r="291" spans="1:18" ht="16.05" customHeight="1" x14ac:dyDescent="0.2">
      <c r="A291" s="9"/>
      <c r="B291" s="9"/>
      <c r="C291" s="7" t="s">
        <v>23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>
        <f t="shared" si="157"/>
        <v>0</v>
      </c>
    </row>
    <row r="292" spans="1:18" ht="16.05" customHeight="1" x14ac:dyDescent="0.2">
      <c r="A292" s="9"/>
      <c r="B292" s="9"/>
      <c r="C292" s="10" t="s">
        <v>22</v>
      </c>
      <c r="D292" s="7" t="str">
        <f t="shared" ref="D292:O292" si="200">IF(D291&lt;=0,"",D291/$P291%)</f>
        <v/>
      </c>
      <c r="E292" s="7" t="str">
        <f t="shared" si="200"/>
        <v/>
      </c>
      <c r="F292" s="7" t="str">
        <f t="shared" si="200"/>
        <v/>
      </c>
      <c r="G292" s="7" t="str">
        <f t="shared" si="200"/>
        <v/>
      </c>
      <c r="H292" s="7" t="str">
        <f t="shared" si="200"/>
        <v/>
      </c>
      <c r="I292" s="7" t="str">
        <f t="shared" si="200"/>
        <v/>
      </c>
      <c r="J292" s="7" t="str">
        <f t="shared" si="200"/>
        <v/>
      </c>
      <c r="K292" s="7" t="str">
        <f t="shared" si="200"/>
        <v/>
      </c>
      <c r="L292" s="7" t="str">
        <f t="shared" si="200"/>
        <v/>
      </c>
      <c r="M292" s="7" t="str">
        <f t="shared" si="200"/>
        <v/>
      </c>
      <c r="N292" s="7" t="str">
        <f t="shared" si="200"/>
        <v/>
      </c>
      <c r="O292" s="7" t="str">
        <f t="shared" si="200"/>
        <v/>
      </c>
      <c r="P292" s="66">
        <f t="shared" si="157"/>
        <v>0</v>
      </c>
    </row>
    <row r="293" spans="1:18" ht="16.05" customHeight="1" x14ac:dyDescent="0.2">
      <c r="A293" s="9"/>
      <c r="B293" s="9"/>
      <c r="C293" s="7" t="s">
        <v>24</v>
      </c>
      <c r="D293" s="66">
        <f>SUM(D291,D289)</f>
        <v>0</v>
      </c>
      <c r="E293" s="66">
        <f t="shared" ref="E293:O293" si="201">SUM(E291,E289)</f>
        <v>0</v>
      </c>
      <c r="F293" s="66">
        <f t="shared" si="201"/>
        <v>0</v>
      </c>
      <c r="G293" s="66">
        <f t="shared" si="201"/>
        <v>0</v>
      </c>
      <c r="H293" s="66">
        <f t="shared" si="201"/>
        <v>0</v>
      </c>
      <c r="I293" s="66">
        <f t="shared" si="201"/>
        <v>0</v>
      </c>
      <c r="J293" s="66">
        <f t="shared" si="201"/>
        <v>0</v>
      </c>
      <c r="K293" s="66">
        <f t="shared" si="201"/>
        <v>0</v>
      </c>
      <c r="L293" s="66">
        <f t="shared" si="201"/>
        <v>0</v>
      </c>
      <c r="M293" s="66">
        <f t="shared" si="201"/>
        <v>0</v>
      </c>
      <c r="N293" s="66">
        <f t="shared" si="201"/>
        <v>0</v>
      </c>
      <c r="O293" s="66">
        <f t="shared" si="201"/>
        <v>0</v>
      </c>
      <c r="P293" s="66">
        <f t="shared" ref="P293:P356" si="202">SUM(D293:O293)</f>
        <v>0</v>
      </c>
    </row>
    <row r="294" spans="1:18" ht="16.05" customHeight="1" x14ac:dyDescent="0.2">
      <c r="A294" s="9"/>
      <c r="B294" s="13"/>
      <c r="C294" s="10" t="s">
        <v>22</v>
      </c>
      <c r="D294" s="7" t="str">
        <f t="shared" ref="D294:O294" si="203">IF(D293&lt;=0,"",D293/$P293%)</f>
        <v/>
      </c>
      <c r="E294" s="7" t="str">
        <f t="shared" si="203"/>
        <v/>
      </c>
      <c r="F294" s="7" t="str">
        <f t="shared" si="203"/>
        <v/>
      </c>
      <c r="G294" s="7" t="str">
        <f t="shared" si="203"/>
        <v/>
      </c>
      <c r="H294" s="7" t="str">
        <f t="shared" si="203"/>
        <v/>
      </c>
      <c r="I294" s="7" t="str">
        <f t="shared" si="203"/>
        <v/>
      </c>
      <c r="J294" s="7" t="str">
        <f t="shared" si="203"/>
        <v/>
      </c>
      <c r="K294" s="7" t="str">
        <f t="shared" si="203"/>
        <v/>
      </c>
      <c r="L294" s="7" t="str">
        <f t="shared" si="203"/>
        <v/>
      </c>
      <c r="M294" s="7" t="str">
        <f t="shared" si="203"/>
        <v/>
      </c>
      <c r="N294" s="7" t="str">
        <f t="shared" si="203"/>
        <v/>
      </c>
      <c r="O294" s="7" t="str">
        <f t="shared" si="203"/>
        <v/>
      </c>
      <c r="P294" s="66">
        <f t="shared" si="202"/>
        <v>0</v>
      </c>
    </row>
    <row r="295" spans="1:18" ht="16.05" customHeight="1" x14ac:dyDescent="0.2">
      <c r="A295" s="103" t="s">
        <v>72</v>
      </c>
      <c r="B295" s="104"/>
      <c r="C295" s="7" t="s">
        <v>21</v>
      </c>
      <c r="D295" s="67">
        <v>56191.299999999996</v>
      </c>
      <c r="E295" s="67">
        <v>51134.299999999996</v>
      </c>
      <c r="F295" s="67">
        <v>57120.800000000003</v>
      </c>
      <c r="G295" s="67">
        <v>55376.900000000009</v>
      </c>
      <c r="H295" s="67">
        <v>58669.8</v>
      </c>
      <c r="I295" s="67">
        <v>57771.4</v>
      </c>
      <c r="J295" s="67">
        <v>57799.999999999993</v>
      </c>
      <c r="K295" s="67">
        <v>55656</v>
      </c>
      <c r="L295" s="67">
        <v>54220.2</v>
      </c>
      <c r="M295" s="67">
        <v>55625.899999999994</v>
      </c>
      <c r="N295" s="67">
        <v>53772.2</v>
      </c>
      <c r="O295" s="67">
        <v>56493.4</v>
      </c>
      <c r="P295" s="66">
        <f t="shared" si="202"/>
        <v>669832.19999999995</v>
      </c>
    </row>
    <row r="296" spans="1:18" ht="16.05" customHeight="1" x14ac:dyDescent="0.2">
      <c r="A296" s="9"/>
      <c r="C296" s="10" t="s">
        <v>22</v>
      </c>
      <c r="D296" s="7">
        <f t="shared" ref="D296:O296" si="204">IF(D295&lt;=0,"",D295/$P295%)</f>
        <v>8.3888621657782352</v>
      </c>
      <c r="E296" s="7">
        <f t="shared" si="204"/>
        <v>7.6338969670314452</v>
      </c>
      <c r="F296" s="7">
        <f t="shared" si="204"/>
        <v>8.5276282627201283</v>
      </c>
      <c r="G296" s="7">
        <f t="shared" si="204"/>
        <v>8.2672794768600273</v>
      </c>
      <c r="H296" s="7">
        <f t="shared" si="204"/>
        <v>8.7588802091031166</v>
      </c>
      <c r="I296" s="7">
        <f t="shared" si="204"/>
        <v>8.6247570660234025</v>
      </c>
      <c r="J296" s="7">
        <f t="shared" si="204"/>
        <v>8.6290267920831507</v>
      </c>
      <c r="K296" s="7">
        <f t="shared" si="204"/>
        <v>8.3089466287228362</v>
      </c>
      <c r="L296" s="7">
        <f t="shared" si="204"/>
        <v>8.0945944372336847</v>
      </c>
      <c r="M296" s="7">
        <f t="shared" si="204"/>
        <v>8.3044529659816302</v>
      </c>
      <c r="N296" s="7">
        <f t="shared" si="204"/>
        <v>8.0277120150389916</v>
      </c>
      <c r="O296" s="7">
        <f t="shared" si="204"/>
        <v>8.4339630134233623</v>
      </c>
      <c r="P296" s="66">
        <f t="shared" si="202"/>
        <v>100</v>
      </c>
    </row>
    <row r="297" spans="1:18" ht="16.05" customHeight="1" x14ac:dyDescent="0.2">
      <c r="A297" s="9"/>
      <c r="C297" s="7" t="s">
        <v>23</v>
      </c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>
        <f t="shared" si="202"/>
        <v>0</v>
      </c>
    </row>
    <row r="298" spans="1:18" ht="16.05" customHeight="1" x14ac:dyDescent="0.2">
      <c r="A298" s="9"/>
      <c r="C298" s="10" t="s">
        <v>22</v>
      </c>
      <c r="D298" s="7" t="str">
        <f t="shared" ref="D298:O298" si="205">IF(D297&lt;=0,"",D297/$P297%)</f>
        <v/>
      </c>
      <c r="E298" s="7" t="str">
        <f t="shared" si="205"/>
        <v/>
      </c>
      <c r="F298" s="7" t="str">
        <f t="shared" si="205"/>
        <v/>
      </c>
      <c r="G298" s="7" t="str">
        <f t="shared" si="205"/>
        <v/>
      </c>
      <c r="H298" s="7" t="str">
        <f t="shared" si="205"/>
        <v/>
      </c>
      <c r="I298" s="7" t="str">
        <f t="shared" si="205"/>
        <v/>
      </c>
      <c r="J298" s="7" t="str">
        <f t="shared" si="205"/>
        <v/>
      </c>
      <c r="K298" s="7" t="str">
        <f t="shared" si="205"/>
        <v/>
      </c>
      <c r="L298" s="7" t="str">
        <f t="shared" si="205"/>
        <v/>
      </c>
      <c r="M298" s="7" t="str">
        <f t="shared" si="205"/>
        <v/>
      </c>
      <c r="N298" s="7" t="str">
        <f t="shared" si="205"/>
        <v/>
      </c>
      <c r="O298" s="7" t="str">
        <f t="shared" si="205"/>
        <v/>
      </c>
      <c r="P298" s="66">
        <f t="shared" si="202"/>
        <v>0</v>
      </c>
    </row>
    <row r="299" spans="1:18" ht="16.05" customHeight="1" x14ac:dyDescent="0.2">
      <c r="A299" s="9"/>
      <c r="B299" s="11"/>
      <c r="C299" s="7" t="s">
        <v>24</v>
      </c>
      <c r="D299" s="66">
        <f>SUM(D297,D295)</f>
        <v>56191.299999999996</v>
      </c>
      <c r="E299" s="66">
        <f t="shared" ref="E299:O299" si="206">SUM(E297,E295)</f>
        <v>51134.299999999996</v>
      </c>
      <c r="F299" s="66">
        <f t="shared" si="206"/>
        <v>57120.800000000003</v>
      </c>
      <c r="G299" s="66">
        <f t="shared" si="206"/>
        <v>55376.900000000009</v>
      </c>
      <c r="H299" s="66">
        <f t="shared" si="206"/>
        <v>58669.8</v>
      </c>
      <c r="I299" s="66">
        <f t="shared" si="206"/>
        <v>57771.4</v>
      </c>
      <c r="J299" s="66">
        <f t="shared" si="206"/>
        <v>57799.999999999993</v>
      </c>
      <c r="K299" s="66">
        <f t="shared" si="206"/>
        <v>55656</v>
      </c>
      <c r="L299" s="66">
        <f t="shared" si="206"/>
        <v>54220.2</v>
      </c>
      <c r="M299" s="66">
        <f t="shared" si="206"/>
        <v>55625.899999999994</v>
      </c>
      <c r="N299" s="66">
        <f t="shared" si="206"/>
        <v>53772.2</v>
      </c>
      <c r="O299" s="66">
        <f t="shared" si="206"/>
        <v>56493.4</v>
      </c>
      <c r="P299" s="66">
        <f t="shared" si="202"/>
        <v>669832.19999999995</v>
      </c>
    </row>
    <row r="300" spans="1:18" ht="16.05" customHeight="1" x14ac:dyDescent="0.2">
      <c r="A300" s="13"/>
      <c r="B300" s="12"/>
      <c r="C300" s="10" t="s">
        <v>22</v>
      </c>
      <c r="D300" s="7">
        <f t="shared" ref="D300:O300" si="207">IF(D299&lt;=0,"",D299/$P299%)</f>
        <v>8.3888621657782352</v>
      </c>
      <c r="E300" s="7">
        <f t="shared" si="207"/>
        <v>7.6338969670314452</v>
      </c>
      <c r="F300" s="7">
        <f t="shared" si="207"/>
        <v>8.5276282627201283</v>
      </c>
      <c r="G300" s="7">
        <f t="shared" si="207"/>
        <v>8.2672794768600273</v>
      </c>
      <c r="H300" s="7">
        <f t="shared" si="207"/>
        <v>8.7588802091031166</v>
      </c>
      <c r="I300" s="7">
        <f t="shared" si="207"/>
        <v>8.6247570660234025</v>
      </c>
      <c r="J300" s="7">
        <f t="shared" si="207"/>
        <v>8.6290267920831507</v>
      </c>
      <c r="K300" s="7">
        <f t="shared" si="207"/>
        <v>8.3089466287228362</v>
      </c>
      <c r="L300" s="7">
        <f t="shared" si="207"/>
        <v>8.0945944372336847</v>
      </c>
      <c r="M300" s="7">
        <f t="shared" si="207"/>
        <v>8.3044529659816302</v>
      </c>
      <c r="N300" s="7">
        <f t="shared" si="207"/>
        <v>8.0277120150389916</v>
      </c>
      <c r="O300" s="7">
        <f t="shared" si="207"/>
        <v>8.4339630134233623</v>
      </c>
      <c r="P300" s="66">
        <f t="shared" si="202"/>
        <v>100</v>
      </c>
    </row>
    <row r="301" spans="1:18" s="17" customFormat="1" ht="16.05" customHeight="1" x14ac:dyDescent="0.2">
      <c r="A301" s="9" t="s">
        <v>73</v>
      </c>
      <c r="B301" s="16"/>
      <c r="C301" s="7" t="s">
        <v>115</v>
      </c>
      <c r="D301" s="7">
        <f>SUM(D307,D313,D319,D325,D331,D337,D343,D349,D355)</f>
        <v>1432.1000000000001</v>
      </c>
      <c r="E301" s="7">
        <f t="shared" ref="E301:O301" si="208">SUM(E307,E313,E319,E325,E331,E337,E343,E349,E355)</f>
        <v>1265.5999999999999</v>
      </c>
      <c r="F301" s="7">
        <f t="shared" si="208"/>
        <v>1528.3000000000002</v>
      </c>
      <c r="G301" s="7">
        <f t="shared" si="208"/>
        <v>1348.0999999999997</v>
      </c>
      <c r="H301" s="7">
        <f t="shared" si="208"/>
        <v>1571.6999999999998</v>
      </c>
      <c r="I301" s="7">
        <f t="shared" si="208"/>
        <v>1109.8999999999999</v>
      </c>
      <c r="J301" s="7">
        <f t="shared" si="208"/>
        <v>1152.7999999999997</v>
      </c>
      <c r="K301" s="7">
        <f t="shared" si="208"/>
        <v>1130.5</v>
      </c>
      <c r="L301" s="7">
        <f t="shared" si="208"/>
        <v>950.29999999999984</v>
      </c>
      <c r="M301" s="7">
        <f t="shared" si="208"/>
        <v>888.0999999999998</v>
      </c>
      <c r="N301" s="7">
        <f t="shared" si="208"/>
        <v>800.99999999999977</v>
      </c>
      <c r="O301" s="7">
        <f t="shared" si="208"/>
        <v>929.89999999999986</v>
      </c>
      <c r="P301" s="66">
        <f t="shared" si="202"/>
        <v>14108.299999999997</v>
      </c>
      <c r="R301" s="2"/>
    </row>
    <row r="302" spans="1:18" s="17" customFormat="1" ht="16.05" customHeight="1" x14ac:dyDescent="0.2">
      <c r="A302" s="9"/>
      <c r="B302" s="11"/>
      <c r="C302" s="10" t="s">
        <v>22</v>
      </c>
      <c r="D302" s="7">
        <f t="shared" ref="D302:O302" si="209">IF(D301&lt;=0,"",D301/$P301%)</f>
        <v>10.150762317217527</v>
      </c>
      <c r="E302" s="7">
        <f t="shared" si="209"/>
        <v>8.9706059553596127</v>
      </c>
      <c r="F302" s="7">
        <f t="shared" si="209"/>
        <v>10.8326304374021</v>
      </c>
      <c r="G302" s="7">
        <f t="shared" si="209"/>
        <v>9.5553681166405582</v>
      </c>
      <c r="H302" s="7">
        <f t="shared" si="209"/>
        <v>11.140250774366864</v>
      </c>
      <c r="I302" s="7">
        <f t="shared" si="209"/>
        <v>7.8670002764330222</v>
      </c>
      <c r="J302" s="7">
        <f t="shared" si="209"/>
        <v>8.1710766002991146</v>
      </c>
      <c r="K302" s="7">
        <f t="shared" si="209"/>
        <v>8.013013616098327</v>
      </c>
      <c r="L302" s="7">
        <f t="shared" si="209"/>
        <v>6.7357512953367875</v>
      </c>
      <c r="M302" s="7">
        <f t="shared" si="209"/>
        <v>6.2948760658619394</v>
      </c>
      <c r="N302" s="7">
        <f t="shared" si="209"/>
        <v>5.6775089840732047</v>
      </c>
      <c r="O302" s="7">
        <f t="shared" si="209"/>
        <v>6.5911555609109538</v>
      </c>
      <c r="P302" s="66">
        <f t="shared" si="202"/>
        <v>100</v>
      </c>
      <c r="R302" s="2"/>
    </row>
    <row r="303" spans="1:18" s="17" customFormat="1" ht="16.05" customHeight="1" x14ac:dyDescent="0.2">
      <c r="A303" s="9"/>
      <c r="B303" s="11"/>
      <c r="C303" s="7" t="s">
        <v>116</v>
      </c>
      <c r="D303" s="7">
        <f>SUM(D309,D315,D321,D327,D333,D339,D345,D351,D357)</f>
        <v>4032.9999999999995</v>
      </c>
      <c r="E303" s="7">
        <f t="shared" ref="E303:O303" si="210">SUM(E309,E315,E321,E327,E333,E339,E345,E351,E357)</f>
        <v>3518.6000000000004</v>
      </c>
      <c r="F303" s="7">
        <f t="shared" si="210"/>
        <v>4103</v>
      </c>
      <c r="G303" s="7">
        <f t="shared" si="210"/>
        <v>3788.3</v>
      </c>
      <c r="H303" s="7">
        <f t="shared" si="210"/>
        <v>4279.1000000000004</v>
      </c>
      <c r="I303" s="7">
        <f t="shared" si="210"/>
        <v>4125.6000000000004</v>
      </c>
      <c r="J303" s="7">
        <f t="shared" si="210"/>
        <v>3639.2</v>
      </c>
      <c r="K303" s="7">
        <f t="shared" si="210"/>
        <v>3827.2999999999997</v>
      </c>
      <c r="L303" s="7">
        <f t="shared" si="210"/>
        <v>3252.2999999999997</v>
      </c>
      <c r="M303" s="7">
        <f t="shared" si="210"/>
        <v>3601</v>
      </c>
      <c r="N303" s="7">
        <f t="shared" si="210"/>
        <v>3682.4</v>
      </c>
      <c r="O303" s="7">
        <f t="shared" si="210"/>
        <v>3370.4</v>
      </c>
      <c r="P303" s="66">
        <f t="shared" si="202"/>
        <v>45220.200000000004</v>
      </c>
      <c r="R303" s="2"/>
    </row>
    <row r="304" spans="1:18" s="17" customFormat="1" ht="16.05" customHeight="1" x14ac:dyDescent="0.2">
      <c r="A304" s="9"/>
      <c r="B304" s="11"/>
      <c r="C304" s="10" t="s">
        <v>22</v>
      </c>
      <c r="D304" s="7">
        <f t="shared" ref="D304:O304" si="211">IF(D303&lt;=0,"",D303/$P303%)</f>
        <v>8.918580634318289</v>
      </c>
      <c r="E304" s="7">
        <f t="shared" si="211"/>
        <v>7.7810359087310541</v>
      </c>
      <c r="F304" s="7">
        <f t="shared" si="211"/>
        <v>9.0733787112838939</v>
      </c>
      <c r="G304" s="7">
        <f t="shared" si="211"/>
        <v>8.3774507852685289</v>
      </c>
      <c r="H304" s="7">
        <f t="shared" si="211"/>
        <v>9.4628064449073648</v>
      </c>
      <c r="I304" s="7">
        <f t="shared" si="211"/>
        <v>9.12335637613279</v>
      </c>
      <c r="J304" s="7">
        <f t="shared" si="211"/>
        <v>8.0477308813317929</v>
      </c>
      <c r="K304" s="7">
        <f t="shared" si="211"/>
        <v>8.4636954281493644</v>
      </c>
      <c r="L304" s="7">
        <f t="shared" si="211"/>
        <v>7.1921397959319053</v>
      </c>
      <c r="M304" s="7">
        <f t="shared" si="211"/>
        <v>7.9632553593305637</v>
      </c>
      <c r="N304" s="7">
        <f t="shared" si="211"/>
        <v>8.1432634088305669</v>
      </c>
      <c r="O304" s="7">
        <f t="shared" si="211"/>
        <v>7.4533062657838745</v>
      </c>
      <c r="P304" s="66">
        <f t="shared" si="202"/>
        <v>99.999999999999986</v>
      </c>
      <c r="R304" s="2"/>
    </row>
    <row r="305" spans="1:18" s="17" customFormat="1" ht="16.05" customHeight="1" x14ac:dyDescent="0.2">
      <c r="A305" s="9"/>
      <c r="B305" s="11"/>
      <c r="C305" s="7" t="s">
        <v>117</v>
      </c>
      <c r="D305" s="7">
        <f>SUM(D311,D317,D323,D329,D335,D341,D347,D353,D359)</f>
        <v>5465.0999999999995</v>
      </c>
      <c r="E305" s="7">
        <f t="shared" ref="E305:O305" si="212">SUM(E311,E317,E323,E329,E335,E341,E347,E353,E359)</f>
        <v>4784.2</v>
      </c>
      <c r="F305" s="7">
        <f t="shared" si="212"/>
        <v>5631.3</v>
      </c>
      <c r="G305" s="7">
        <f t="shared" si="212"/>
        <v>5136.3999999999996</v>
      </c>
      <c r="H305" s="7">
        <f t="shared" si="212"/>
        <v>5850.8</v>
      </c>
      <c r="I305" s="7">
        <f t="shared" si="212"/>
        <v>5235.5</v>
      </c>
      <c r="J305" s="7">
        <f t="shared" si="212"/>
        <v>4792</v>
      </c>
      <c r="K305" s="7">
        <f t="shared" si="212"/>
        <v>4957.8</v>
      </c>
      <c r="L305" s="7">
        <f t="shared" si="212"/>
        <v>4202.5999999999995</v>
      </c>
      <c r="M305" s="7">
        <f t="shared" si="212"/>
        <v>4489.0999999999995</v>
      </c>
      <c r="N305" s="7">
        <f t="shared" si="212"/>
        <v>4483.3999999999996</v>
      </c>
      <c r="O305" s="7">
        <f t="shared" si="212"/>
        <v>4300.3</v>
      </c>
      <c r="P305" s="66">
        <f t="shared" si="202"/>
        <v>59328.500000000007</v>
      </c>
      <c r="R305" s="2"/>
    </row>
    <row r="306" spans="1:18" s="17" customFormat="1" ht="16.05" customHeight="1" x14ac:dyDescent="0.2">
      <c r="A306" s="9"/>
      <c r="B306" s="12"/>
      <c r="C306" s="10" t="s">
        <v>22</v>
      </c>
      <c r="D306" s="7">
        <f t="shared" ref="D306:O306" si="213">IF(D305&lt;=0,"",D305/$P305%)</f>
        <v>9.2115930792115073</v>
      </c>
      <c r="E306" s="7">
        <f t="shared" si="213"/>
        <v>8.0639153189445185</v>
      </c>
      <c r="F306" s="7">
        <f t="shared" si="213"/>
        <v>9.4917282587626506</v>
      </c>
      <c r="G306" s="7">
        <f t="shared" si="213"/>
        <v>8.6575591831918874</v>
      </c>
      <c r="H306" s="7">
        <f t="shared" si="213"/>
        <v>9.8617022173154538</v>
      </c>
      <c r="I306" s="7">
        <f t="shared" si="213"/>
        <v>8.8245952619735863</v>
      </c>
      <c r="J306" s="7">
        <f t="shared" si="213"/>
        <v>8.0770624573350069</v>
      </c>
      <c r="K306" s="7">
        <f t="shared" si="213"/>
        <v>8.3565234246609972</v>
      </c>
      <c r="L306" s="7">
        <f t="shared" si="213"/>
        <v>7.0836107435718061</v>
      </c>
      <c r="M306" s="7">
        <f t="shared" si="213"/>
        <v>7.5665152498377655</v>
      </c>
      <c r="N306" s="7">
        <f t="shared" si="213"/>
        <v>7.5569077256293333</v>
      </c>
      <c r="O306" s="7">
        <f t="shared" si="213"/>
        <v>7.2482870795654692</v>
      </c>
      <c r="P306" s="66">
        <f t="shared" si="202"/>
        <v>99.999999999999972</v>
      </c>
      <c r="R306" s="2"/>
    </row>
    <row r="307" spans="1:18" s="17" customFormat="1" ht="16.05" customHeight="1" x14ac:dyDescent="0.2">
      <c r="A307" s="9"/>
      <c r="B307" s="9" t="s">
        <v>74</v>
      </c>
      <c r="C307" s="7" t="s">
        <v>21</v>
      </c>
      <c r="D307" s="67">
        <v>96</v>
      </c>
      <c r="E307" s="67">
        <v>70</v>
      </c>
      <c r="F307" s="67">
        <v>80</v>
      </c>
      <c r="G307" s="67">
        <v>70</v>
      </c>
      <c r="H307" s="67">
        <v>80</v>
      </c>
      <c r="I307" s="67">
        <v>70</v>
      </c>
      <c r="J307" s="67">
        <v>90</v>
      </c>
      <c r="K307" s="67">
        <v>80</v>
      </c>
      <c r="L307" s="67">
        <v>70</v>
      </c>
      <c r="M307" s="67">
        <v>80</v>
      </c>
      <c r="N307" s="67">
        <v>0</v>
      </c>
      <c r="O307" s="67">
        <v>0</v>
      </c>
      <c r="P307" s="66">
        <f t="shared" si="202"/>
        <v>786</v>
      </c>
      <c r="R307" s="2"/>
    </row>
    <row r="308" spans="1:18" s="17" customFormat="1" ht="16.05" customHeight="1" x14ac:dyDescent="0.2">
      <c r="A308" s="9"/>
      <c r="B308" s="9"/>
      <c r="C308" s="10" t="s">
        <v>22</v>
      </c>
      <c r="D308" s="7">
        <f t="shared" ref="D308:O308" si="214">IF(D307&lt;=0,"",D307/$P307%)</f>
        <v>12.213740458015266</v>
      </c>
      <c r="E308" s="7">
        <f t="shared" si="214"/>
        <v>8.905852417302798</v>
      </c>
      <c r="F308" s="7">
        <f t="shared" si="214"/>
        <v>10.178117048346056</v>
      </c>
      <c r="G308" s="7">
        <f t="shared" si="214"/>
        <v>8.905852417302798</v>
      </c>
      <c r="H308" s="7">
        <f t="shared" si="214"/>
        <v>10.178117048346056</v>
      </c>
      <c r="I308" s="7">
        <f t="shared" si="214"/>
        <v>8.905852417302798</v>
      </c>
      <c r="J308" s="7">
        <f t="shared" si="214"/>
        <v>11.450381679389313</v>
      </c>
      <c r="K308" s="7">
        <f t="shared" si="214"/>
        <v>10.178117048346056</v>
      </c>
      <c r="L308" s="7">
        <f t="shared" si="214"/>
        <v>8.905852417302798</v>
      </c>
      <c r="M308" s="7">
        <f t="shared" si="214"/>
        <v>10.178117048346056</v>
      </c>
      <c r="N308" s="7" t="str">
        <f t="shared" si="214"/>
        <v/>
      </c>
      <c r="O308" s="7" t="str">
        <f t="shared" si="214"/>
        <v/>
      </c>
      <c r="P308" s="66">
        <f t="shared" si="202"/>
        <v>99.999999999999986</v>
      </c>
      <c r="R308" s="2"/>
    </row>
    <row r="309" spans="1:18" s="17" customFormat="1" ht="16.05" customHeight="1" x14ac:dyDescent="0.2">
      <c r="A309" s="9"/>
      <c r="B309" s="9"/>
      <c r="C309" s="7" t="s">
        <v>23</v>
      </c>
      <c r="D309" s="67">
        <v>978.5</v>
      </c>
      <c r="E309" s="67">
        <v>848</v>
      </c>
      <c r="F309" s="67">
        <v>957.5</v>
      </c>
      <c r="G309" s="67">
        <v>895</v>
      </c>
      <c r="H309" s="67">
        <v>993.5</v>
      </c>
      <c r="I309" s="67">
        <v>1005</v>
      </c>
      <c r="J309" s="67">
        <v>1008</v>
      </c>
      <c r="K309" s="67">
        <v>1059.5</v>
      </c>
      <c r="L309" s="67">
        <v>939</v>
      </c>
      <c r="M309" s="67">
        <v>956.5</v>
      </c>
      <c r="N309" s="67">
        <v>861.5</v>
      </c>
      <c r="O309" s="67">
        <v>709</v>
      </c>
      <c r="P309" s="66">
        <f t="shared" si="202"/>
        <v>11211</v>
      </c>
      <c r="R309" s="2"/>
    </row>
    <row r="310" spans="1:18" s="17" customFormat="1" ht="16.05" customHeight="1" x14ac:dyDescent="0.2">
      <c r="A310" s="9"/>
      <c r="B310" s="9"/>
      <c r="C310" s="10" t="s">
        <v>22</v>
      </c>
      <c r="D310" s="7">
        <f t="shared" ref="D310:O310" si="215">IF(D309&lt;=0,"",D309/$P309%)</f>
        <v>8.7280349656587273</v>
      </c>
      <c r="E310" s="7">
        <f t="shared" si="215"/>
        <v>7.5639996432075645</v>
      </c>
      <c r="F310" s="7">
        <f t="shared" si="215"/>
        <v>8.540718936758541</v>
      </c>
      <c r="G310" s="7">
        <f t="shared" si="215"/>
        <v>7.9832307555079831</v>
      </c>
      <c r="H310" s="7">
        <f t="shared" si="215"/>
        <v>8.8618321291588611</v>
      </c>
      <c r="I310" s="7">
        <f t="shared" si="215"/>
        <v>8.9644099545089642</v>
      </c>
      <c r="J310" s="7">
        <f t="shared" si="215"/>
        <v>8.9911693872089913</v>
      </c>
      <c r="K310" s="7">
        <f t="shared" si="215"/>
        <v>9.4505396485594506</v>
      </c>
      <c r="L310" s="7">
        <f t="shared" si="215"/>
        <v>8.3757024351083764</v>
      </c>
      <c r="M310" s="7">
        <f t="shared" si="215"/>
        <v>8.531799125858532</v>
      </c>
      <c r="N310" s="7">
        <f t="shared" si="215"/>
        <v>7.6844170903576847</v>
      </c>
      <c r="O310" s="7">
        <f t="shared" si="215"/>
        <v>6.3241459281063239</v>
      </c>
      <c r="P310" s="66">
        <f t="shared" si="202"/>
        <v>100</v>
      </c>
      <c r="R310" s="2"/>
    </row>
    <row r="311" spans="1:18" s="17" customFormat="1" ht="16.05" customHeight="1" x14ac:dyDescent="0.2">
      <c r="A311" s="9"/>
      <c r="B311" s="9"/>
      <c r="C311" s="7" t="s">
        <v>24</v>
      </c>
      <c r="D311" s="66">
        <f>SUM(D309,D307)</f>
        <v>1074.5</v>
      </c>
      <c r="E311" s="66">
        <f t="shared" ref="E311:O311" si="216">SUM(E309,E307)</f>
        <v>918</v>
      </c>
      <c r="F311" s="66">
        <f t="shared" si="216"/>
        <v>1037.5</v>
      </c>
      <c r="G311" s="66">
        <f t="shared" si="216"/>
        <v>965</v>
      </c>
      <c r="H311" s="66">
        <f t="shared" si="216"/>
        <v>1073.5</v>
      </c>
      <c r="I311" s="66">
        <f t="shared" si="216"/>
        <v>1075</v>
      </c>
      <c r="J311" s="66">
        <f t="shared" si="216"/>
        <v>1098</v>
      </c>
      <c r="K311" s="66">
        <f t="shared" si="216"/>
        <v>1139.5</v>
      </c>
      <c r="L311" s="66">
        <f t="shared" si="216"/>
        <v>1009</v>
      </c>
      <c r="M311" s="66">
        <f t="shared" si="216"/>
        <v>1036.5</v>
      </c>
      <c r="N311" s="66">
        <f t="shared" si="216"/>
        <v>861.5</v>
      </c>
      <c r="O311" s="66">
        <f t="shared" si="216"/>
        <v>709</v>
      </c>
      <c r="P311" s="66">
        <f t="shared" si="202"/>
        <v>11997</v>
      </c>
      <c r="R311" s="2"/>
    </row>
    <row r="312" spans="1:18" s="17" customFormat="1" ht="16.05" customHeight="1" x14ac:dyDescent="0.2">
      <c r="A312" s="9"/>
      <c r="B312" s="13"/>
      <c r="C312" s="10" t="s">
        <v>22</v>
      </c>
      <c r="D312" s="7">
        <f t="shared" ref="D312:O312" si="217">IF(D311&lt;=0,"",D311/$P311%)</f>
        <v>8.9564057681086933</v>
      </c>
      <c r="E312" s="7">
        <f t="shared" si="217"/>
        <v>7.6519129782445612</v>
      </c>
      <c r="F312" s="7">
        <f t="shared" si="217"/>
        <v>8.6479953321663743</v>
      </c>
      <c r="G312" s="7">
        <f t="shared" si="217"/>
        <v>8.0436775860631826</v>
      </c>
      <c r="H312" s="7">
        <f t="shared" si="217"/>
        <v>8.9480703509210642</v>
      </c>
      <c r="I312" s="7">
        <f t="shared" si="217"/>
        <v>8.9605734767025087</v>
      </c>
      <c r="J312" s="7">
        <f t="shared" si="217"/>
        <v>9.1522880720180044</v>
      </c>
      <c r="K312" s="7">
        <f t="shared" si="217"/>
        <v>9.4982078853046588</v>
      </c>
      <c r="L312" s="7">
        <f t="shared" si="217"/>
        <v>8.4104359423189123</v>
      </c>
      <c r="M312" s="7">
        <f t="shared" si="217"/>
        <v>8.6396599149787452</v>
      </c>
      <c r="N312" s="7">
        <f t="shared" si="217"/>
        <v>7.1809619071434527</v>
      </c>
      <c r="O312" s="7">
        <f t="shared" si="217"/>
        <v>5.9098107860298406</v>
      </c>
      <c r="P312" s="66">
        <f t="shared" si="202"/>
        <v>100</v>
      </c>
      <c r="R312" s="2"/>
    </row>
    <row r="313" spans="1:18" s="17" customFormat="1" ht="16.05" customHeight="1" x14ac:dyDescent="0.2">
      <c r="A313" s="9"/>
      <c r="B313" s="9" t="s">
        <v>75</v>
      </c>
      <c r="C313" s="7" t="s">
        <v>21</v>
      </c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>
        <f t="shared" si="202"/>
        <v>0</v>
      </c>
      <c r="R313" s="2"/>
    </row>
    <row r="314" spans="1:18" s="17" customFormat="1" ht="16.05" customHeight="1" x14ac:dyDescent="0.2">
      <c r="A314" s="9"/>
      <c r="B314" s="9"/>
      <c r="C314" s="10" t="s">
        <v>22</v>
      </c>
      <c r="D314" s="7" t="str">
        <f t="shared" ref="D314:O314" si="218">IF(D313&lt;=0,"",D313/$P313%)</f>
        <v/>
      </c>
      <c r="E314" s="7" t="str">
        <f t="shared" si="218"/>
        <v/>
      </c>
      <c r="F314" s="7" t="str">
        <f t="shared" si="218"/>
        <v/>
      </c>
      <c r="G314" s="7" t="str">
        <f t="shared" si="218"/>
        <v/>
      </c>
      <c r="H314" s="7" t="str">
        <f t="shared" si="218"/>
        <v/>
      </c>
      <c r="I314" s="7" t="str">
        <f t="shared" si="218"/>
        <v/>
      </c>
      <c r="J314" s="7" t="str">
        <f t="shared" si="218"/>
        <v/>
      </c>
      <c r="K314" s="7" t="str">
        <f t="shared" si="218"/>
        <v/>
      </c>
      <c r="L314" s="7" t="str">
        <f t="shared" si="218"/>
        <v/>
      </c>
      <c r="M314" s="7" t="str">
        <f t="shared" si="218"/>
        <v/>
      </c>
      <c r="N314" s="7" t="str">
        <f t="shared" si="218"/>
        <v/>
      </c>
      <c r="O314" s="7" t="str">
        <f t="shared" si="218"/>
        <v/>
      </c>
      <c r="P314" s="66">
        <f t="shared" si="202"/>
        <v>0</v>
      </c>
      <c r="R314" s="2"/>
    </row>
    <row r="315" spans="1:18" s="17" customFormat="1" ht="16.05" customHeight="1" x14ac:dyDescent="0.2">
      <c r="A315" s="9"/>
      <c r="B315" s="9"/>
      <c r="C315" s="7" t="s">
        <v>23</v>
      </c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>
        <f t="shared" si="202"/>
        <v>0</v>
      </c>
      <c r="R315" s="2"/>
    </row>
    <row r="316" spans="1:18" s="17" customFormat="1" ht="16.05" customHeight="1" x14ac:dyDescent="0.2">
      <c r="A316" s="9"/>
      <c r="B316" s="9"/>
      <c r="C316" s="10" t="s">
        <v>22</v>
      </c>
      <c r="D316" s="7" t="str">
        <f t="shared" ref="D316:O316" si="219">IF(D315&lt;=0,"",D315/$P315%)</f>
        <v/>
      </c>
      <c r="E316" s="7" t="str">
        <f t="shared" si="219"/>
        <v/>
      </c>
      <c r="F316" s="7" t="str">
        <f t="shared" si="219"/>
        <v/>
      </c>
      <c r="G316" s="7" t="str">
        <f t="shared" si="219"/>
        <v/>
      </c>
      <c r="H316" s="7" t="str">
        <f t="shared" si="219"/>
        <v/>
      </c>
      <c r="I316" s="7" t="str">
        <f t="shared" si="219"/>
        <v/>
      </c>
      <c r="J316" s="7" t="str">
        <f t="shared" si="219"/>
        <v/>
      </c>
      <c r="K316" s="7" t="str">
        <f t="shared" si="219"/>
        <v/>
      </c>
      <c r="L316" s="7" t="str">
        <f t="shared" si="219"/>
        <v/>
      </c>
      <c r="M316" s="7" t="str">
        <f t="shared" si="219"/>
        <v/>
      </c>
      <c r="N316" s="7" t="str">
        <f t="shared" si="219"/>
        <v/>
      </c>
      <c r="O316" s="7" t="str">
        <f t="shared" si="219"/>
        <v/>
      </c>
      <c r="P316" s="66">
        <f t="shared" si="202"/>
        <v>0</v>
      </c>
      <c r="R316" s="2"/>
    </row>
    <row r="317" spans="1:18" s="17" customFormat="1" ht="16.05" customHeight="1" x14ac:dyDescent="0.2">
      <c r="A317" s="9"/>
      <c r="B317" s="9"/>
      <c r="C317" s="7" t="s">
        <v>24</v>
      </c>
      <c r="D317" s="66">
        <f>SUM(D315,D313)</f>
        <v>0</v>
      </c>
      <c r="E317" s="66">
        <f t="shared" ref="E317:O317" si="220">SUM(E315,E313)</f>
        <v>0</v>
      </c>
      <c r="F317" s="66">
        <f t="shared" si="220"/>
        <v>0</v>
      </c>
      <c r="G317" s="66">
        <f t="shared" si="220"/>
        <v>0</v>
      </c>
      <c r="H317" s="66">
        <f t="shared" si="220"/>
        <v>0</v>
      </c>
      <c r="I317" s="66">
        <f t="shared" si="220"/>
        <v>0</v>
      </c>
      <c r="J317" s="66">
        <f t="shared" si="220"/>
        <v>0</v>
      </c>
      <c r="K317" s="66">
        <f t="shared" si="220"/>
        <v>0</v>
      </c>
      <c r="L317" s="66">
        <f t="shared" si="220"/>
        <v>0</v>
      </c>
      <c r="M317" s="66">
        <f t="shared" si="220"/>
        <v>0</v>
      </c>
      <c r="N317" s="66">
        <f t="shared" si="220"/>
        <v>0</v>
      </c>
      <c r="O317" s="66">
        <f t="shared" si="220"/>
        <v>0</v>
      </c>
      <c r="P317" s="66">
        <f t="shared" si="202"/>
        <v>0</v>
      </c>
      <c r="R317" s="2"/>
    </row>
    <row r="318" spans="1:18" s="17" customFormat="1" ht="16.05" customHeight="1" x14ac:dyDescent="0.2">
      <c r="A318" s="9"/>
      <c r="B318" s="13"/>
      <c r="C318" s="10" t="s">
        <v>22</v>
      </c>
      <c r="D318" s="7" t="str">
        <f t="shared" ref="D318:O318" si="221">IF(D317&lt;=0,"",D317/$P317%)</f>
        <v/>
      </c>
      <c r="E318" s="7" t="str">
        <f t="shared" si="221"/>
        <v/>
      </c>
      <c r="F318" s="7" t="str">
        <f t="shared" si="221"/>
        <v/>
      </c>
      <c r="G318" s="7" t="str">
        <f t="shared" si="221"/>
        <v/>
      </c>
      <c r="H318" s="7" t="str">
        <f t="shared" si="221"/>
        <v/>
      </c>
      <c r="I318" s="7" t="str">
        <f t="shared" si="221"/>
        <v/>
      </c>
      <c r="J318" s="7" t="str">
        <f t="shared" si="221"/>
        <v/>
      </c>
      <c r="K318" s="7" t="str">
        <f t="shared" si="221"/>
        <v/>
      </c>
      <c r="L318" s="7" t="str">
        <f t="shared" si="221"/>
        <v/>
      </c>
      <c r="M318" s="7" t="str">
        <f t="shared" si="221"/>
        <v/>
      </c>
      <c r="N318" s="7" t="str">
        <f t="shared" si="221"/>
        <v/>
      </c>
      <c r="O318" s="7" t="str">
        <f t="shared" si="221"/>
        <v/>
      </c>
      <c r="P318" s="66">
        <f t="shared" si="202"/>
        <v>0</v>
      </c>
      <c r="R318" s="2"/>
    </row>
    <row r="319" spans="1:18" s="17" customFormat="1" ht="16.05" customHeight="1" x14ac:dyDescent="0.2">
      <c r="A319" s="9"/>
      <c r="B319" s="9" t="s">
        <v>76</v>
      </c>
      <c r="C319" s="7" t="s">
        <v>21</v>
      </c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>
        <f t="shared" si="202"/>
        <v>0</v>
      </c>
      <c r="R319" s="2"/>
    </row>
    <row r="320" spans="1:18" s="17" customFormat="1" ht="16.05" customHeight="1" x14ac:dyDescent="0.2">
      <c r="A320" s="9"/>
      <c r="B320" s="9"/>
      <c r="C320" s="10" t="s">
        <v>22</v>
      </c>
      <c r="D320" s="7" t="str">
        <f t="shared" ref="D320:O320" si="222">IF(D319&lt;=0,"",D319/$P319%)</f>
        <v/>
      </c>
      <c r="E320" s="7" t="str">
        <f t="shared" si="222"/>
        <v/>
      </c>
      <c r="F320" s="7" t="str">
        <f t="shared" si="222"/>
        <v/>
      </c>
      <c r="G320" s="7" t="str">
        <f t="shared" si="222"/>
        <v/>
      </c>
      <c r="H320" s="7" t="str">
        <f t="shared" si="222"/>
        <v/>
      </c>
      <c r="I320" s="7" t="str">
        <f t="shared" si="222"/>
        <v/>
      </c>
      <c r="J320" s="7" t="str">
        <f t="shared" si="222"/>
        <v/>
      </c>
      <c r="K320" s="7" t="str">
        <f t="shared" si="222"/>
        <v/>
      </c>
      <c r="L320" s="7" t="str">
        <f t="shared" si="222"/>
        <v/>
      </c>
      <c r="M320" s="7" t="str">
        <f t="shared" si="222"/>
        <v/>
      </c>
      <c r="N320" s="7" t="str">
        <f t="shared" si="222"/>
        <v/>
      </c>
      <c r="O320" s="7" t="str">
        <f t="shared" si="222"/>
        <v/>
      </c>
      <c r="P320" s="66">
        <f t="shared" si="202"/>
        <v>0</v>
      </c>
      <c r="R320" s="2"/>
    </row>
    <row r="321" spans="1:18" s="17" customFormat="1" ht="16.05" customHeight="1" x14ac:dyDescent="0.2">
      <c r="A321" s="9"/>
      <c r="B321" s="9"/>
      <c r="C321" s="7" t="s">
        <v>23</v>
      </c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>
        <f t="shared" si="202"/>
        <v>0</v>
      </c>
      <c r="R321" s="2"/>
    </row>
    <row r="322" spans="1:18" s="17" customFormat="1" ht="16.05" customHeight="1" x14ac:dyDescent="0.2">
      <c r="A322" s="9"/>
      <c r="B322" s="9"/>
      <c r="C322" s="10" t="s">
        <v>22</v>
      </c>
      <c r="D322" s="7" t="str">
        <f t="shared" ref="D322:O322" si="223">IF(D321&lt;=0,"",D321/$P321%)</f>
        <v/>
      </c>
      <c r="E322" s="7" t="str">
        <f t="shared" si="223"/>
        <v/>
      </c>
      <c r="F322" s="7" t="str">
        <f t="shared" si="223"/>
        <v/>
      </c>
      <c r="G322" s="7" t="str">
        <f t="shared" si="223"/>
        <v/>
      </c>
      <c r="H322" s="7" t="str">
        <f t="shared" si="223"/>
        <v/>
      </c>
      <c r="I322" s="7" t="str">
        <f t="shared" si="223"/>
        <v/>
      </c>
      <c r="J322" s="7" t="str">
        <f t="shared" si="223"/>
        <v/>
      </c>
      <c r="K322" s="7" t="str">
        <f t="shared" si="223"/>
        <v/>
      </c>
      <c r="L322" s="7" t="str">
        <f t="shared" si="223"/>
        <v/>
      </c>
      <c r="M322" s="7" t="str">
        <f t="shared" si="223"/>
        <v/>
      </c>
      <c r="N322" s="7" t="str">
        <f t="shared" si="223"/>
        <v/>
      </c>
      <c r="O322" s="7" t="str">
        <f t="shared" si="223"/>
        <v/>
      </c>
      <c r="P322" s="66">
        <f t="shared" si="202"/>
        <v>0</v>
      </c>
      <c r="R322" s="2"/>
    </row>
    <row r="323" spans="1:18" s="17" customFormat="1" ht="16.05" customHeight="1" x14ac:dyDescent="0.2">
      <c r="A323" s="9"/>
      <c r="B323" s="9"/>
      <c r="C323" s="7" t="s">
        <v>24</v>
      </c>
      <c r="D323" s="66">
        <f>SUM(D321,D319)</f>
        <v>0</v>
      </c>
      <c r="E323" s="66">
        <f t="shared" ref="E323:O323" si="224">SUM(E321,E319)</f>
        <v>0</v>
      </c>
      <c r="F323" s="66">
        <f t="shared" si="224"/>
        <v>0</v>
      </c>
      <c r="G323" s="66">
        <f t="shared" si="224"/>
        <v>0</v>
      </c>
      <c r="H323" s="66">
        <f t="shared" si="224"/>
        <v>0</v>
      </c>
      <c r="I323" s="66">
        <f t="shared" si="224"/>
        <v>0</v>
      </c>
      <c r="J323" s="66">
        <f t="shared" si="224"/>
        <v>0</v>
      </c>
      <c r="K323" s="66">
        <f t="shared" si="224"/>
        <v>0</v>
      </c>
      <c r="L323" s="66">
        <f t="shared" si="224"/>
        <v>0</v>
      </c>
      <c r="M323" s="66">
        <f t="shared" si="224"/>
        <v>0</v>
      </c>
      <c r="N323" s="66">
        <f t="shared" si="224"/>
        <v>0</v>
      </c>
      <c r="O323" s="66">
        <f t="shared" si="224"/>
        <v>0</v>
      </c>
      <c r="P323" s="66">
        <f t="shared" si="202"/>
        <v>0</v>
      </c>
      <c r="R323" s="2"/>
    </row>
    <row r="324" spans="1:18" s="17" customFormat="1" ht="16.05" customHeight="1" x14ac:dyDescent="0.2">
      <c r="A324" s="9"/>
      <c r="B324" s="13"/>
      <c r="C324" s="10" t="s">
        <v>22</v>
      </c>
      <c r="D324" s="7" t="str">
        <f t="shared" ref="D324:O324" si="225">IF(D323&lt;=0,"",D323/$P323%)</f>
        <v/>
      </c>
      <c r="E324" s="7" t="str">
        <f t="shared" si="225"/>
        <v/>
      </c>
      <c r="F324" s="7" t="str">
        <f t="shared" si="225"/>
        <v/>
      </c>
      <c r="G324" s="7" t="str">
        <f t="shared" si="225"/>
        <v/>
      </c>
      <c r="H324" s="7" t="str">
        <f t="shared" si="225"/>
        <v/>
      </c>
      <c r="I324" s="7" t="str">
        <f t="shared" si="225"/>
        <v/>
      </c>
      <c r="J324" s="7" t="str">
        <f t="shared" si="225"/>
        <v/>
      </c>
      <c r="K324" s="7" t="str">
        <f t="shared" si="225"/>
        <v/>
      </c>
      <c r="L324" s="7" t="str">
        <f t="shared" si="225"/>
        <v/>
      </c>
      <c r="M324" s="7" t="str">
        <f t="shared" si="225"/>
        <v/>
      </c>
      <c r="N324" s="7" t="str">
        <f t="shared" si="225"/>
        <v/>
      </c>
      <c r="O324" s="7" t="str">
        <f t="shared" si="225"/>
        <v/>
      </c>
      <c r="P324" s="66">
        <f t="shared" si="202"/>
        <v>0</v>
      </c>
      <c r="R324" s="2"/>
    </row>
    <row r="325" spans="1:18" s="17" customFormat="1" ht="16.05" customHeight="1" x14ac:dyDescent="0.2">
      <c r="A325" s="9"/>
      <c r="B325" s="9" t="s">
        <v>77</v>
      </c>
      <c r="C325" s="7" t="s">
        <v>21</v>
      </c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>
        <f t="shared" si="202"/>
        <v>0</v>
      </c>
      <c r="R325" s="2"/>
    </row>
    <row r="326" spans="1:18" s="17" customFormat="1" ht="16.05" customHeight="1" x14ac:dyDescent="0.2">
      <c r="A326" s="9"/>
      <c r="B326" s="9"/>
      <c r="C326" s="10" t="s">
        <v>22</v>
      </c>
      <c r="D326" s="7" t="str">
        <f t="shared" ref="D326:O326" si="226">IF(D325&lt;=0,"",D325/$P325%)</f>
        <v/>
      </c>
      <c r="E326" s="7" t="str">
        <f t="shared" si="226"/>
        <v/>
      </c>
      <c r="F326" s="7" t="str">
        <f t="shared" si="226"/>
        <v/>
      </c>
      <c r="G326" s="7" t="str">
        <f t="shared" si="226"/>
        <v/>
      </c>
      <c r="H326" s="7" t="str">
        <f t="shared" si="226"/>
        <v/>
      </c>
      <c r="I326" s="7" t="str">
        <f t="shared" si="226"/>
        <v/>
      </c>
      <c r="J326" s="7" t="str">
        <f t="shared" si="226"/>
        <v/>
      </c>
      <c r="K326" s="7" t="str">
        <f t="shared" si="226"/>
        <v/>
      </c>
      <c r="L326" s="7" t="str">
        <f t="shared" si="226"/>
        <v/>
      </c>
      <c r="M326" s="7" t="str">
        <f t="shared" si="226"/>
        <v/>
      </c>
      <c r="N326" s="7" t="str">
        <f t="shared" si="226"/>
        <v/>
      </c>
      <c r="O326" s="7" t="str">
        <f t="shared" si="226"/>
        <v/>
      </c>
      <c r="P326" s="66">
        <f t="shared" si="202"/>
        <v>0</v>
      </c>
      <c r="R326" s="2"/>
    </row>
    <row r="327" spans="1:18" s="17" customFormat="1" ht="16.05" customHeight="1" x14ac:dyDescent="0.2">
      <c r="A327" s="9"/>
      <c r="B327" s="9"/>
      <c r="C327" s="7" t="s">
        <v>23</v>
      </c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>
        <f t="shared" si="202"/>
        <v>0</v>
      </c>
      <c r="R327" s="2"/>
    </row>
    <row r="328" spans="1:18" s="17" customFormat="1" ht="16.05" customHeight="1" x14ac:dyDescent="0.2">
      <c r="A328" s="9"/>
      <c r="B328" s="9"/>
      <c r="C328" s="10" t="s">
        <v>22</v>
      </c>
      <c r="D328" s="7" t="str">
        <f t="shared" ref="D328:O328" si="227">IF(D327&lt;=0,"",D327/$P327%)</f>
        <v/>
      </c>
      <c r="E328" s="7" t="str">
        <f t="shared" si="227"/>
        <v/>
      </c>
      <c r="F328" s="7" t="str">
        <f t="shared" si="227"/>
        <v/>
      </c>
      <c r="G328" s="7" t="str">
        <f t="shared" si="227"/>
        <v/>
      </c>
      <c r="H328" s="7" t="str">
        <f t="shared" si="227"/>
        <v/>
      </c>
      <c r="I328" s="7" t="str">
        <f t="shared" si="227"/>
        <v/>
      </c>
      <c r="J328" s="7" t="str">
        <f t="shared" si="227"/>
        <v/>
      </c>
      <c r="K328" s="7" t="str">
        <f t="shared" si="227"/>
        <v/>
      </c>
      <c r="L328" s="7" t="str">
        <f t="shared" si="227"/>
        <v/>
      </c>
      <c r="M328" s="7" t="str">
        <f t="shared" si="227"/>
        <v/>
      </c>
      <c r="N328" s="7" t="str">
        <f t="shared" si="227"/>
        <v/>
      </c>
      <c r="O328" s="7" t="str">
        <f t="shared" si="227"/>
        <v/>
      </c>
      <c r="P328" s="66">
        <f t="shared" si="202"/>
        <v>0</v>
      </c>
      <c r="R328" s="2"/>
    </row>
    <row r="329" spans="1:18" s="17" customFormat="1" ht="16.05" customHeight="1" x14ac:dyDescent="0.2">
      <c r="A329" s="9"/>
      <c r="B329" s="9"/>
      <c r="C329" s="7" t="s">
        <v>24</v>
      </c>
      <c r="D329" s="66">
        <f>SUM(D327,D325)</f>
        <v>0</v>
      </c>
      <c r="E329" s="66">
        <f t="shared" ref="E329:O329" si="228">SUM(E327,E325)</f>
        <v>0</v>
      </c>
      <c r="F329" s="66">
        <f t="shared" si="228"/>
        <v>0</v>
      </c>
      <c r="G329" s="66">
        <f t="shared" si="228"/>
        <v>0</v>
      </c>
      <c r="H329" s="66">
        <f t="shared" si="228"/>
        <v>0</v>
      </c>
      <c r="I329" s="66">
        <f t="shared" si="228"/>
        <v>0</v>
      </c>
      <c r="J329" s="66">
        <f t="shared" si="228"/>
        <v>0</v>
      </c>
      <c r="K329" s="66">
        <f t="shared" si="228"/>
        <v>0</v>
      </c>
      <c r="L329" s="66">
        <f t="shared" si="228"/>
        <v>0</v>
      </c>
      <c r="M329" s="66">
        <f t="shared" si="228"/>
        <v>0</v>
      </c>
      <c r="N329" s="66">
        <f t="shared" si="228"/>
        <v>0</v>
      </c>
      <c r="O329" s="66">
        <f t="shared" si="228"/>
        <v>0</v>
      </c>
      <c r="P329" s="66">
        <f t="shared" si="202"/>
        <v>0</v>
      </c>
      <c r="R329" s="2"/>
    </row>
    <row r="330" spans="1:18" s="17" customFormat="1" ht="16.05" customHeight="1" x14ac:dyDescent="0.2">
      <c r="A330" s="9"/>
      <c r="B330" s="13"/>
      <c r="C330" s="10" t="s">
        <v>22</v>
      </c>
      <c r="D330" s="7" t="str">
        <f t="shared" ref="D330:O330" si="229">IF(D329&lt;=0,"",D329/$P329%)</f>
        <v/>
      </c>
      <c r="E330" s="7" t="str">
        <f t="shared" si="229"/>
        <v/>
      </c>
      <c r="F330" s="7" t="str">
        <f t="shared" si="229"/>
        <v/>
      </c>
      <c r="G330" s="7" t="str">
        <f t="shared" si="229"/>
        <v/>
      </c>
      <c r="H330" s="7" t="str">
        <f t="shared" si="229"/>
        <v/>
      </c>
      <c r="I330" s="7" t="str">
        <f t="shared" si="229"/>
        <v/>
      </c>
      <c r="J330" s="7" t="str">
        <f t="shared" si="229"/>
        <v/>
      </c>
      <c r="K330" s="7" t="str">
        <f t="shared" si="229"/>
        <v/>
      </c>
      <c r="L330" s="7" t="str">
        <f t="shared" si="229"/>
        <v/>
      </c>
      <c r="M330" s="7" t="str">
        <f t="shared" si="229"/>
        <v/>
      </c>
      <c r="N330" s="7" t="str">
        <f t="shared" si="229"/>
        <v/>
      </c>
      <c r="O330" s="7" t="str">
        <f t="shared" si="229"/>
        <v/>
      </c>
      <c r="P330" s="66">
        <f t="shared" si="202"/>
        <v>0</v>
      </c>
      <c r="R330" s="2"/>
    </row>
    <row r="331" spans="1:18" s="17" customFormat="1" ht="16.05" customHeight="1" x14ac:dyDescent="0.2">
      <c r="A331" s="9"/>
      <c r="B331" s="9" t="s">
        <v>78</v>
      </c>
      <c r="C331" s="7" t="s">
        <v>21</v>
      </c>
      <c r="D331" s="67">
        <v>409.20000000000005</v>
      </c>
      <c r="E331" s="67">
        <v>378.59999999999991</v>
      </c>
      <c r="F331" s="67">
        <v>571.8000000000003</v>
      </c>
      <c r="G331" s="67">
        <v>435.9</v>
      </c>
      <c r="H331" s="67">
        <v>511.4000000000002</v>
      </c>
      <c r="I331" s="67">
        <v>259.2999999999999</v>
      </c>
      <c r="J331" s="67">
        <v>329.79999999999995</v>
      </c>
      <c r="K331" s="67">
        <v>369.40000000000009</v>
      </c>
      <c r="L331" s="67">
        <v>283.89999999999992</v>
      </c>
      <c r="M331" s="67">
        <v>252.79999999999984</v>
      </c>
      <c r="N331" s="67">
        <v>253.59999999999988</v>
      </c>
      <c r="O331" s="67">
        <v>408.7999999999999</v>
      </c>
      <c r="P331" s="66">
        <v>4464.5</v>
      </c>
      <c r="R331" s="2"/>
    </row>
    <row r="332" spans="1:18" s="17" customFormat="1" ht="16.05" customHeight="1" x14ac:dyDescent="0.2">
      <c r="A332" s="9"/>
      <c r="B332" s="9"/>
      <c r="C332" s="10" t="s">
        <v>22</v>
      </c>
      <c r="D332" s="7">
        <f t="shared" ref="D332:O332" si="230">IF(D331&lt;=0,"",D331/$P331%)</f>
        <v>9.1656400492776342</v>
      </c>
      <c r="E332" s="7">
        <f t="shared" si="230"/>
        <v>8.480232948818454</v>
      </c>
      <c r="F332" s="7">
        <f t="shared" si="230"/>
        <v>12.807705230148958</v>
      </c>
      <c r="G332" s="7">
        <f t="shared" si="230"/>
        <v>9.7636913428155445</v>
      </c>
      <c r="H332" s="7">
        <f t="shared" si="230"/>
        <v>11.454810169111886</v>
      </c>
      <c r="I332" s="7">
        <f t="shared" si="230"/>
        <v>5.8080412140217241</v>
      </c>
      <c r="J332" s="7">
        <f t="shared" si="230"/>
        <v>7.3871654160600277</v>
      </c>
      <c r="K332" s="7">
        <f t="shared" si="230"/>
        <v>8.2741628401836724</v>
      </c>
      <c r="L332" s="7">
        <f t="shared" si="230"/>
        <v>6.3590547653712601</v>
      </c>
      <c r="M332" s="7">
        <f t="shared" si="230"/>
        <v>5.662448202486277</v>
      </c>
      <c r="N332" s="7">
        <f t="shared" si="230"/>
        <v>5.6803673423675631</v>
      </c>
      <c r="O332" s="7">
        <f t="shared" si="230"/>
        <v>9.1566804793369894</v>
      </c>
      <c r="P332" s="66">
        <f t="shared" si="202"/>
        <v>99.999999999999986</v>
      </c>
      <c r="R332" s="2"/>
    </row>
    <row r="333" spans="1:18" s="17" customFormat="1" ht="16.05" customHeight="1" x14ac:dyDescent="0.2">
      <c r="A333" s="9"/>
      <c r="B333" s="9"/>
      <c r="C333" s="7" t="s">
        <v>23</v>
      </c>
      <c r="D333" s="67">
        <v>304.69999999999993</v>
      </c>
      <c r="E333" s="67">
        <v>342.70000000000005</v>
      </c>
      <c r="F333" s="67">
        <v>356.6</v>
      </c>
      <c r="G333" s="67">
        <v>337.8</v>
      </c>
      <c r="H333" s="67">
        <v>517.9</v>
      </c>
      <c r="I333" s="67">
        <v>480.80000000000007</v>
      </c>
      <c r="J333" s="67">
        <v>194.5</v>
      </c>
      <c r="K333" s="67">
        <v>227.5</v>
      </c>
      <c r="L333" s="67">
        <v>170</v>
      </c>
      <c r="M333" s="67">
        <v>460.5</v>
      </c>
      <c r="N333" s="67">
        <v>466.3</v>
      </c>
      <c r="O333" s="67">
        <v>376</v>
      </c>
      <c r="P333" s="66">
        <v>4235.3</v>
      </c>
      <c r="R333" s="2"/>
    </row>
    <row r="334" spans="1:18" s="17" customFormat="1" ht="16.05" customHeight="1" x14ac:dyDescent="0.2">
      <c r="A334" s="9"/>
      <c r="B334" s="9"/>
      <c r="C334" s="10" t="s">
        <v>22</v>
      </c>
      <c r="D334" s="7">
        <f t="shared" ref="D334:O334" si="231">IF(D333&lt;=0,"",D333/$P333%)</f>
        <v>7.1942955634783825</v>
      </c>
      <c r="E334" s="7">
        <f t="shared" si="231"/>
        <v>8.091516539560363</v>
      </c>
      <c r="F334" s="7">
        <f t="shared" si="231"/>
        <v>8.4197105281798219</v>
      </c>
      <c r="G334" s="7">
        <f t="shared" si="231"/>
        <v>7.9758222558024228</v>
      </c>
      <c r="H334" s="7">
        <f t="shared" si="231"/>
        <v>12.228177460864636</v>
      </c>
      <c r="I334" s="7">
        <f t="shared" si="231"/>
        <v>11.352206455268814</v>
      </c>
      <c r="J334" s="7">
        <f t="shared" si="231"/>
        <v>4.5923547328406489</v>
      </c>
      <c r="K334" s="7">
        <f t="shared" si="231"/>
        <v>5.3715203173328927</v>
      </c>
      <c r="L334" s="7">
        <f t="shared" si="231"/>
        <v>4.0138833140509522</v>
      </c>
      <c r="M334" s="7">
        <f t="shared" si="231"/>
        <v>10.872901565414493</v>
      </c>
      <c r="N334" s="7">
        <f t="shared" si="231"/>
        <v>11.009845819658583</v>
      </c>
      <c r="O334" s="7">
        <f t="shared" si="231"/>
        <v>8.8777654475479899</v>
      </c>
      <c r="P334" s="66">
        <f t="shared" si="202"/>
        <v>100</v>
      </c>
      <c r="R334" s="2"/>
    </row>
    <row r="335" spans="1:18" s="17" customFormat="1" ht="16.05" customHeight="1" x14ac:dyDescent="0.2">
      <c r="A335" s="9"/>
      <c r="B335" s="9"/>
      <c r="C335" s="7" t="s">
        <v>24</v>
      </c>
      <c r="D335" s="66">
        <f>SUM(D333,D331)</f>
        <v>713.9</v>
      </c>
      <c r="E335" s="66">
        <f t="shared" ref="E335:O335" si="232">SUM(E333,E331)</f>
        <v>721.3</v>
      </c>
      <c r="F335" s="66">
        <f t="shared" si="232"/>
        <v>928.40000000000032</v>
      </c>
      <c r="G335" s="66">
        <f t="shared" si="232"/>
        <v>773.7</v>
      </c>
      <c r="H335" s="66">
        <f t="shared" si="232"/>
        <v>1029.3000000000002</v>
      </c>
      <c r="I335" s="66">
        <f t="shared" si="232"/>
        <v>740.09999999999991</v>
      </c>
      <c r="J335" s="66">
        <f t="shared" si="232"/>
        <v>524.29999999999995</v>
      </c>
      <c r="K335" s="66">
        <f t="shared" si="232"/>
        <v>596.90000000000009</v>
      </c>
      <c r="L335" s="66">
        <f t="shared" si="232"/>
        <v>453.89999999999992</v>
      </c>
      <c r="M335" s="66">
        <f t="shared" si="232"/>
        <v>713.29999999999984</v>
      </c>
      <c r="N335" s="66">
        <f t="shared" si="232"/>
        <v>719.89999999999986</v>
      </c>
      <c r="O335" s="66">
        <f t="shared" si="232"/>
        <v>784.8</v>
      </c>
      <c r="P335" s="66">
        <f t="shared" si="202"/>
        <v>8699.8000000000011</v>
      </c>
      <c r="R335" s="2"/>
    </row>
    <row r="336" spans="1:18" s="17" customFormat="1" ht="16.05" customHeight="1" x14ac:dyDescent="0.2">
      <c r="A336" s="9"/>
      <c r="B336" s="13"/>
      <c r="C336" s="10" t="s">
        <v>22</v>
      </c>
      <c r="D336" s="7">
        <f t="shared" ref="D336:O336" si="233">IF(D335&lt;=0,"",D335/$P335%)</f>
        <v>8.2059357686383585</v>
      </c>
      <c r="E336" s="7">
        <f t="shared" si="233"/>
        <v>8.2909951952918455</v>
      </c>
      <c r="F336" s="7">
        <f t="shared" si="233"/>
        <v>10.671509689877931</v>
      </c>
      <c r="G336" s="7">
        <f t="shared" si="233"/>
        <v>8.8933078921354518</v>
      </c>
      <c r="H336" s="7">
        <f t="shared" si="233"/>
        <v>11.831306466815331</v>
      </c>
      <c r="I336" s="7">
        <f t="shared" si="233"/>
        <v>8.5070921170601608</v>
      </c>
      <c r="J336" s="7">
        <f t="shared" si="233"/>
        <v>6.0265753235706558</v>
      </c>
      <c r="K336" s="7">
        <f t="shared" si="233"/>
        <v>6.8610772661440498</v>
      </c>
      <c r="L336" s="7">
        <f t="shared" si="233"/>
        <v>5.2173613186510019</v>
      </c>
      <c r="M336" s="7">
        <f t="shared" si="233"/>
        <v>8.1990390583691557</v>
      </c>
      <c r="N336" s="7">
        <f t="shared" si="233"/>
        <v>8.2749028713303741</v>
      </c>
      <c r="O336" s="7">
        <f t="shared" si="233"/>
        <v>9.0208970321156805</v>
      </c>
      <c r="P336" s="66">
        <f t="shared" si="202"/>
        <v>99.999999999999986</v>
      </c>
      <c r="R336" s="2"/>
    </row>
    <row r="337" spans="1:18" s="17" customFormat="1" ht="16.05" customHeight="1" x14ac:dyDescent="0.2">
      <c r="A337" s="9"/>
      <c r="B337" s="9" t="s">
        <v>79</v>
      </c>
      <c r="C337" s="7" t="s">
        <v>21</v>
      </c>
      <c r="D337" s="67">
        <v>633.10000000000014</v>
      </c>
      <c r="E337" s="67">
        <v>500.59999999999991</v>
      </c>
      <c r="F337" s="67">
        <v>617.89999999999986</v>
      </c>
      <c r="G337" s="67">
        <v>536.49999999999977</v>
      </c>
      <c r="H337" s="67">
        <v>663.19999999999982</v>
      </c>
      <c r="I337" s="67">
        <v>522</v>
      </c>
      <c r="J337" s="67">
        <v>536.19999999999982</v>
      </c>
      <c r="K337" s="67">
        <v>477.49999999999994</v>
      </c>
      <c r="L337" s="67">
        <v>459.99999999999989</v>
      </c>
      <c r="M337" s="67">
        <v>417.79999999999995</v>
      </c>
      <c r="N337" s="67">
        <v>409.99999999999989</v>
      </c>
      <c r="O337" s="67">
        <v>331.6</v>
      </c>
      <c r="P337" s="66">
        <f t="shared" si="202"/>
        <v>6106.4</v>
      </c>
      <c r="R337" s="2"/>
    </row>
    <row r="338" spans="1:18" s="17" customFormat="1" ht="16.05" customHeight="1" x14ac:dyDescent="0.2">
      <c r="A338" s="9"/>
      <c r="B338" s="9"/>
      <c r="C338" s="10" t="s">
        <v>22</v>
      </c>
      <c r="D338" s="7">
        <f t="shared" ref="D338:O338" si="234">IF(D337&lt;=0,"",D337/$P337%)</f>
        <v>10.367810821433254</v>
      </c>
      <c r="E338" s="7">
        <f t="shared" si="234"/>
        <v>8.1979562426306813</v>
      </c>
      <c r="F338" s="7">
        <f t="shared" si="234"/>
        <v>10.118891654657407</v>
      </c>
      <c r="G338" s="7">
        <f t="shared" si="234"/>
        <v>8.7858640115288846</v>
      </c>
      <c r="H338" s="7">
        <f t="shared" si="234"/>
        <v>10.860736276693304</v>
      </c>
      <c r="I338" s="7">
        <f t="shared" si="234"/>
        <v>8.548408227433514</v>
      </c>
      <c r="J338" s="7">
        <f t="shared" si="234"/>
        <v>8.7809511332372576</v>
      </c>
      <c r="K338" s="7">
        <f t="shared" si="234"/>
        <v>7.8196646141752915</v>
      </c>
      <c r="L338" s="7">
        <f t="shared" si="234"/>
        <v>7.5330800471636303</v>
      </c>
      <c r="M338" s="7">
        <f t="shared" si="234"/>
        <v>6.8420018341412288</v>
      </c>
      <c r="N338" s="7">
        <f t="shared" si="234"/>
        <v>6.7142669985588883</v>
      </c>
      <c r="O338" s="7">
        <f t="shared" si="234"/>
        <v>5.4303681383466538</v>
      </c>
      <c r="P338" s="66">
        <f t="shared" si="202"/>
        <v>99.999999999999986</v>
      </c>
      <c r="R338" s="2"/>
    </row>
    <row r="339" spans="1:18" s="17" customFormat="1" ht="16.05" customHeight="1" x14ac:dyDescent="0.2">
      <c r="A339" s="9"/>
      <c r="B339" s="9"/>
      <c r="C339" s="7" t="s">
        <v>23</v>
      </c>
      <c r="D339" s="67">
        <v>352.5</v>
      </c>
      <c r="E339" s="67">
        <v>333.7</v>
      </c>
      <c r="F339" s="67">
        <v>400</v>
      </c>
      <c r="G339" s="67">
        <v>377.5</v>
      </c>
      <c r="H339" s="67">
        <v>370</v>
      </c>
      <c r="I339" s="67">
        <v>405</v>
      </c>
      <c r="J339" s="67">
        <v>390.5</v>
      </c>
      <c r="K339" s="67">
        <v>412.5</v>
      </c>
      <c r="L339" s="67">
        <v>330</v>
      </c>
      <c r="M339" s="67">
        <v>301.89999999999998</v>
      </c>
      <c r="N339" s="67">
        <v>313.8</v>
      </c>
      <c r="O339" s="67">
        <v>373.1</v>
      </c>
      <c r="P339" s="66">
        <f t="shared" si="202"/>
        <v>4360.5</v>
      </c>
      <c r="R339" s="2"/>
    </row>
    <row r="340" spans="1:18" s="17" customFormat="1" ht="16.05" customHeight="1" x14ac:dyDescent="0.2">
      <c r="A340" s="9"/>
      <c r="B340" s="9"/>
      <c r="C340" s="10" t="s">
        <v>22</v>
      </c>
      <c r="D340" s="7">
        <f t="shared" ref="D340:O340" si="235">IF(D339&lt;=0,"",D339/$P339%)</f>
        <v>8.0839353285173718</v>
      </c>
      <c r="E340" s="7">
        <f t="shared" si="235"/>
        <v>7.6527921109964456</v>
      </c>
      <c r="F340" s="7">
        <f t="shared" si="235"/>
        <v>9.1732599472537562</v>
      </c>
      <c r="G340" s="7">
        <f t="shared" si="235"/>
        <v>8.6572640752207324</v>
      </c>
      <c r="H340" s="7">
        <f t="shared" si="235"/>
        <v>8.4852654512097239</v>
      </c>
      <c r="I340" s="7">
        <f t="shared" si="235"/>
        <v>9.2879256965944279</v>
      </c>
      <c r="J340" s="7">
        <f t="shared" si="235"/>
        <v>8.9553950235064796</v>
      </c>
      <c r="K340" s="7">
        <f t="shared" si="235"/>
        <v>9.4599243206054364</v>
      </c>
      <c r="L340" s="7">
        <f t="shared" si="235"/>
        <v>7.567939456484349</v>
      </c>
      <c r="M340" s="7">
        <f t="shared" si="235"/>
        <v>6.9235179451897721</v>
      </c>
      <c r="N340" s="7">
        <f t="shared" si="235"/>
        <v>7.196422428620572</v>
      </c>
      <c r="O340" s="7">
        <f t="shared" si="235"/>
        <v>8.556358215800941</v>
      </c>
      <c r="P340" s="66">
        <f t="shared" si="202"/>
        <v>100.00000000000003</v>
      </c>
      <c r="R340" s="2"/>
    </row>
    <row r="341" spans="1:18" s="17" customFormat="1" ht="16.05" customHeight="1" x14ac:dyDescent="0.2">
      <c r="A341" s="9"/>
      <c r="B341" s="9"/>
      <c r="C341" s="7" t="s">
        <v>24</v>
      </c>
      <c r="D341" s="66">
        <f>SUM(D339,D337)</f>
        <v>985.60000000000014</v>
      </c>
      <c r="E341" s="66">
        <f t="shared" ref="E341:O341" si="236">SUM(E339,E337)</f>
        <v>834.3</v>
      </c>
      <c r="F341" s="66">
        <f t="shared" si="236"/>
        <v>1017.8999999999999</v>
      </c>
      <c r="G341" s="66">
        <f t="shared" si="236"/>
        <v>913.99999999999977</v>
      </c>
      <c r="H341" s="66">
        <f t="shared" si="236"/>
        <v>1033.1999999999998</v>
      </c>
      <c r="I341" s="66">
        <f t="shared" si="236"/>
        <v>927</v>
      </c>
      <c r="J341" s="66">
        <f t="shared" si="236"/>
        <v>926.69999999999982</v>
      </c>
      <c r="K341" s="66">
        <f t="shared" si="236"/>
        <v>890</v>
      </c>
      <c r="L341" s="66">
        <f t="shared" si="236"/>
        <v>789.99999999999989</v>
      </c>
      <c r="M341" s="66">
        <f t="shared" si="236"/>
        <v>719.69999999999993</v>
      </c>
      <c r="N341" s="66">
        <f t="shared" si="236"/>
        <v>723.8</v>
      </c>
      <c r="O341" s="66">
        <f t="shared" si="236"/>
        <v>704.7</v>
      </c>
      <c r="P341" s="66">
        <f t="shared" si="202"/>
        <v>10466.9</v>
      </c>
      <c r="R341" s="2"/>
    </row>
    <row r="342" spans="1:18" s="17" customFormat="1" ht="16.05" customHeight="1" x14ac:dyDescent="0.2">
      <c r="A342" s="9"/>
      <c r="B342" s="13"/>
      <c r="C342" s="10" t="s">
        <v>22</v>
      </c>
      <c r="D342" s="7">
        <f t="shared" ref="D342:O342" si="237">IF(D341&lt;=0,"",D341/$P341%)</f>
        <v>9.4163505909103957</v>
      </c>
      <c r="E342" s="7">
        <f t="shared" si="237"/>
        <v>7.9708414143633739</v>
      </c>
      <c r="F342" s="7">
        <f t="shared" si="237"/>
        <v>9.7249424375889699</v>
      </c>
      <c r="G342" s="7">
        <f t="shared" si="237"/>
        <v>8.7322894075609767</v>
      </c>
      <c r="H342" s="7">
        <f t="shared" si="237"/>
        <v>9.8711175228577694</v>
      </c>
      <c r="I342" s="7">
        <f t="shared" si="237"/>
        <v>8.8564904604037498</v>
      </c>
      <c r="J342" s="7">
        <f t="shared" si="237"/>
        <v>8.8536242822612223</v>
      </c>
      <c r="K342" s="7">
        <f t="shared" si="237"/>
        <v>8.5029951561589385</v>
      </c>
      <c r="L342" s="7">
        <f t="shared" si="237"/>
        <v>7.5476024419837762</v>
      </c>
      <c r="M342" s="7">
        <f t="shared" si="237"/>
        <v>6.8759613639186385</v>
      </c>
      <c r="N342" s="7">
        <f t="shared" si="237"/>
        <v>6.9151324651998198</v>
      </c>
      <c r="O342" s="7">
        <f t="shared" si="237"/>
        <v>6.7326524567923656</v>
      </c>
      <c r="P342" s="66">
        <f t="shared" si="202"/>
        <v>99.999999999999972</v>
      </c>
      <c r="R342" s="2"/>
    </row>
    <row r="343" spans="1:18" s="17" customFormat="1" ht="16.05" customHeight="1" x14ac:dyDescent="0.2">
      <c r="A343" s="9"/>
      <c r="B343" s="9" t="s">
        <v>80</v>
      </c>
      <c r="C343" s="7" t="s">
        <v>21</v>
      </c>
      <c r="D343" s="67">
        <v>240.29999999999995</v>
      </c>
      <c r="E343" s="67">
        <v>247.90000000000006</v>
      </c>
      <c r="F343" s="67">
        <v>224.30000000000004</v>
      </c>
      <c r="G343" s="67">
        <v>275.79999999999995</v>
      </c>
      <c r="H343" s="67">
        <v>254.1</v>
      </c>
      <c r="I343" s="67">
        <v>221.29999999999998</v>
      </c>
      <c r="J343" s="67">
        <v>137.79999999999998</v>
      </c>
      <c r="K343" s="67">
        <v>165.79999999999998</v>
      </c>
      <c r="L343" s="67">
        <v>107</v>
      </c>
      <c r="M343" s="67">
        <v>92.3</v>
      </c>
      <c r="N343" s="67">
        <v>107.10000000000001</v>
      </c>
      <c r="O343" s="67">
        <v>136.69999999999999</v>
      </c>
      <c r="P343" s="66">
        <f t="shared" si="202"/>
        <v>2210.3999999999996</v>
      </c>
      <c r="R343" s="2"/>
    </row>
    <row r="344" spans="1:18" s="17" customFormat="1" ht="16.05" customHeight="1" x14ac:dyDescent="0.2">
      <c r="A344" s="9"/>
      <c r="B344" s="9"/>
      <c r="C344" s="10" t="s">
        <v>22</v>
      </c>
      <c r="D344" s="7">
        <f t="shared" ref="D344:O344" si="238">IF(D343&lt;=0,"",D343/$P343%)</f>
        <v>10.871335504885993</v>
      </c>
      <c r="E344" s="7">
        <f t="shared" si="238"/>
        <v>11.215164676076734</v>
      </c>
      <c r="F344" s="7">
        <f t="shared" si="238"/>
        <v>10.147484618168662</v>
      </c>
      <c r="G344" s="7">
        <f t="shared" si="238"/>
        <v>12.477379659790083</v>
      </c>
      <c r="H344" s="7">
        <f t="shared" si="238"/>
        <v>11.495656894679698</v>
      </c>
      <c r="I344" s="7">
        <f t="shared" si="238"/>
        <v>10.011762576909158</v>
      </c>
      <c r="J344" s="7">
        <f t="shared" si="238"/>
        <v>6.2341657618530588</v>
      </c>
      <c r="K344" s="7">
        <f t="shared" si="238"/>
        <v>7.5009048136083978</v>
      </c>
      <c r="L344" s="7">
        <f t="shared" si="238"/>
        <v>4.8407528049221868</v>
      </c>
      <c r="M344" s="7">
        <f t="shared" si="238"/>
        <v>4.1757148027506341</v>
      </c>
      <c r="N344" s="7">
        <f t="shared" si="238"/>
        <v>4.8452768729641704</v>
      </c>
      <c r="O344" s="7">
        <f t="shared" si="238"/>
        <v>6.1844010133912422</v>
      </c>
      <c r="P344" s="66">
        <f t="shared" si="202"/>
        <v>100.00000000000003</v>
      </c>
      <c r="R344" s="2"/>
    </row>
    <row r="345" spans="1:18" s="17" customFormat="1" ht="16.05" customHeight="1" x14ac:dyDescent="0.2">
      <c r="A345" s="9"/>
      <c r="B345" s="9"/>
      <c r="C345" s="7" t="s">
        <v>23</v>
      </c>
      <c r="D345" s="67">
        <v>372.8</v>
      </c>
      <c r="E345" s="67">
        <v>352.6</v>
      </c>
      <c r="F345" s="67">
        <v>431.6</v>
      </c>
      <c r="G345" s="67">
        <v>309.09999999999997</v>
      </c>
      <c r="H345" s="67">
        <v>426</v>
      </c>
      <c r="I345" s="67">
        <v>344.1</v>
      </c>
      <c r="J345" s="67">
        <v>316.69999999999993</v>
      </c>
      <c r="K345" s="67">
        <v>309.40000000000009</v>
      </c>
      <c r="L345" s="67">
        <v>271.80000000000007</v>
      </c>
      <c r="M345" s="67">
        <v>416.59999999999997</v>
      </c>
      <c r="N345" s="67">
        <v>351.99999999999994</v>
      </c>
      <c r="O345" s="67">
        <v>384.40000000000003</v>
      </c>
      <c r="P345" s="66">
        <f t="shared" si="202"/>
        <v>4287.0999999999995</v>
      </c>
      <c r="R345" s="2"/>
    </row>
    <row r="346" spans="1:18" s="17" customFormat="1" ht="16.05" customHeight="1" x14ac:dyDescent="0.2">
      <c r="A346" s="9"/>
      <c r="B346" s="9"/>
      <c r="C346" s="10" t="s">
        <v>22</v>
      </c>
      <c r="D346" s="7">
        <f t="shared" ref="D346:O346" si="239">IF(D345&lt;=0,"",D345/$P345%)</f>
        <v>8.6958550068811089</v>
      </c>
      <c r="E346" s="7">
        <f t="shared" si="239"/>
        <v>8.2246740220661998</v>
      </c>
      <c r="F346" s="7">
        <f t="shared" si="239"/>
        <v>10.067411536936392</v>
      </c>
      <c r="G346" s="7">
        <f t="shared" si="239"/>
        <v>7.2100020993212199</v>
      </c>
      <c r="H346" s="7">
        <f t="shared" si="239"/>
        <v>9.936787105502555</v>
      </c>
      <c r="I346" s="7">
        <f t="shared" si="239"/>
        <v>8.0264047957826978</v>
      </c>
      <c r="J346" s="7">
        <f t="shared" si="239"/>
        <v>7.3872781134099963</v>
      </c>
      <c r="K346" s="7">
        <f t="shared" si="239"/>
        <v>7.2169998367194639</v>
      </c>
      <c r="L346" s="7">
        <f t="shared" si="239"/>
        <v>6.3399500828065616</v>
      </c>
      <c r="M346" s="7">
        <f t="shared" si="239"/>
        <v>9.7175246670243283</v>
      </c>
      <c r="N346" s="7">
        <f t="shared" si="239"/>
        <v>8.2106785472697155</v>
      </c>
      <c r="O346" s="7">
        <f t="shared" si="239"/>
        <v>8.9664341862797716</v>
      </c>
      <c r="P346" s="66">
        <f t="shared" si="202"/>
        <v>100</v>
      </c>
      <c r="R346" s="2"/>
    </row>
    <row r="347" spans="1:18" s="17" customFormat="1" ht="16.05" customHeight="1" x14ac:dyDescent="0.2">
      <c r="A347" s="9"/>
      <c r="B347" s="9"/>
      <c r="C347" s="7" t="s">
        <v>24</v>
      </c>
      <c r="D347" s="66">
        <f>SUM(D345,D343)</f>
        <v>613.09999999999991</v>
      </c>
      <c r="E347" s="66">
        <f t="shared" ref="E347:O347" si="240">SUM(E345,E343)</f>
        <v>600.50000000000011</v>
      </c>
      <c r="F347" s="66">
        <f t="shared" si="240"/>
        <v>655.90000000000009</v>
      </c>
      <c r="G347" s="66">
        <f t="shared" si="240"/>
        <v>584.89999999999986</v>
      </c>
      <c r="H347" s="66">
        <f t="shared" si="240"/>
        <v>680.1</v>
      </c>
      <c r="I347" s="66">
        <f t="shared" si="240"/>
        <v>565.4</v>
      </c>
      <c r="J347" s="66">
        <f t="shared" si="240"/>
        <v>454.49999999999989</v>
      </c>
      <c r="K347" s="66">
        <f t="shared" si="240"/>
        <v>475.20000000000005</v>
      </c>
      <c r="L347" s="66">
        <f t="shared" si="240"/>
        <v>378.80000000000007</v>
      </c>
      <c r="M347" s="66">
        <f t="shared" si="240"/>
        <v>508.9</v>
      </c>
      <c r="N347" s="66">
        <f t="shared" si="240"/>
        <v>459.09999999999997</v>
      </c>
      <c r="O347" s="66">
        <f t="shared" si="240"/>
        <v>521.1</v>
      </c>
      <c r="P347" s="66">
        <f t="shared" si="202"/>
        <v>6497.5</v>
      </c>
      <c r="R347" s="2"/>
    </row>
    <row r="348" spans="1:18" s="17" customFormat="1" ht="16.05" customHeight="1" x14ac:dyDescent="0.2">
      <c r="A348" s="9"/>
      <c r="B348" s="13"/>
      <c r="C348" s="10" t="s">
        <v>22</v>
      </c>
      <c r="D348" s="7">
        <f t="shared" ref="D348:O348" si="241">IF(D347&lt;=0,"",D347/$P347%)</f>
        <v>9.435936898807233</v>
      </c>
      <c r="E348" s="7">
        <f t="shared" si="241"/>
        <v>9.2420161600615653</v>
      </c>
      <c r="F348" s="7">
        <f t="shared" si="241"/>
        <v>10.094651789149676</v>
      </c>
      <c r="G348" s="7">
        <f t="shared" si="241"/>
        <v>9.001923816852635</v>
      </c>
      <c r="H348" s="7">
        <f t="shared" si="241"/>
        <v>10.467102731819931</v>
      </c>
      <c r="I348" s="7">
        <f t="shared" si="241"/>
        <v>8.7018083878414778</v>
      </c>
      <c r="J348" s="7">
        <f t="shared" si="241"/>
        <v>6.9949980761831458</v>
      </c>
      <c r="K348" s="7">
        <f t="shared" si="241"/>
        <v>7.3135821469796092</v>
      </c>
      <c r="L348" s="7">
        <f t="shared" si="241"/>
        <v>5.8299345902270119</v>
      </c>
      <c r="M348" s="7">
        <f t="shared" si="241"/>
        <v>7.8322431704501732</v>
      </c>
      <c r="N348" s="7">
        <f t="shared" si="241"/>
        <v>7.0657945363601389</v>
      </c>
      <c r="O348" s="7">
        <f t="shared" si="241"/>
        <v>8.0200076952674113</v>
      </c>
      <c r="P348" s="66">
        <f t="shared" si="202"/>
        <v>100.00000000000001</v>
      </c>
      <c r="R348" s="2"/>
    </row>
    <row r="349" spans="1:18" s="17" customFormat="1" ht="16.05" customHeight="1" x14ac:dyDescent="0.2">
      <c r="A349" s="9"/>
      <c r="B349" s="9" t="s">
        <v>81</v>
      </c>
      <c r="C349" s="7" t="s">
        <v>21</v>
      </c>
      <c r="D349" s="67">
        <v>53.5</v>
      </c>
      <c r="E349" s="67">
        <v>68.5</v>
      </c>
      <c r="F349" s="67">
        <v>34.299999999999997</v>
      </c>
      <c r="G349" s="67">
        <v>29.9</v>
      </c>
      <c r="H349" s="67">
        <v>63</v>
      </c>
      <c r="I349" s="67">
        <v>37.300000000000004</v>
      </c>
      <c r="J349" s="67">
        <v>59</v>
      </c>
      <c r="K349" s="67">
        <v>37.799999999999997</v>
      </c>
      <c r="L349" s="67">
        <v>29.4</v>
      </c>
      <c r="M349" s="67">
        <v>45.2</v>
      </c>
      <c r="N349" s="67">
        <v>30.3</v>
      </c>
      <c r="O349" s="67">
        <v>52.800000000000004</v>
      </c>
      <c r="P349" s="66">
        <f t="shared" si="202"/>
        <v>541</v>
      </c>
      <c r="R349" s="2"/>
    </row>
    <row r="350" spans="1:18" s="17" customFormat="1" ht="16.05" customHeight="1" x14ac:dyDescent="0.2">
      <c r="A350" s="9"/>
      <c r="B350" s="9"/>
      <c r="C350" s="10" t="s">
        <v>22</v>
      </c>
      <c r="D350" s="7">
        <f t="shared" ref="D350:O350" si="242">IF(D349&lt;=0,"",D349/$P349%)</f>
        <v>9.8890942698706095</v>
      </c>
      <c r="E350" s="7">
        <f t="shared" si="242"/>
        <v>12.66173752310536</v>
      </c>
      <c r="F350" s="7">
        <f t="shared" si="242"/>
        <v>6.3401109057301284</v>
      </c>
      <c r="G350" s="7">
        <f t="shared" si="242"/>
        <v>5.5268022181146019</v>
      </c>
      <c r="H350" s="7">
        <f t="shared" si="242"/>
        <v>11.645101663585951</v>
      </c>
      <c r="I350" s="7">
        <f t="shared" si="242"/>
        <v>6.8946395563770801</v>
      </c>
      <c r="J350" s="7">
        <f t="shared" si="242"/>
        <v>10.905730129390019</v>
      </c>
      <c r="K350" s="7">
        <f t="shared" si="242"/>
        <v>6.9870609981515708</v>
      </c>
      <c r="L350" s="7">
        <f t="shared" si="242"/>
        <v>5.4343807763401104</v>
      </c>
      <c r="M350" s="7">
        <f t="shared" si="242"/>
        <v>8.354898336414049</v>
      </c>
      <c r="N350" s="7">
        <f t="shared" si="242"/>
        <v>5.6007393715341962</v>
      </c>
      <c r="O350" s="7">
        <f t="shared" si="242"/>
        <v>9.7597042513863226</v>
      </c>
      <c r="P350" s="66">
        <f t="shared" si="202"/>
        <v>100</v>
      </c>
      <c r="R350" s="2"/>
    </row>
    <row r="351" spans="1:18" s="17" customFormat="1" ht="16.05" customHeight="1" x14ac:dyDescent="0.2">
      <c r="A351" s="9"/>
      <c r="B351" s="9"/>
      <c r="C351" s="7" t="s">
        <v>23</v>
      </c>
      <c r="D351" s="67">
        <v>1957.8</v>
      </c>
      <c r="E351" s="67">
        <v>1574.8000000000002</v>
      </c>
      <c r="F351" s="67">
        <v>1857.1000000000001</v>
      </c>
      <c r="G351" s="67">
        <v>1802.1000000000001</v>
      </c>
      <c r="H351" s="67">
        <v>1871.6</v>
      </c>
      <c r="I351" s="67">
        <v>1807.2000000000003</v>
      </c>
      <c r="J351" s="67">
        <v>1629.5</v>
      </c>
      <c r="K351" s="67">
        <v>1734.8999999999996</v>
      </c>
      <c r="L351" s="67">
        <v>1441.2999999999997</v>
      </c>
      <c r="M351" s="67">
        <v>1299.3000000000002</v>
      </c>
      <c r="N351" s="67">
        <v>1522.4</v>
      </c>
      <c r="O351" s="67">
        <v>1427.8000000000002</v>
      </c>
      <c r="P351" s="66">
        <f t="shared" si="202"/>
        <v>19925.800000000003</v>
      </c>
      <c r="R351" s="2"/>
    </row>
    <row r="352" spans="1:18" s="17" customFormat="1" ht="16.05" customHeight="1" x14ac:dyDescent="0.2">
      <c r="A352" s="9"/>
      <c r="B352" s="9"/>
      <c r="C352" s="10" t="s">
        <v>22</v>
      </c>
      <c r="D352" s="7">
        <f t="shared" ref="D352:O352" si="243">IF(D351&lt;=0,"",D351/$P351%)</f>
        <v>9.8254524285097684</v>
      </c>
      <c r="E352" s="7">
        <f t="shared" si="243"/>
        <v>7.9033213221050094</v>
      </c>
      <c r="F352" s="7">
        <f t="shared" si="243"/>
        <v>9.3200774874785441</v>
      </c>
      <c r="G352" s="7">
        <f t="shared" si="243"/>
        <v>9.0440534382559292</v>
      </c>
      <c r="H352" s="7">
        <f t="shared" si="243"/>
        <v>9.3928474640917781</v>
      </c>
      <c r="I352" s="7">
        <f t="shared" si="243"/>
        <v>9.06964839554748</v>
      </c>
      <c r="J352" s="7">
        <f t="shared" si="243"/>
        <v>8.1778397856045917</v>
      </c>
      <c r="K352" s="7">
        <f t="shared" si="243"/>
        <v>8.7068022362966566</v>
      </c>
      <c r="L352" s="7">
        <f t="shared" si="243"/>
        <v>7.2333356753555664</v>
      </c>
      <c r="M352" s="7">
        <f t="shared" si="243"/>
        <v>6.5206917664535426</v>
      </c>
      <c r="N352" s="7">
        <f t="shared" si="243"/>
        <v>7.6403456824820069</v>
      </c>
      <c r="O352" s="7">
        <f t="shared" si="243"/>
        <v>7.1655843178191088</v>
      </c>
      <c r="P352" s="66">
        <f t="shared" si="202"/>
        <v>99.999999999999972</v>
      </c>
      <c r="R352" s="2"/>
    </row>
    <row r="353" spans="1:18" s="17" customFormat="1" ht="16.05" customHeight="1" x14ac:dyDescent="0.2">
      <c r="A353" s="9"/>
      <c r="B353" s="9"/>
      <c r="C353" s="7" t="s">
        <v>24</v>
      </c>
      <c r="D353" s="66">
        <f>SUM(D351,D349)</f>
        <v>2011.3</v>
      </c>
      <c r="E353" s="66">
        <f t="shared" ref="E353:O353" si="244">SUM(E351,E349)</f>
        <v>1643.3000000000002</v>
      </c>
      <c r="F353" s="66">
        <f t="shared" si="244"/>
        <v>1891.4</v>
      </c>
      <c r="G353" s="66">
        <f t="shared" si="244"/>
        <v>1832.0000000000002</v>
      </c>
      <c r="H353" s="66">
        <f t="shared" si="244"/>
        <v>1934.6</v>
      </c>
      <c r="I353" s="66">
        <f t="shared" si="244"/>
        <v>1844.5000000000002</v>
      </c>
      <c r="J353" s="66">
        <f t="shared" si="244"/>
        <v>1688.5</v>
      </c>
      <c r="K353" s="66">
        <f t="shared" si="244"/>
        <v>1772.6999999999996</v>
      </c>
      <c r="L353" s="66">
        <f t="shared" si="244"/>
        <v>1470.6999999999998</v>
      </c>
      <c r="M353" s="66">
        <f t="shared" si="244"/>
        <v>1344.5000000000002</v>
      </c>
      <c r="N353" s="66">
        <f t="shared" si="244"/>
        <v>1552.7</v>
      </c>
      <c r="O353" s="66">
        <f t="shared" si="244"/>
        <v>1480.6000000000001</v>
      </c>
      <c r="P353" s="66">
        <f t="shared" si="202"/>
        <v>20466.8</v>
      </c>
      <c r="R353" s="2"/>
    </row>
    <row r="354" spans="1:18" s="17" customFormat="1" ht="16.05" customHeight="1" x14ac:dyDescent="0.2">
      <c r="A354" s="9"/>
      <c r="B354" s="13"/>
      <c r="C354" s="10" t="s">
        <v>22</v>
      </c>
      <c r="D354" s="7">
        <f t="shared" ref="D354:O354" si="245">IF(D353&lt;=0,"",D353/$P353%)</f>
        <v>9.8271346766470575</v>
      </c>
      <c r="E354" s="7">
        <f t="shared" si="245"/>
        <v>8.0291007876170202</v>
      </c>
      <c r="F354" s="7">
        <f t="shared" si="245"/>
        <v>9.2413078742158028</v>
      </c>
      <c r="G354" s="7">
        <f t="shared" si="245"/>
        <v>8.9510817519104116</v>
      </c>
      <c r="H354" s="7">
        <f t="shared" si="245"/>
        <v>9.4523814177106331</v>
      </c>
      <c r="I354" s="7">
        <f t="shared" si="245"/>
        <v>9.0121562725975739</v>
      </c>
      <c r="J354" s="7">
        <f t="shared" si="245"/>
        <v>8.2499462544217952</v>
      </c>
      <c r="K354" s="7">
        <f t="shared" si="245"/>
        <v>8.6613442257705131</v>
      </c>
      <c r="L354" s="7">
        <f t="shared" si="245"/>
        <v>7.1857838059686898</v>
      </c>
      <c r="M354" s="7">
        <f t="shared" si="245"/>
        <v>6.5691754451111075</v>
      </c>
      <c r="N354" s="7">
        <f t="shared" si="245"/>
        <v>7.5864326616764712</v>
      </c>
      <c r="O354" s="7">
        <f t="shared" si="245"/>
        <v>7.2341548263529232</v>
      </c>
      <c r="P354" s="66">
        <f t="shared" si="202"/>
        <v>100</v>
      </c>
      <c r="R354" s="2"/>
    </row>
    <row r="355" spans="1:18" s="17" customFormat="1" ht="16.05" customHeight="1" x14ac:dyDescent="0.2">
      <c r="A355" s="9"/>
      <c r="B355" s="9" t="s">
        <v>82</v>
      </c>
      <c r="C355" s="7" t="s">
        <v>21</v>
      </c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>
        <f t="shared" si="202"/>
        <v>0</v>
      </c>
      <c r="R355" s="2"/>
    </row>
    <row r="356" spans="1:18" s="17" customFormat="1" ht="16.05" customHeight="1" x14ac:dyDescent="0.2">
      <c r="A356" s="9"/>
      <c r="B356" s="9"/>
      <c r="C356" s="10" t="s">
        <v>22</v>
      </c>
      <c r="D356" s="7" t="str">
        <f t="shared" ref="D356:O356" si="246">IF(D355&lt;=0,"",D355/$P355%)</f>
        <v/>
      </c>
      <c r="E356" s="7" t="str">
        <f t="shared" si="246"/>
        <v/>
      </c>
      <c r="F356" s="7" t="str">
        <f t="shared" si="246"/>
        <v/>
      </c>
      <c r="G356" s="7" t="str">
        <f t="shared" si="246"/>
        <v/>
      </c>
      <c r="H356" s="7" t="str">
        <f t="shared" si="246"/>
        <v/>
      </c>
      <c r="I356" s="7" t="str">
        <f t="shared" si="246"/>
        <v/>
      </c>
      <c r="J356" s="7" t="str">
        <f t="shared" si="246"/>
        <v/>
      </c>
      <c r="K356" s="7" t="str">
        <f t="shared" si="246"/>
        <v/>
      </c>
      <c r="L356" s="7" t="str">
        <f t="shared" si="246"/>
        <v/>
      </c>
      <c r="M356" s="7" t="str">
        <f t="shared" si="246"/>
        <v/>
      </c>
      <c r="N356" s="7" t="str">
        <f t="shared" si="246"/>
        <v/>
      </c>
      <c r="O356" s="7" t="str">
        <f t="shared" si="246"/>
        <v/>
      </c>
      <c r="P356" s="66">
        <f t="shared" si="202"/>
        <v>0</v>
      </c>
      <c r="R356" s="2"/>
    </row>
    <row r="357" spans="1:18" s="17" customFormat="1" ht="16.05" customHeight="1" x14ac:dyDescent="0.2">
      <c r="A357" s="9"/>
      <c r="B357" s="9"/>
      <c r="C357" s="7" t="s">
        <v>23</v>
      </c>
      <c r="D357" s="67">
        <v>66.7</v>
      </c>
      <c r="E357" s="67">
        <v>66.8</v>
      </c>
      <c r="F357" s="67">
        <v>100.2</v>
      </c>
      <c r="G357" s="67">
        <v>66.8</v>
      </c>
      <c r="H357" s="67">
        <v>100.10000000000001</v>
      </c>
      <c r="I357" s="67">
        <v>83.5</v>
      </c>
      <c r="J357" s="67">
        <v>100.00000000000001</v>
      </c>
      <c r="K357" s="67">
        <v>83.5</v>
      </c>
      <c r="L357" s="67">
        <v>100.2</v>
      </c>
      <c r="M357" s="67">
        <v>166.20000000000002</v>
      </c>
      <c r="N357" s="67">
        <v>166.39999999999998</v>
      </c>
      <c r="O357" s="67">
        <v>100.10000000000001</v>
      </c>
      <c r="P357" s="66">
        <f t="shared" ref="P357:P366" si="247">SUM(D357:O357)</f>
        <v>1200.5</v>
      </c>
      <c r="R357" s="2"/>
    </row>
    <row r="358" spans="1:18" s="17" customFormat="1" ht="16.05" customHeight="1" x14ac:dyDescent="0.2">
      <c r="A358" s="9"/>
      <c r="B358" s="9"/>
      <c r="C358" s="10" t="s">
        <v>22</v>
      </c>
      <c r="D358" s="7">
        <f t="shared" ref="D358:O358" si="248">IF(D357&lt;=0,"",D357/$P357%)</f>
        <v>5.5560183256976261</v>
      </c>
      <c r="E358" s="7">
        <f t="shared" si="248"/>
        <v>5.5643481882548933</v>
      </c>
      <c r="F358" s="7">
        <f t="shared" si="248"/>
        <v>8.34652228238234</v>
      </c>
      <c r="G358" s="7">
        <f t="shared" si="248"/>
        <v>5.5643481882548933</v>
      </c>
      <c r="H358" s="7">
        <f t="shared" si="248"/>
        <v>8.3381924198250736</v>
      </c>
      <c r="I358" s="7">
        <f t="shared" si="248"/>
        <v>6.9554352353186166</v>
      </c>
      <c r="J358" s="7">
        <f t="shared" si="248"/>
        <v>8.3298625572678056</v>
      </c>
      <c r="K358" s="7">
        <f t="shared" si="248"/>
        <v>6.9554352353186166</v>
      </c>
      <c r="L358" s="7">
        <f t="shared" si="248"/>
        <v>8.34652228238234</v>
      </c>
      <c r="M358" s="7">
        <f t="shared" si="248"/>
        <v>13.844231570179092</v>
      </c>
      <c r="N358" s="7">
        <f t="shared" si="248"/>
        <v>13.860891295293625</v>
      </c>
      <c r="O358" s="7">
        <f t="shared" si="248"/>
        <v>8.3381924198250736</v>
      </c>
      <c r="P358" s="66">
        <f t="shared" si="247"/>
        <v>100</v>
      </c>
      <c r="R358" s="2"/>
    </row>
    <row r="359" spans="1:18" s="17" customFormat="1" ht="16.05" customHeight="1" x14ac:dyDescent="0.2">
      <c r="A359" s="9"/>
      <c r="B359" s="9"/>
      <c r="C359" s="7" t="s">
        <v>24</v>
      </c>
      <c r="D359" s="66">
        <f>SUM(D357,D355)</f>
        <v>66.7</v>
      </c>
      <c r="E359" s="66">
        <f t="shared" ref="E359:O359" si="249">SUM(E357,E355)</f>
        <v>66.8</v>
      </c>
      <c r="F359" s="66">
        <f t="shared" si="249"/>
        <v>100.2</v>
      </c>
      <c r="G359" s="66">
        <f t="shared" si="249"/>
        <v>66.8</v>
      </c>
      <c r="H359" s="66">
        <f t="shared" si="249"/>
        <v>100.10000000000001</v>
      </c>
      <c r="I359" s="66">
        <f t="shared" si="249"/>
        <v>83.5</v>
      </c>
      <c r="J359" s="66">
        <f t="shared" si="249"/>
        <v>100.00000000000001</v>
      </c>
      <c r="K359" s="66">
        <f t="shared" si="249"/>
        <v>83.5</v>
      </c>
      <c r="L359" s="66">
        <f t="shared" si="249"/>
        <v>100.2</v>
      </c>
      <c r="M359" s="66">
        <f t="shared" si="249"/>
        <v>166.20000000000002</v>
      </c>
      <c r="N359" s="66">
        <f t="shared" si="249"/>
        <v>166.39999999999998</v>
      </c>
      <c r="O359" s="66">
        <f t="shared" si="249"/>
        <v>100.10000000000001</v>
      </c>
      <c r="P359" s="66">
        <f t="shared" si="247"/>
        <v>1200.5</v>
      </c>
      <c r="R359" s="2"/>
    </row>
    <row r="360" spans="1:18" s="17" customFormat="1" ht="16.05" customHeight="1" x14ac:dyDescent="0.2">
      <c r="A360" s="14"/>
      <c r="B360" s="13"/>
      <c r="C360" s="10" t="s">
        <v>22</v>
      </c>
      <c r="D360" s="7">
        <f t="shared" ref="D360:O360" si="250">IF(D359&lt;=0,"",D359/$P359%)</f>
        <v>5.5560183256976261</v>
      </c>
      <c r="E360" s="7">
        <f t="shared" si="250"/>
        <v>5.5643481882548933</v>
      </c>
      <c r="F360" s="7">
        <f t="shared" si="250"/>
        <v>8.34652228238234</v>
      </c>
      <c r="G360" s="7">
        <f t="shared" si="250"/>
        <v>5.5643481882548933</v>
      </c>
      <c r="H360" s="7">
        <f t="shared" si="250"/>
        <v>8.3381924198250736</v>
      </c>
      <c r="I360" s="7">
        <f t="shared" si="250"/>
        <v>6.9554352353186166</v>
      </c>
      <c r="J360" s="7">
        <f t="shared" si="250"/>
        <v>8.3298625572678056</v>
      </c>
      <c r="K360" s="7">
        <f t="shared" si="250"/>
        <v>6.9554352353186166</v>
      </c>
      <c r="L360" s="7">
        <f t="shared" si="250"/>
        <v>8.34652228238234</v>
      </c>
      <c r="M360" s="7">
        <f t="shared" si="250"/>
        <v>13.844231570179092</v>
      </c>
      <c r="N360" s="7">
        <f t="shared" si="250"/>
        <v>13.860891295293625</v>
      </c>
      <c r="O360" s="7">
        <f t="shared" si="250"/>
        <v>8.3381924198250736</v>
      </c>
      <c r="P360" s="66">
        <f t="shared" si="247"/>
        <v>100</v>
      </c>
      <c r="R360" s="2"/>
    </row>
    <row r="361" spans="1:18" s="17" customFormat="1" ht="16.05" customHeight="1" x14ac:dyDescent="0.2">
      <c r="A361" s="9" t="s">
        <v>83</v>
      </c>
      <c r="B361" s="1"/>
      <c r="C361" s="7" t="s">
        <v>21</v>
      </c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>
        <f t="shared" si="247"/>
        <v>0</v>
      </c>
      <c r="R361" s="2"/>
    </row>
    <row r="362" spans="1:18" s="17" customFormat="1" ht="16.05" customHeight="1" x14ac:dyDescent="0.2">
      <c r="A362" s="9"/>
      <c r="B362" s="1"/>
      <c r="C362" s="10" t="s">
        <v>22</v>
      </c>
      <c r="D362" s="7" t="str">
        <f t="shared" ref="D362:O362" si="251">IF(D361&lt;=0,"",D361/$P361%)</f>
        <v/>
      </c>
      <c r="E362" s="7" t="str">
        <f t="shared" si="251"/>
        <v/>
      </c>
      <c r="F362" s="7" t="str">
        <f t="shared" si="251"/>
        <v/>
      </c>
      <c r="G362" s="7" t="str">
        <f t="shared" si="251"/>
        <v/>
      </c>
      <c r="H362" s="7" t="str">
        <f t="shared" si="251"/>
        <v/>
      </c>
      <c r="I362" s="7" t="str">
        <f t="shared" si="251"/>
        <v/>
      </c>
      <c r="J362" s="7" t="str">
        <f t="shared" si="251"/>
        <v/>
      </c>
      <c r="K362" s="7" t="str">
        <f t="shared" si="251"/>
        <v/>
      </c>
      <c r="L362" s="7" t="str">
        <f t="shared" si="251"/>
        <v/>
      </c>
      <c r="M362" s="7" t="str">
        <f t="shared" si="251"/>
        <v/>
      </c>
      <c r="N362" s="7" t="str">
        <f t="shared" si="251"/>
        <v/>
      </c>
      <c r="O362" s="7" t="str">
        <f t="shared" si="251"/>
        <v/>
      </c>
      <c r="P362" s="66">
        <f t="shared" si="247"/>
        <v>0</v>
      </c>
      <c r="R362" s="2"/>
    </row>
    <row r="363" spans="1:18" s="17" customFormat="1" ht="16.05" customHeight="1" x14ac:dyDescent="0.2">
      <c r="A363" s="9"/>
      <c r="B363" s="1"/>
      <c r="C363" s="7" t="s">
        <v>23</v>
      </c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>
        <f t="shared" si="247"/>
        <v>0</v>
      </c>
      <c r="R363" s="2"/>
    </row>
    <row r="364" spans="1:18" s="17" customFormat="1" ht="16.05" customHeight="1" x14ac:dyDescent="0.2">
      <c r="A364" s="9"/>
      <c r="B364" s="1"/>
      <c r="C364" s="10" t="s">
        <v>22</v>
      </c>
      <c r="D364" s="7" t="str">
        <f t="shared" ref="D364:O364" si="252">IF(D363&lt;=0,"",D363/$P363%)</f>
        <v/>
      </c>
      <c r="E364" s="7" t="str">
        <f t="shared" si="252"/>
        <v/>
      </c>
      <c r="F364" s="7" t="str">
        <f t="shared" si="252"/>
        <v/>
      </c>
      <c r="G364" s="7" t="str">
        <f t="shared" si="252"/>
        <v/>
      </c>
      <c r="H364" s="7" t="str">
        <f t="shared" si="252"/>
        <v/>
      </c>
      <c r="I364" s="7" t="str">
        <f t="shared" si="252"/>
        <v/>
      </c>
      <c r="J364" s="7" t="str">
        <f t="shared" si="252"/>
        <v/>
      </c>
      <c r="K364" s="7" t="str">
        <f t="shared" si="252"/>
        <v/>
      </c>
      <c r="L364" s="7" t="str">
        <f t="shared" si="252"/>
        <v/>
      </c>
      <c r="M364" s="7" t="str">
        <f t="shared" si="252"/>
        <v/>
      </c>
      <c r="N364" s="7" t="str">
        <f t="shared" si="252"/>
        <v/>
      </c>
      <c r="O364" s="7" t="str">
        <f t="shared" si="252"/>
        <v/>
      </c>
      <c r="P364" s="66">
        <f t="shared" si="247"/>
        <v>0</v>
      </c>
      <c r="R364" s="2"/>
    </row>
    <row r="365" spans="1:18" s="17" customFormat="1" ht="16.05" customHeight="1" x14ac:dyDescent="0.2">
      <c r="A365" s="9"/>
      <c r="B365" s="1"/>
      <c r="C365" s="7" t="s">
        <v>24</v>
      </c>
      <c r="D365" s="66">
        <f>SUM(D363,D361)</f>
        <v>0</v>
      </c>
      <c r="E365" s="66">
        <f t="shared" ref="E365:O365" si="253">SUM(E363,E361)</f>
        <v>0</v>
      </c>
      <c r="F365" s="66">
        <f t="shared" si="253"/>
        <v>0</v>
      </c>
      <c r="G365" s="66">
        <f t="shared" si="253"/>
        <v>0</v>
      </c>
      <c r="H365" s="66">
        <f t="shared" si="253"/>
        <v>0</v>
      </c>
      <c r="I365" s="66">
        <f t="shared" si="253"/>
        <v>0</v>
      </c>
      <c r="J365" s="66">
        <f t="shared" si="253"/>
        <v>0</v>
      </c>
      <c r="K365" s="66">
        <f t="shared" si="253"/>
        <v>0</v>
      </c>
      <c r="L365" s="66">
        <f t="shared" si="253"/>
        <v>0</v>
      </c>
      <c r="M365" s="66">
        <f t="shared" si="253"/>
        <v>0</v>
      </c>
      <c r="N365" s="66">
        <f t="shared" si="253"/>
        <v>0</v>
      </c>
      <c r="O365" s="66">
        <f t="shared" si="253"/>
        <v>0</v>
      </c>
      <c r="P365" s="66">
        <f t="shared" si="247"/>
        <v>0</v>
      </c>
      <c r="R365" s="2"/>
    </row>
    <row r="366" spans="1:18" s="17" customFormat="1" ht="16.05" customHeight="1" x14ac:dyDescent="0.2">
      <c r="A366" s="13"/>
      <c r="B366" s="12"/>
      <c r="C366" s="10" t="s">
        <v>22</v>
      </c>
      <c r="D366" s="7" t="str">
        <f t="shared" ref="D366:O366" si="254">IF(D365&lt;=0,"",D365/$P365%)</f>
        <v/>
      </c>
      <c r="E366" s="7" t="str">
        <f t="shared" si="254"/>
        <v/>
      </c>
      <c r="F366" s="7" t="str">
        <f t="shared" si="254"/>
        <v/>
      </c>
      <c r="G366" s="7" t="str">
        <f t="shared" si="254"/>
        <v/>
      </c>
      <c r="H366" s="7" t="str">
        <f t="shared" si="254"/>
        <v/>
      </c>
      <c r="I366" s="7" t="str">
        <f t="shared" si="254"/>
        <v/>
      </c>
      <c r="J366" s="7" t="str">
        <f t="shared" si="254"/>
        <v/>
      </c>
      <c r="K366" s="7" t="str">
        <f t="shared" si="254"/>
        <v/>
      </c>
      <c r="L366" s="7" t="str">
        <f t="shared" si="254"/>
        <v/>
      </c>
      <c r="M366" s="7" t="str">
        <f t="shared" si="254"/>
        <v/>
      </c>
      <c r="N366" s="7" t="str">
        <f t="shared" si="254"/>
        <v/>
      </c>
      <c r="O366" s="7" t="str">
        <f t="shared" si="254"/>
        <v/>
      </c>
      <c r="P366" s="66">
        <f t="shared" si="247"/>
        <v>0</v>
      </c>
      <c r="R366" s="2"/>
    </row>
    <row r="367" spans="1:18" ht="16.05" customHeight="1" x14ac:dyDescent="0.2">
      <c r="A367" s="18" t="s">
        <v>84</v>
      </c>
      <c r="B367" s="19"/>
      <c r="C367" s="7" t="s">
        <v>21</v>
      </c>
      <c r="D367" s="7">
        <f t="shared" ref="D367:O367" si="255">SUM(D361,D301,D295,D229,D37,D7)</f>
        <v>57706.499999999993</v>
      </c>
      <c r="E367" s="7">
        <f t="shared" si="255"/>
        <v>52494.099999999991</v>
      </c>
      <c r="F367" s="7">
        <f t="shared" si="255"/>
        <v>58780.500000000007</v>
      </c>
      <c r="G367" s="7">
        <f t="shared" si="255"/>
        <v>56959.700000000004</v>
      </c>
      <c r="H367" s="71">
        <f t="shared" si="255"/>
        <v>60359.199999999997</v>
      </c>
      <c r="I367" s="7">
        <f t="shared" si="255"/>
        <v>58940</v>
      </c>
      <c r="J367" s="7">
        <f t="shared" si="255"/>
        <v>59178.999999999993</v>
      </c>
      <c r="K367" s="7">
        <f t="shared" si="255"/>
        <v>56894</v>
      </c>
      <c r="L367" s="7">
        <f t="shared" si="255"/>
        <v>55383.3</v>
      </c>
      <c r="M367" s="7">
        <f t="shared" si="255"/>
        <v>56891.499999999993</v>
      </c>
      <c r="N367" s="7">
        <f t="shared" si="255"/>
        <v>55167.399999999994</v>
      </c>
      <c r="O367" s="7">
        <f t="shared" si="255"/>
        <v>57603.5</v>
      </c>
      <c r="P367" s="66">
        <f t="shared" ref="P367:P377" si="256">SUM(D367:O367)</f>
        <v>686358.7</v>
      </c>
      <c r="R367" s="37"/>
    </row>
    <row r="368" spans="1:18" ht="16.05" customHeight="1" x14ac:dyDescent="0.2">
      <c r="A368" s="18"/>
      <c r="B368" s="19"/>
      <c r="C368" s="10" t="s">
        <v>22</v>
      </c>
      <c r="D368" s="7">
        <f t="shared" ref="D368:O368" si="257">IF(D367&lt;=0,"",D367/$P367%)</f>
        <v>8.40763000454427</v>
      </c>
      <c r="E368" s="7">
        <f t="shared" si="257"/>
        <v>7.6482020261417238</v>
      </c>
      <c r="F368" s="7">
        <f t="shared" si="257"/>
        <v>8.564107951134007</v>
      </c>
      <c r="G368" s="7">
        <f t="shared" si="257"/>
        <v>8.2988239239919306</v>
      </c>
      <c r="H368" s="7">
        <f t="shared" si="257"/>
        <v>8.7941188769079499</v>
      </c>
      <c r="I368" s="7">
        <f t="shared" si="257"/>
        <v>8.5873465288631152</v>
      </c>
      <c r="J368" s="7">
        <f t="shared" si="257"/>
        <v>8.622167971353754</v>
      </c>
      <c r="K368" s="7">
        <f t="shared" si="257"/>
        <v>8.2892516697173075</v>
      </c>
      <c r="L368" s="7">
        <f t="shared" si="257"/>
        <v>8.0691480999658065</v>
      </c>
      <c r="M368" s="7">
        <f t="shared" si="257"/>
        <v>8.2888874286870688</v>
      </c>
      <c r="N368" s="7">
        <f t="shared" si="257"/>
        <v>8.0376922445945542</v>
      </c>
      <c r="O368" s="7">
        <f t="shared" si="257"/>
        <v>8.3926232740985149</v>
      </c>
      <c r="P368" s="66">
        <f t="shared" si="256"/>
        <v>99.999999999999986</v>
      </c>
      <c r="R368" s="37"/>
    </row>
    <row r="369" spans="1:18" ht="16.05" customHeight="1" x14ac:dyDescent="0.2">
      <c r="A369" s="18"/>
      <c r="B369" s="19"/>
      <c r="C369" s="7" t="s">
        <v>23</v>
      </c>
      <c r="D369" s="7">
        <f t="shared" ref="D369:O369" si="258">SUM(D363,D303,D297,D231,D39,D9)</f>
        <v>4032.9999999999995</v>
      </c>
      <c r="E369" s="7">
        <f t="shared" si="258"/>
        <v>3518.6000000000004</v>
      </c>
      <c r="F369" s="7">
        <f t="shared" si="258"/>
        <v>4103</v>
      </c>
      <c r="G369" s="7">
        <f t="shared" si="258"/>
        <v>3788.3</v>
      </c>
      <c r="H369" s="7">
        <f t="shared" si="258"/>
        <v>4279.1000000000004</v>
      </c>
      <c r="I369" s="7">
        <f t="shared" si="258"/>
        <v>4125.6000000000004</v>
      </c>
      <c r="J369" s="7">
        <f t="shared" si="258"/>
        <v>4352.8999999999996</v>
      </c>
      <c r="K369" s="7">
        <f t="shared" si="258"/>
        <v>4733.7999999999993</v>
      </c>
      <c r="L369" s="7">
        <f t="shared" si="258"/>
        <v>3933.2999999999997</v>
      </c>
      <c r="M369" s="7">
        <f t="shared" si="258"/>
        <v>4178.6000000000004</v>
      </c>
      <c r="N369" s="7">
        <f t="shared" si="258"/>
        <v>3684.4</v>
      </c>
      <c r="O369" s="7">
        <f t="shared" si="258"/>
        <v>3372.3</v>
      </c>
      <c r="P369" s="66">
        <f t="shared" si="256"/>
        <v>48102.900000000009</v>
      </c>
      <c r="R369" s="37"/>
    </row>
    <row r="370" spans="1:18" ht="16.05" customHeight="1" x14ac:dyDescent="0.2">
      <c r="A370" s="18"/>
      <c r="B370" s="19"/>
      <c r="C370" s="10" t="s">
        <v>22</v>
      </c>
      <c r="D370" s="7">
        <f t="shared" ref="D370:O370" si="259">IF(D369&lt;=0,"",D369/$P369%)</f>
        <v>8.3841098977400499</v>
      </c>
      <c r="E370" s="7">
        <f t="shared" si="259"/>
        <v>7.3147357020054917</v>
      </c>
      <c r="F370" s="7">
        <f t="shared" si="259"/>
        <v>8.5296312696323895</v>
      </c>
      <c r="G370" s="7">
        <f t="shared" si="259"/>
        <v>7.8754087591392601</v>
      </c>
      <c r="H370" s="7">
        <f t="shared" si="259"/>
        <v>8.8957214637786901</v>
      </c>
      <c r="I370" s="7">
        <f t="shared" si="259"/>
        <v>8.5766138839862034</v>
      </c>
      <c r="J370" s="7">
        <f t="shared" si="259"/>
        <v>9.0491425672880403</v>
      </c>
      <c r="K370" s="7">
        <f t="shared" si="259"/>
        <v>9.8409867180564952</v>
      </c>
      <c r="L370" s="7">
        <f t="shared" si="259"/>
        <v>8.1768458866305327</v>
      </c>
      <c r="M370" s="7">
        <f t="shared" si="259"/>
        <v>8.6867943512761165</v>
      </c>
      <c r="N370" s="7">
        <f t="shared" si="259"/>
        <v>7.6594134657162023</v>
      </c>
      <c r="O370" s="7">
        <f t="shared" si="259"/>
        <v>7.0105960347505025</v>
      </c>
      <c r="P370" s="66">
        <f t="shared" si="256"/>
        <v>99.999999999999986</v>
      </c>
      <c r="R370" s="37"/>
    </row>
    <row r="371" spans="1:18" ht="16.05" customHeight="1" x14ac:dyDescent="0.2">
      <c r="A371" s="18"/>
      <c r="B371" s="19"/>
      <c r="C371" s="7" t="s">
        <v>24</v>
      </c>
      <c r="D371" s="7">
        <f t="shared" ref="D371:O371" si="260">SUM(D365,D305,D299,D233,D41,D11)</f>
        <v>61739.499999999993</v>
      </c>
      <c r="E371" s="7">
        <f t="shared" si="260"/>
        <v>56012.69999999999</v>
      </c>
      <c r="F371" s="7">
        <f t="shared" si="260"/>
        <v>62883.500000000007</v>
      </c>
      <c r="G371" s="7">
        <f t="shared" si="260"/>
        <v>60748.000000000007</v>
      </c>
      <c r="H371" s="7">
        <f t="shared" si="260"/>
        <v>64638.3</v>
      </c>
      <c r="I371" s="7">
        <f t="shared" si="260"/>
        <v>63065.599999999999</v>
      </c>
      <c r="J371" s="7">
        <f t="shared" si="260"/>
        <v>63531.899999999994</v>
      </c>
      <c r="K371" s="7">
        <f t="shared" si="260"/>
        <v>61627.8</v>
      </c>
      <c r="L371" s="7">
        <f t="shared" si="260"/>
        <v>59316.6</v>
      </c>
      <c r="M371" s="7">
        <f t="shared" si="260"/>
        <v>61070.099999999991</v>
      </c>
      <c r="N371" s="7">
        <f t="shared" si="260"/>
        <v>58851.799999999996</v>
      </c>
      <c r="O371" s="7">
        <f t="shared" si="260"/>
        <v>60975.8</v>
      </c>
      <c r="P371" s="66">
        <f t="shared" si="256"/>
        <v>734461.60000000009</v>
      </c>
      <c r="R371" s="37"/>
    </row>
    <row r="372" spans="1:18" ht="16.05" customHeight="1" x14ac:dyDescent="0.2">
      <c r="A372" s="20"/>
      <c r="B372" s="21"/>
      <c r="C372" s="10" t="s">
        <v>22</v>
      </c>
      <c r="D372" s="7">
        <f t="shared" ref="D372:O372" si="261">IF(D371&lt;=0,"",D371/$P371%)</f>
        <v>8.4060895763645078</v>
      </c>
      <c r="E372" s="7">
        <f t="shared" si="261"/>
        <v>7.6263619500325115</v>
      </c>
      <c r="F372" s="7">
        <f t="shared" si="261"/>
        <v>8.5618499319773829</v>
      </c>
      <c r="G372" s="7">
        <f t="shared" si="261"/>
        <v>8.2710927296947858</v>
      </c>
      <c r="H372" s="7">
        <f t="shared" si="261"/>
        <v>8.8007732466884576</v>
      </c>
      <c r="I372" s="7">
        <f t="shared" si="261"/>
        <v>8.5866436039678575</v>
      </c>
      <c r="J372" s="7">
        <f t="shared" si="261"/>
        <v>8.650132287378943</v>
      </c>
      <c r="K372" s="7">
        <f t="shared" si="261"/>
        <v>8.3908811570271329</v>
      </c>
      <c r="L372" s="7">
        <f t="shared" si="261"/>
        <v>8.0762016693588876</v>
      </c>
      <c r="M372" s="7">
        <f t="shared" si="261"/>
        <v>8.3149479836658564</v>
      </c>
      <c r="N372" s="7">
        <f t="shared" si="261"/>
        <v>8.0129172171833059</v>
      </c>
      <c r="O372" s="7">
        <f t="shared" si="261"/>
        <v>8.302108646660356</v>
      </c>
      <c r="P372" s="66">
        <f t="shared" si="256"/>
        <v>100</v>
      </c>
      <c r="R372" s="37"/>
    </row>
    <row r="373" spans="1:18" ht="16.05" customHeight="1" x14ac:dyDescent="0.2">
      <c r="A373" s="22" t="s">
        <v>85</v>
      </c>
      <c r="B373" s="23"/>
      <c r="C373" s="7" t="s">
        <v>21</v>
      </c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6">
        <f t="shared" si="256"/>
        <v>0</v>
      </c>
    </row>
    <row r="374" spans="1:18" ht="16.05" customHeight="1" x14ac:dyDescent="0.2">
      <c r="A374" s="24" t="s">
        <v>86</v>
      </c>
      <c r="B374" s="25"/>
      <c r="C374" s="10" t="s">
        <v>22</v>
      </c>
      <c r="D374" s="7" t="str">
        <f t="shared" ref="D374:O374" si="262">IF(D373&lt;=0,"",D373/$P373%)</f>
        <v/>
      </c>
      <c r="E374" s="7" t="str">
        <f t="shared" si="262"/>
        <v/>
      </c>
      <c r="F374" s="7" t="str">
        <f t="shared" si="262"/>
        <v/>
      </c>
      <c r="G374" s="7" t="str">
        <f t="shared" si="262"/>
        <v/>
      </c>
      <c r="H374" s="7" t="str">
        <f t="shared" si="262"/>
        <v/>
      </c>
      <c r="I374" s="7" t="str">
        <f t="shared" si="262"/>
        <v/>
      </c>
      <c r="J374" s="7" t="str">
        <f t="shared" si="262"/>
        <v/>
      </c>
      <c r="K374" s="7" t="str">
        <f t="shared" si="262"/>
        <v/>
      </c>
      <c r="L374" s="7" t="str">
        <f t="shared" si="262"/>
        <v/>
      </c>
      <c r="M374" s="7" t="str">
        <f t="shared" si="262"/>
        <v/>
      </c>
      <c r="N374" s="7" t="str">
        <f t="shared" si="262"/>
        <v/>
      </c>
      <c r="O374" s="7" t="str">
        <f t="shared" si="262"/>
        <v/>
      </c>
      <c r="P374" s="66">
        <f t="shared" si="256"/>
        <v>0</v>
      </c>
    </row>
    <row r="375" spans="1:18" ht="16.05" customHeight="1" x14ac:dyDescent="0.2">
      <c r="A375" s="9"/>
      <c r="B375" s="26"/>
      <c r="C375" s="7" t="s">
        <v>23</v>
      </c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>
        <f t="shared" si="256"/>
        <v>0</v>
      </c>
    </row>
    <row r="376" spans="1:18" ht="16.05" customHeight="1" x14ac:dyDescent="0.2">
      <c r="A376" s="9"/>
      <c r="B376" s="26"/>
      <c r="C376" s="10" t="s">
        <v>22</v>
      </c>
      <c r="D376" s="7" t="str">
        <f t="shared" ref="D376:O376" si="263">IF(D375&lt;=0,"",D375/$P375%)</f>
        <v/>
      </c>
      <c r="E376" s="7" t="str">
        <f t="shared" si="263"/>
        <v/>
      </c>
      <c r="F376" s="7" t="str">
        <f t="shared" si="263"/>
        <v/>
      </c>
      <c r="G376" s="7" t="str">
        <f t="shared" si="263"/>
        <v/>
      </c>
      <c r="H376" s="7" t="str">
        <f t="shared" si="263"/>
        <v/>
      </c>
      <c r="I376" s="7" t="str">
        <f t="shared" si="263"/>
        <v/>
      </c>
      <c r="J376" s="7" t="str">
        <f t="shared" si="263"/>
        <v/>
      </c>
      <c r="K376" s="7" t="str">
        <f t="shared" si="263"/>
        <v/>
      </c>
      <c r="L376" s="7" t="str">
        <f t="shared" si="263"/>
        <v/>
      </c>
      <c r="M376" s="7" t="str">
        <f t="shared" si="263"/>
        <v/>
      </c>
      <c r="N376" s="7" t="str">
        <f t="shared" si="263"/>
        <v/>
      </c>
      <c r="O376" s="7" t="str">
        <f t="shared" si="263"/>
        <v/>
      </c>
      <c r="P376" s="66">
        <f t="shared" si="256"/>
        <v>0</v>
      </c>
    </row>
    <row r="377" spans="1:18" ht="16.05" customHeight="1" x14ac:dyDescent="0.2">
      <c r="A377" s="9"/>
      <c r="B377" s="26"/>
      <c r="C377" s="7" t="s">
        <v>24</v>
      </c>
      <c r="D377" s="66">
        <f>SUM(D375,D373)</f>
        <v>0</v>
      </c>
      <c r="E377" s="66">
        <f t="shared" ref="E377:O377" si="264">SUM(E375,E373)</f>
        <v>0</v>
      </c>
      <c r="F377" s="66">
        <f t="shared" si="264"/>
        <v>0</v>
      </c>
      <c r="G377" s="66">
        <f t="shared" si="264"/>
        <v>0</v>
      </c>
      <c r="H377" s="66">
        <f t="shared" si="264"/>
        <v>0</v>
      </c>
      <c r="I377" s="66">
        <f t="shared" si="264"/>
        <v>0</v>
      </c>
      <c r="J377" s="66">
        <f t="shared" si="264"/>
        <v>0</v>
      </c>
      <c r="K377" s="66">
        <f t="shared" si="264"/>
        <v>0</v>
      </c>
      <c r="L377" s="66">
        <f t="shared" si="264"/>
        <v>0</v>
      </c>
      <c r="M377" s="66">
        <f t="shared" si="264"/>
        <v>0</v>
      </c>
      <c r="N377" s="66">
        <f t="shared" si="264"/>
        <v>0</v>
      </c>
      <c r="O377" s="66">
        <f t="shared" si="264"/>
        <v>0</v>
      </c>
      <c r="P377" s="66">
        <f t="shared" si="256"/>
        <v>0</v>
      </c>
    </row>
    <row r="378" spans="1:18" ht="16.05" customHeight="1" x14ac:dyDescent="0.2">
      <c r="A378" s="13"/>
      <c r="B378" s="27"/>
      <c r="C378" s="10" t="s">
        <v>22</v>
      </c>
      <c r="D378" s="7" t="str">
        <f t="shared" ref="D378:O378" si="265">IF(D377&lt;=0,"",D377/$P377%)</f>
        <v/>
      </c>
      <c r="E378" s="7" t="str">
        <f t="shared" si="265"/>
        <v/>
      </c>
      <c r="F378" s="7" t="str">
        <f t="shared" si="265"/>
        <v/>
      </c>
      <c r="G378" s="7" t="str">
        <f t="shared" si="265"/>
        <v/>
      </c>
      <c r="H378" s="7" t="str">
        <f t="shared" si="265"/>
        <v/>
      </c>
      <c r="I378" s="7" t="str">
        <f t="shared" si="265"/>
        <v/>
      </c>
      <c r="J378" s="7" t="str">
        <f t="shared" si="265"/>
        <v/>
      </c>
      <c r="K378" s="7" t="str">
        <f t="shared" si="265"/>
        <v/>
      </c>
      <c r="L378" s="7" t="str">
        <f t="shared" si="265"/>
        <v/>
      </c>
      <c r="M378" s="7" t="str">
        <f t="shared" si="265"/>
        <v/>
      </c>
      <c r="N378" s="7" t="str">
        <f t="shared" si="265"/>
        <v/>
      </c>
      <c r="O378" s="7" t="str">
        <f t="shared" si="265"/>
        <v/>
      </c>
      <c r="P378" s="66">
        <f>SUM(D378:O378)</f>
        <v>0</v>
      </c>
    </row>
    <row r="379" spans="1:18" ht="16.05" customHeight="1" x14ac:dyDescent="0.2">
      <c r="P379" s="2"/>
    </row>
    <row r="380" spans="1:18" ht="16.05" customHeight="1" x14ac:dyDescent="0.2">
      <c r="P380" s="2"/>
    </row>
    <row r="381" spans="1:18" ht="16.05" customHeight="1" x14ac:dyDescent="0.2">
      <c r="P381" s="2"/>
    </row>
    <row r="382" spans="1:18" ht="16.05" customHeight="1" x14ac:dyDescent="0.2">
      <c r="P382" s="2"/>
    </row>
    <row r="383" spans="1:18" ht="16.05" customHeight="1" x14ac:dyDescent="0.2">
      <c r="P383" s="2"/>
    </row>
    <row r="384" spans="1:18" ht="16.05" customHeight="1" x14ac:dyDescent="0.2">
      <c r="P384" s="2"/>
    </row>
    <row r="385" spans="16:16" ht="16.05" customHeight="1" x14ac:dyDescent="0.2">
      <c r="P385" s="2"/>
    </row>
    <row r="386" spans="16:16" ht="16.05" customHeight="1" x14ac:dyDescent="0.2">
      <c r="P386" s="2"/>
    </row>
    <row r="387" spans="16:16" ht="16.05" customHeight="1" x14ac:dyDescent="0.2">
      <c r="P387" s="2"/>
    </row>
    <row r="388" spans="16:16" ht="16.05" customHeight="1" x14ac:dyDescent="0.2">
      <c r="P388" s="2"/>
    </row>
    <row r="389" spans="16:16" ht="16.05" customHeight="1" x14ac:dyDescent="0.2">
      <c r="P389" s="2"/>
    </row>
    <row r="390" spans="16:16" ht="16.05" customHeight="1" x14ac:dyDescent="0.2">
      <c r="P390" s="2"/>
    </row>
    <row r="391" spans="16:16" ht="16.05" customHeight="1" x14ac:dyDescent="0.2">
      <c r="P391" s="2"/>
    </row>
    <row r="392" spans="16:16" ht="16.05" customHeight="1" x14ac:dyDescent="0.2">
      <c r="P392" s="2"/>
    </row>
    <row r="393" spans="16:16" ht="16.05" customHeight="1" x14ac:dyDescent="0.2">
      <c r="P393" s="2"/>
    </row>
    <row r="394" spans="16:16" ht="16.05" customHeight="1" x14ac:dyDescent="0.2">
      <c r="P394" s="2"/>
    </row>
    <row r="395" spans="16:16" ht="16.05" customHeight="1" x14ac:dyDescent="0.2">
      <c r="P395" s="2"/>
    </row>
    <row r="396" spans="16:16" ht="16.05" customHeight="1" x14ac:dyDescent="0.2">
      <c r="P396" s="2"/>
    </row>
    <row r="397" spans="16:16" ht="16.05" customHeight="1" x14ac:dyDescent="0.2">
      <c r="P397" s="2"/>
    </row>
    <row r="398" spans="16:16" ht="16.05" customHeight="1" x14ac:dyDescent="0.2">
      <c r="P398" s="2"/>
    </row>
    <row r="399" spans="16:16" ht="16.05" customHeight="1" x14ac:dyDescent="0.2">
      <c r="P399" s="2"/>
    </row>
    <row r="400" spans="16:16" ht="16.05" customHeight="1" x14ac:dyDescent="0.2">
      <c r="P400" s="2"/>
    </row>
    <row r="401" spans="16:16" ht="16.05" customHeight="1" x14ac:dyDescent="0.2">
      <c r="P401" s="2"/>
    </row>
    <row r="402" spans="16:16" ht="16.05" customHeight="1" x14ac:dyDescent="0.2">
      <c r="P402" s="2"/>
    </row>
    <row r="403" spans="16:16" ht="16.05" customHeight="1" x14ac:dyDescent="0.2">
      <c r="P403" s="2"/>
    </row>
    <row r="404" spans="16:16" ht="16.05" customHeight="1" x14ac:dyDescent="0.2">
      <c r="P404" s="2"/>
    </row>
    <row r="405" spans="16:16" ht="16.05" customHeight="1" x14ac:dyDescent="0.2">
      <c r="P405" s="2"/>
    </row>
    <row r="406" spans="16:16" ht="16.05" customHeight="1" x14ac:dyDescent="0.2">
      <c r="P406" s="2"/>
    </row>
    <row r="407" spans="16:16" ht="16.05" customHeight="1" x14ac:dyDescent="0.2">
      <c r="P407" s="2"/>
    </row>
    <row r="408" spans="16:16" ht="16.05" customHeight="1" x14ac:dyDescent="0.2">
      <c r="P408" s="2"/>
    </row>
    <row r="409" spans="16:16" ht="16.05" customHeight="1" x14ac:dyDescent="0.2">
      <c r="P409" s="2"/>
    </row>
    <row r="410" spans="16:16" ht="16.05" customHeight="1" x14ac:dyDescent="0.2">
      <c r="P410" s="2"/>
    </row>
    <row r="411" spans="16:16" ht="16.05" customHeight="1" x14ac:dyDescent="0.2">
      <c r="P411" s="2"/>
    </row>
    <row r="412" spans="16:16" ht="16.05" customHeight="1" x14ac:dyDescent="0.2">
      <c r="P412" s="2"/>
    </row>
    <row r="413" spans="16:16" ht="16.05" customHeight="1" x14ac:dyDescent="0.2">
      <c r="P413" s="2"/>
    </row>
    <row r="414" spans="16:16" ht="16.05" customHeight="1" x14ac:dyDescent="0.2">
      <c r="P414" s="2"/>
    </row>
    <row r="415" spans="16:16" ht="16.05" customHeight="1" x14ac:dyDescent="0.2">
      <c r="P415" s="2"/>
    </row>
    <row r="416" spans="16:16" ht="16.05" customHeight="1" x14ac:dyDescent="0.2">
      <c r="P416" s="2"/>
    </row>
    <row r="417" spans="16:16" ht="16.05" customHeight="1" x14ac:dyDescent="0.2">
      <c r="P417" s="2"/>
    </row>
    <row r="418" spans="16:16" ht="16.05" customHeight="1" x14ac:dyDescent="0.2">
      <c r="P418" s="2"/>
    </row>
    <row r="419" spans="16:16" ht="16.05" customHeight="1" x14ac:dyDescent="0.2">
      <c r="P419" s="2"/>
    </row>
    <row r="420" spans="16:16" ht="16.05" customHeight="1" x14ac:dyDescent="0.2">
      <c r="P420" s="2"/>
    </row>
    <row r="421" spans="16:16" ht="16.05" customHeight="1" x14ac:dyDescent="0.2">
      <c r="P421" s="2"/>
    </row>
    <row r="422" spans="16:16" ht="16.05" customHeight="1" x14ac:dyDescent="0.2">
      <c r="P422" s="2"/>
    </row>
    <row r="423" spans="16:16" ht="16.05" customHeight="1" x14ac:dyDescent="0.2">
      <c r="P423" s="2"/>
    </row>
    <row r="424" spans="16:16" ht="16.05" customHeight="1" x14ac:dyDescent="0.2">
      <c r="P424" s="2"/>
    </row>
    <row r="425" spans="16:16" ht="16.05" customHeight="1" x14ac:dyDescent="0.2">
      <c r="P425" s="2"/>
    </row>
    <row r="426" spans="16:16" ht="16.05" customHeight="1" x14ac:dyDescent="0.2">
      <c r="P426" s="2"/>
    </row>
    <row r="427" spans="16:16" ht="16.05" customHeight="1" x14ac:dyDescent="0.2">
      <c r="P427" s="2"/>
    </row>
    <row r="428" spans="16:16" ht="16.05" customHeight="1" x14ac:dyDescent="0.2">
      <c r="P428" s="2"/>
    </row>
    <row r="429" spans="16:16" ht="16.05" customHeight="1" x14ac:dyDescent="0.2">
      <c r="P429" s="2"/>
    </row>
    <row r="430" spans="16:16" ht="16.05" customHeight="1" x14ac:dyDescent="0.2">
      <c r="P430" s="2"/>
    </row>
    <row r="431" spans="16:16" ht="16.05" customHeight="1" x14ac:dyDescent="0.2">
      <c r="P431" s="2"/>
    </row>
    <row r="432" spans="16:16" ht="16.05" customHeight="1" x14ac:dyDescent="0.2">
      <c r="P432" s="2"/>
    </row>
    <row r="433" spans="16:16" ht="16.05" customHeight="1" x14ac:dyDescent="0.2">
      <c r="P433" s="2"/>
    </row>
    <row r="434" spans="16:16" ht="16.05" customHeight="1" x14ac:dyDescent="0.2">
      <c r="P434" s="2"/>
    </row>
    <row r="435" spans="16:16" ht="16.05" customHeight="1" x14ac:dyDescent="0.2">
      <c r="P435" s="2"/>
    </row>
    <row r="436" spans="16:16" ht="16.05" customHeight="1" x14ac:dyDescent="0.2">
      <c r="P436" s="2"/>
    </row>
    <row r="437" spans="16:16" ht="16.05" customHeight="1" x14ac:dyDescent="0.2">
      <c r="P437" s="2"/>
    </row>
    <row r="438" spans="16:16" ht="16.05" customHeight="1" x14ac:dyDescent="0.2">
      <c r="P438" s="2"/>
    </row>
    <row r="439" spans="16:16" ht="16.05" customHeight="1" x14ac:dyDescent="0.2">
      <c r="P439" s="2"/>
    </row>
    <row r="440" spans="16:16" ht="16.05" customHeight="1" x14ac:dyDescent="0.2">
      <c r="P440" s="2"/>
    </row>
    <row r="441" spans="16:16" ht="16.05" customHeight="1" x14ac:dyDescent="0.2">
      <c r="P441" s="2"/>
    </row>
    <row r="442" spans="16:16" ht="16.05" customHeight="1" x14ac:dyDescent="0.2">
      <c r="P442" s="2"/>
    </row>
    <row r="443" spans="16:16" ht="16.05" customHeight="1" x14ac:dyDescent="0.2">
      <c r="P443" s="2"/>
    </row>
    <row r="444" spans="16:16" ht="16.05" customHeight="1" x14ac:dyDescent="0.2">
      <c r="P444" s="2"/>
    </row>
    <row r="445" spans="16:16" ht="16.05" customHeight="1" x14ac:dyDescent="0.2">
      <c r="P445" s="2"/>
    </row>
  </sheetData>
  <mergeCells count="2">
    <mergeCell ref="A7:B7"/>
    <mergeCell ref="A295:B29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9" firstPageNumber="201" orientation="portrait" useFirstPageNumber="1" r:id="rId1"/>
  <headerFooter alignWithMargins="0"/>
  <rowBreaks count="3" manualBreakCount="3">
    <brk id="96" max="15" man="1"/>
    <brk id="192" max="15" man="1"/>
    <brk id="28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全道1</vt:lpstr>
      <vt:lpstr>空知1</vt:lpstr>
      <vt:lpstr>石狩1</vt:lpstr>
      <vt:lpstr>後志1</vt:lpstr>
      <vt:lpstr>胆振1</vt:lpstr>
      <vt:lpstr>日高1</vt:lpstr>
      <vt:lpstr>渡島・檜山1</vt:lpstr>
      <vt:lpstr>上川1</vt:lpstr>
      <vt:lpstr>留萌1</vt:lpstr>
      <vt:lpstr>宗谷1</vt:lpstr>
      <vt:lpstr>オホーツク1</vt:lpstr>
      <vt:lpstr>十勝1</vt:lpstr>
      <vt:lpstr>釧路1</vt:lpstr>
      <vt:lpstr>根室1</vt:lpstr>
      <vt:lpstr>オホーツク1!Print_Area</vt:lpstr>
      <vt:lpstr>空知1!Print_Area</vt:lpstr>
      <vt:lpstr>釧路1!Print_Area</vt:lpstr>
      <vt:lpstr>後志1!Print_Area</vt:lpstr>
      <vt:lpstr>根室1!Print_Area</vt:lpstr>
      <vt:lpstr>宗谷1!Print_Area</vt:lpstr>
      <vt:lpstr>十勝1!Print_Area</vt:lpstr>
      <vt:lpstr>上川1!Print_Area</vt:lpstr>
      <vt:lpstr>石狩1!Print_Area</vt:lpstr>
      <vt:lpstr>全道1!Print_Area</vt:lpstr>
      <vt:lpstr>胆振1!Print_Area</vt:lpstr>
      <vt:lpstr>渡島・檜山1!Print_Area</vt:lpstr>
      <vt:lpstr>日高1!Print_Area</vt:lpstr>
      <vt:lpstr>留萌1!Print_Area</vt:lpstr>
      <vt:lpstr>オホーツク1!Print_Titles</vt:lpstr>
      <vt:lpstr>空知1!Print_Titles</vt:lpstr>
      <vt:lpstr>釧路1!Print_Titles</vt:lpstr>
      <vt:lpstr>後志1!Print_Titles</vt:lpstr>
      <vt:lpstr>根室1!Print_Titles</vt:lpstr>
      <vt:lpstr>宗谷1!Print_Titles</vt:lpstr>
      <vt:lpstr>十勝1!Print_Titles</vt:lpstr>
      <vt:lpstr>上川1!Print_Titles</vt:lpstr>
      <vt:lpstr>石狩1!Print_Titles</vt:lpstr>
      <vt:lpstr>全道1!Print_Titles</vt:lpstr>
      <vt:lpstr>胆振1!Print_Titles</vt:lpstr>
      <vt:lpstr>渡島・檜山1!Print_Titles</vt:lpstr>
      <vt:lpstr>日高1!Print_Titles</vt:lpstr>
      <vt:lpstr>留萌1!Print_Titles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2025-04-22T05:10:24Z</dcterms:created>
  <dcterms:modified xsi:type="dcterms:W3CDTF">2025-04-22T05:10:34Z</dcterms:modified>
</cp:coreProperties>
</file>