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4.35.109\資本形成\《公表前作成》 課内説明、プレス、ホームページ\ホームページ用資料\R6年度\1.北海道法人企業投資状況調査\8月修正（R6 調査実施）\更新作業用\【R6版更新済】PDF化前\"/>
    </mc:Choice>
  </mc:AlternateContent>
  <bookViews>
    <workbookView xWindow="0" yWindow="0" windowWidth="19200" windowHeight="7560"/>
  </bookViews>
  <sheets>
    <sheet name="入力シート" sheetId="2" r:id="rId1"/>
    <sheet name="調査票" sheetId="1" r:id="rId2"/>
    <sheet name="入力シート (記載例)" sheetId="6" r:id="rId3"/>
    <sheet name="調査票 (記載例)" sheetId="5" r:id="rId4"/>
  </sheets>
  <definedNames>
    <definedName name="_xlnm.Print_Area" localSheetId="1">調査票!$A$1:$Z$46</definedName>
    <definedName name="_xlnm.Print_Area" localSheetId="3">'調査票 (記載例)'!$A$1:$Z$46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5" l="1"/>
  <c r="E2" i="5"/>
  <c r="C2" i="5"/>
  <c r="E2" i="1" l="1"/>
  <c r="E5" i="1"/>
  <c r="C2" i="1"/>
  <c r="R30" i="1" l="1"/>
  <c r="H28" i="1"/>
  <c r="H26" i="1"/>
  <c r="H22" i="1"/>
  <c r="Z32" i="5" l="1"/>
  <c r="M37" i="5"/>
  <c r="M31" i="5"/>
  <c r="Z32" i="1"/>
  <c r="M37" i="1"/>
  <c r="M31" i="1"/>
  <c r="J6" i="5"/>
  <c r="E5" i="5"/>
  <c r="H21" i="1"/>
  <c r="E22" i="2" l="1"/>
  <c r="K22" i="2" s="1"/>
  <c r="Q22" i="2" s="1"/>
  <c r="E21" i="2"/>
  <c r="K21" i="2" s="1"/>
  <c r="Q21" i="2" s="1"/>
  <c r="E20" i="2"/>
  <c r="J20" i="2" s="1"/>
  <c r="P20" i="2" s="1"/>
  <c r="E19" i="2"/>
  <c r="K19" i="2" s="1"/>
  <c r="Q19" i="2" s="1"/>
  <c r="K20" i="2" l="1"/>
  <c r="Q20" i="2" s="1"/>
  <c r="H19" i="2"/>
  <c r="N19" i="2" s="1"/>
  <c r="I19" i="2"/>
  <c r="O19" i="2" s="1"/>
  <c r="J19" i="2"/>
  <c r="P19" i="2" s="1"/>
  <c r="J21" i="2"/>
  <c r="P21" i="2" s="1"/>
  <c r="I20" i="2"/>
  <c r="O20" i="2" s="1"/>
  <c r="R30" i="5"/>
  <c r="H30" i="5"/>
  <c r="H29" i="5"/>
  <c r="H28" i="5"/>
  <c r="I27" i="5"/>
  <c r="H26" i="5"/>
  <c r="J11" i="6"/>
  <c r="P11" i="6" s="1"/>
  <c r="E14" i="6"/>
  <c r="K14" i="6" s="1"/>
  <c r="Q14" i="6" s="1"/>
  <c r="E13" i="6"/>
  <c r="K13" i="6" s="1"/>
  <c r="Q13" i="6" s="1"/>
  <c r="E12" i="6"/>
  <c r="K12" i="6" s="1"/>
  <c r="Q12" i="6" s="1"/>
  <c r="E11" i="6"/>
  <c r="K11" i="6" s="1"/>
  <c r="Q11" i="6" s="1"/>
  <c r="E10" i="6"/>
  <c r="K10" i="6" s="1"/>
  <c r="Q10" i="6" s="1"/>
  <c r="H21" i="5"/>
  <c r="I12" i="6" l="1"/>
  <c r="O12" i="6" s="1"/>
  <c r="G10" i="6"/>
  <c r="M10" i="6" s="1"/>
  <c r="H10" i="6"/>
  <c r="N10" i="6" s="1"/>
  <c r="I10" i="6"/>
  <c r="O10" i="6" s="1"/>
  <c r="J10" i="6"/>
  <c r="P10" i="6" s="1"/>
  <c r="J12" i="6"/>
  <c r="P12" i="6" s="1"/>
  <c r="J13" i="6"/>
  <c r="P13" i="6" s="1"/>
  <c r="E15" i="6"/>
  <c r="H11" i="6"/>
  <c r="N11" i="6" s="1"/>
  <c r="I11" i="6"/>
  <c r="O11" i="6" s="1"/>
  <c r="E50" i="6"/>
  <c r="K50" i="6" s="1"/>
  <c r="Q50" i="6" s="1"/>
  <c r="K49" i="6"/>
  <c r="Q49" i="6" s="1"/>
  <c r="E49" i="6"/>
  <c r="J49" i="6" s="1"/>
  <c r="P49" i="6" s="1"/>
  <c r="E48" i="6"/>
  <c r="K48" i="6" s="1"/>
  <c r="Q48" i="6" s="1"/>
  <c r="E47" i="6"/>
  <c r="I47" i="6" s="1"/>
  <c r="O47" i="6" s="1"/>
  <c r="E46" i="6"/>
  <c r="J46" i="6" s="1"/>
  <c r="P46" i="6" s="1"/>
  <c r="E45" i="6"/>
  <c r="J45" i="6" s="1"/>
  <c r="P45" i="6" s="1"/>
  <c r="E41" i="6"/>
  <c r="K41" i="6" s="1"/>
  <c r="Q41" i="6" s="1"/>
  <c r="E40" i="6"/>
  <c r="K40" i="6" s="1"/>
  <c r="Q40" i="6" s="1"/>
  <c r="E39" i="6"/>
  <c r="K39" i="6" s="1"/>
  <c r="Q39" i="6" s="1"/>
  <c r="E38" i="6"/>
  <c r="K38" i="6" s="1"/>
  <c r="Q38" i="6" s="1"/>
  <c r="E37" i="6"/>
  <c r="E36" i="6"/>
  <c r="I36" i="6" s="1"/>
  <c r="O36" i="6" s="1"/>
  <c r="E32" i="6"/>
  <c r="K32" i="6" s="1"/>
  <c r="Q32" i="6" s="1"/>
  <c r="E31" i="6"/>
  <c r="K31" i="6" s="1"/>
  <c r="Q31" i="6" s="1"/>
  <c r="E30" i="6"/>
  <c r="I30" i="6" s="1"/>
  <c r="O30" i="6" s="1"/>
  <c r="E29" i="6"/>
  <c r="K29" i="6" s="1"/>
  <c r="Q29" i="6" s="1"/>
  <c r="E28" i="6"/>
  <c r="J28" i="6" s="1"/>
  <c r="P28" i="6" s="1"/>
  <c r="E27" i="6"/>
  <c r="I27" i="6" s="1"/>
  <c r="O27" i="6" s="1"/>
  <c r="E23" i="6"/>
  <c r="K23" i="6" s="1"/>
  <c r="Q23" i="6" s="1"/>
  <c r="E22" i="6"/>
  <c r="K22" i="6" s="1"/>
  <c r="Q22" i="6" s="1"/>
  <c r="E21" i="6"/>
  <c r="K21" i="6" s="1"/>
  <c r="Q21" i="6" s="1"/>
  <c r="E20" i="6"/>
  <c r="I20" i="6" s="1"/>
  <c r="O20" i="6" s="1"/>
  <c r="E19" i="6"/>
  <c r="G19" i="6" s="1"/>
  <c r="M19" i="6" s="1"/>
  <c r="E18" i="6"/>
  <c r="G18" i="6" s="1"/>
  <c r="M18" i="6" s="1"/>
  <c r="H38" i="6" l="1"/>
  <c r="N38" i="6" s="1"/>
  <c r="I38" i="6"/>
  <c r="O38" i="6" s="1"/>
  <c r="J36" i="6"/>
  <c r="P36" i="6" s="1"/>
  <c r="G36" i="6"/>
  <c r="M36" i="6" s="1"/>
  <c r="H36" i="6"/>
  <c r="N36" i="6" s="1"/>
  <c r="K36" i="6"/>
  <c r="Q36" i="6" s="1"/>
  <c r="I18" i="6"/>
  <c r="O18" i="6" s="1"/>
  <c r="J18" i="6"/>
  <c r="P18" i="6" s="1"/>
  <c r="H18" i="6"/>
  <c r="N18" i="6" s="1"/>
  <c r="K18" i="6"/>
  <c r="Q18" i="6" s="1"/>
  <c r="K45" i="6"/>
  <c r="Q45" i="6" s="1"/>
  <c r="J19" i="6"/>
  <c r="P19" i="6" s="1"/>
  <c r="J38" i="6"/>
  <c r="P38" i="6" s="1"/>
  <c r="H19" i="6"/>
  <c r="N19" i="6" s="1"/>
  <c r="K19" i="6"/>
  <c r="Q19" i="6" s="1"/>
  <c r="J20" i="6"/>
  <c r="P20" i="6" s="1"/>
  <c r="K20" i="6"/>
  <c r="Q20" i="6" s="1"/>
  <c r="Q24" i="6" s="1"/>
  <c r="J33" i="5" s="1"/>
  <c r="F36" i="6"/>
  <c r="L36" i="6" s="1"/>
  <c r="I19" i="6"/>
  <c r="O19" i="6" s="1"/>
  <c r="K46" i="6"/>
  <c r="Q46" i="6" s="1"/>
  <c r="I37" i="6"/>
  <c r="O37" i="6" s="1"/>
  <c r="K37" i="6"/>
  <c r="Q37" i="6" s="1"/>
  <c r="J37" i="6"/>
  <c r="P37" i="6" s="1"/>
  <c r="G37" i="6"/>
  <c r="M37" i="6" s="1"/>
  <c r="H37" i="6"/>
  <c r="N37" i="6" s="1"/>
  <c r="K30" i="6"/>
  <c r="Q30" i="6" s="1"/>
  <c r="J30" i="6"/>
  <c r="P30" i="6" s="1"/>
  <c r="J22" i="6"/>
  <c r="P22" i="6" s="1"/>
  <c r="E42" i="6"/>
  <c r="Q15" i="6"/>
  <c r="N24" i="5" s="1"/>
  <c r="J40" i="6"/>
  <c r="P40" i="6" s="1"/>
  <c r="I48" i="6"/>
  <c r="O48" i="6" s="1"/>
  <c r="F27" i="6"/>
  <c r="L27" i="6" s="1"/>
  <c r="H29" i="6"/>
  <c r="N29" i="6" s="1"/>
  <c r="J48" i="6"/>
  <c r="P48" i="6" s="1"/>
  <c r="G28" i="6"/>
  <c r="M28" i="6" s="1"/>
  <c r="I21" i="6"/>
  <c r="O21" i="6" s="1"/>
  <c r="H27" i="6"/>
  <c r="N27" i="6" s="1"/>
  <c r="H47" i="6"/>
  <c r="N47" i="6" s="1"/>
  <c r="J21" i="6"/>
  <c r="P21" i="6" s="1"/>
  <c r="G46" i="6"/>
  <c r="M46" i="6" s="1"/>
  <c r="J27" i="6"/>
  <c r="P27" i="6" s="1"/>
  <c r="J31" i="6"/>
  <c r="P31" i="6" s="1"/>
  <c r="I39" i="6"/>
  <c r="O39" i="6" s="1"/>
  <c r="H45" i="6"/>
  <c r="N45" i="6" s="1"/>
  <c r="J47" i="6"/>
  <c r="P47" i="6" s="1"/>
  <c r="F18" i="6"/>
  <c r="L18" i="6" s="1"/>
  <c r="H20" i="6"/>
  <c r="N20" i="6" s="1"/>
  <c r="K27" i="6"/>
  <c r="Q27" i="6" s="1"/>
  <c r="K28" i="6"/>
  <c r="Q28" i="6" s="1"/>
  <c r="J39" i="6"/>
  <c r="P39" i="6" s="1"/>
  <c r="I45" i="6"/>
  <c r="O45" i="6" s="1"/>
  <c r="I46" i="6"/>
  <c r="O46" i="6" s="1"/>
  <c r="K47" i="6"/>
  <c r="Q47" i="6" s="1"/>
  <c r="E33" i="6"/>
  <c r="G27" i="6"/>
  <c r="M27" i="6" s="1"/>
  <c r="I29" i="6"/>
  <c r="O29" i="6" s="1"/>
  <c r="E51" i="6"/>
  <c r="H28" i="6"/>
  <c r="N28" i="6" s="1"/>
  <c r="J29" i="6"/>
  <c r="P29" i="6" s="1"/>
  <c r="F45" i="6"/>
  <c r="L45" i="6" s="1"/>
  <c r="I28" i="6"/>
  <c r="O28" i="6" s="1"/>
  <c r="G45" i="6"/>
  <c r="M45" i="6" s="1"/>
  <c r="E24" i="6"/>
  <c r="H46" i="6"/>
  <c r="N46" i="6" s="1"/>
  <c r="Q42" i="6" l="1"/>
  <c r="J40" i="5" s="1"/>
  <c r="Q51" i="6"/>
  <c r="X33" i="5" s="1"/>
  <c r="Q33" i="6"/>
  <c r="J35" i="5" s="1"/>
  <c r="O42" i="6"/>
  <c r="H40" i="5" s="1"/>
  <c r="P42" i="6"/>
  <c r="I40" i="5" s="1"/>
  <c r="M42" i="6"/>
  <c r="E40" i="5" s="1"/>
  <c r="N42" i="6"/>
  <c r="F40" i="5" s="1"/>
  <c r="L42" i="6"/>
  <c r="D40" i="5" s="1"/>
  <c r="P51" i="6"/>
  <c r="W33" i="5" s="1"/>
  <c r="M51" i="6"/>
  <c r="S33" i="5" s="1"/>
  <c r="O51" i="6"/>
  <c r="V33" i="5" s="1"/>
  <c r="N51" i="6"/>
  <c r="T33" i="5" s="1"/>
  <c r="L51" i="6"/>
  <c r="R33" i="5" s="1"/>
  <c r="P33" i="6"/>
  <c r="I35" i="5" s="1"/>
  <c r="O33" i="6"/>
  <c r="H35" i="5" s="1"/>
  <c r="M33" i="6"/>
  <c r="E35" i="5" s="1"/>
  <c r="N33" i="6"/>
  <c r="F35" i="5" s="1"/>
  <c r="L33" i="6"/>
  <c r="D35" i="5" s="1"/>
  <c r="P15" i="6"/>
  <c r="M24" i="5" s="1"/>
  <c r="O15" i="6"/>
  <c r="L24" i="5" s="1"/>
  <c r="M15" i="6"/>
  <c r="I24" i="5" s="1"/>
  <c r="N15" i="6"/>
  <c r="J24" i="5" s="1"/>
  <c r="L15" i="6"/>
  <c r="H24" i="5" s="1"/>
  <c r="M24" i="6"/>
  <c r="E33" i="5" s="1"/>
  <c r="L24" i="6"/>
  <c r="D33" i="5" s="1"/>
  <c r="O24" i="6"/>
  <c r="H33" i="5" s="1"/>
  <c r="N24" i="6"/>
  <c r="F33" i="5" s="1"/>
  <c r="P24" i="6"/>
  <c r="I33" i="5" s="1"/>
  <c r="E9" i="2"/>
  <c r="I9" i="2" s="1"/>
  <c r="O9" i="2" s="1"/>
  <c r="H9" i="2" l="1"/>
  <c r="N9" i="2" s="1"/>
  <c r="G9" i="2"/>
  <c r="M9" i="2" s="1"/>
  <c r="K9" i="2"/>
  <c r="Q9" i="2" s="1"/>
  <c r="J9" i="2"/>
  <c r="P9" i="2" s="1"/>
  <c r="E49" i="2"/>
  <c r="K49" i="2" s="1"/>
  <c r="Q49" i="2" s="1"/>
  <c r="E48" i="2"/>
  <c r="K48" i="2" s="1"/>
  <c r="Q48" i="2" s="1"/>
  <c r="E47" i="2"/>
  <c r="K47" i="2" s="1"/>
  <c r="Q47" i="2" s="1"/>
  <c r="E46" i="2"/>
  <c r="K46" i="2" s="1"/>
  <c r="Q46" i="2" s="1"/>
  <c r="E45" i="2"/>
  <c r="K45" i="2" s="1"/>
  <c r="Q45" i="2" s="1"/>
  <c r="E44" i="2"/>
  <c r="K44" i="2" s="1"/>
  <c r="Q44" i="2" s="1"/>
  <c r="E40" i="2"/>
  <c r="K40" i="2" s="1"/>
  <c r="Q40" i="2" s="1"/>
  <c r="E39" i="2"/>
  <c r="K39" i="2" s="1"/>
  <c r="Q39" i="2" s="1"/>
  <c r="E38" i="2"/>
  <c r="I38" i="2" s="1"/>
  <c r="O38" i="2" s="1"/>
  <c r="E37" i="2"/>
  <c r="K37" i="2" s="1"/>
  <c r="Q37" i="2" s="1"/>
  <c r="E36" i="2"/>
  <c r="K36" i="2" s="1"/>
  <c r="Q36" i="2" s="1"/>
  <c r="E35" i="2"/>
  <c r="F35" i="2" s="1"/>
  <c r="L35" i="2" s="1"/>
  <c r="E31" i="2"/>
  <c r="K31" i="2" s="1"/>
  <c r="Q31" i="2" s="1"/>
  <c r="E30" i="2"/>
  <c r="K30" i="2" s="1"/>
  <c r="Q30" i="2" s="1"/>
  <c r="E29" i="2"/>
  <c r="K29" i="2" s="1"/>
  <c r="Q29" i="2" s="1"/>
  <c r="E28" i="2"/>
  <c r="K28" i="2" s="1"/>
  <c r="Q28" i="2" s="1"/>
  <c r="E27" i="2"/>
  <c r="K27" i="2" s="1"/>
  <c r="Q27" i="2" s="1"/>
  <c r="E26" i="2"/>
  <c r="I26" i="2" s="1"/>
  <c r="O26" i="2" s="1"/>
  <c r="E18" i="2"/>
  <c r="K18" i="2" s="1"/>
  <c r="Q18" i="2" s="1"/>
  <c r="E17" i="2"/>
  <c r="K17" i="2" s="1"/>
  <c r="Q17" i="2" s="1"/>
  <c r="Q50" i="2" l="1"/>
  <c r="J38" i="2"/>
  <c r="P38" i="2" s="1"/>
  <c r="K38" i="2"/>
  <c r="Q38" i="2" s="1"/>
  <c r="J29" i="2"/>
  <c r="P29" i="2" s="1"/>
  <c r="Q23" i="2"/>
  <c r="I47" i="2"/>
  <c r="O47" i="2" s="1"/>
  <c r="J47" i="2"/>
  <c r="P47" i="2" s="1"/>
  <c r="E50" i="2"/>
  <c r="F44" i="2"/>
  <c r="L44" i="2" s="1"/>
  <c r="H46" i="2"/>
  <c r="N46" i="2" s="1"/>
  <c r="G44" i="2"/>
  <c r="M44" i="2" s="1"/>
  <c r="G45" i="2"/>
  <c r="M45" i="2" s="1"/>
  <c r="I46" i="2"/>
  <c r="O46" i="2" s="1"/>
  <c r="H44" i="2"/>
  <c r="N44" i="2" s="1"/>
  <c r="H45" i="2"/>
  <c r="N45" i="2" s="1"/>
  <c r="J46" i="2"/>
  <c r="P46" i="2" s="1"/>
  <c r="I44" i="2"/>
  <c r="O44" i="2" s="1"/>
  <c r="I45" i="2"/>
  <c r="O45" i="2" s="1"/>
  <c r="J44" i="2"/>
  <c r="P44" i="2" s="1"/>
  <c r="J45" i="2"/>
  <c r="P45" i="2" s="1"/>
  <c r="J48" i="2"/>
  <c r="P48" i="2" s="1"/>
  <c r="E41" i="2"/>
  <c r="H37" i="2"/>
  <c r="N37" i="2" s="1"/>
  <c r="G35" i="2"/>
  <c r="M35" i="2" s="1"/>
  <c r="G36" i="2"/>
  <c r="M36" i="2" s="1"/>
  <c r="I37" i="2"/>
  <c r="O37" i="2" s="1"/>
  <c r="H35" i="2"/>
  <c r="N35" i="2" s="1"/>
  <c r="H36" i="2"/>
  <c r="N36" i="2" s="1"/>
  <c r="J37" i="2"/>
  <c r="P37" i="2" s="1"/>
  <c r="I35" i="2"/>
  <c r="O35" i="2" s="1"/>
  <c r="I36" i="2"/>
  <c r="O36" i="2" s="1"/>
  <c r="J35" i="2"/>
  <c r="P35" i="2" s="1"/>
  <c r="J36" i="2"/>
  <c r="P36" i="2" s="1"/>
  <c r="J39" i="2"/>
  <c r="P39" i="2" s="1"/>
  <c r="K35" i="2"/>
  <c r="Q35" i="2" s="1"/>
  <c r="G26" i="2"/>
  <c r="M26" i="2" s="1"/>
  <c r="G27" i="2"/>
  <c r="M27" i="2" s="1"/>
  <c r="I28" i="2"/>
  <c r="O28" i="2" s="1"/>
  <c r="H26" i="2"/>
  <c r="N26" i="2" s="1"/>
  <c r="I27" i="2"/>
  <c r="O27" i="2" s="1"/>
  <c r="J26" i="2"/>
  <c r="P26" i="2" s="1"/>
  <c r="J27" i="2"/>
  <c r="P27" i="2" s="1"/>
  <c r="J30" i="2"/>
  <c r="P30" i="2" s="1"/>
  <c r="K26" i="2"/>
  <c r="Q26" i="2" s="1"/>
  <c r="Q32" i="2" s="1"/>
  <c r="I29" i="2"/>
  <c r="O29" i="2" s="1"/>
  <c r="E32" i="2"/>
  <c r="F26" i="2"/>
  <c r="L26" i="2" s="1"/>
  <c r="H28" i="2"/>
  <c r="N28" i="2" s="1"/>
  <c r="H27" i="2"/>
  <c r="N27" i="2" s="1"/>
  <c r="J28" i="2"/>
  <c r="P28" i="2" s="1"/>
  <c r="E23" i="2"/>
  <c r="F17" i="2"/>
  <c r="L17" i="2" s="1"/>
  <c r="G17" i="2"/>
  <c r="M17" i="2" s="1"/>
  <c r="G18" i="2"/>
  <c r="M18" i="2" s="1"/>
  <c r="H17" i="2"/>
  <c r="N17" i="2" s="1"/>
  <c r="H18" i="2"/>
  <c r="N18" i="2" s="1"/>
  <c r="I17" i="2"/>
  <c r="O17" i="2" s="1"/>
  <c r="I18" i="2"/>
  <c r="O18" i="2" s="1"/>
  <c r="J17" i="2"/>
  <c r="P17" i="2" s="1"/>
  <c r="J18" i="2"/>
  <c r="P18" i="2" s="1"/>
  <c r="E13" i="2"/>
  <c r="K13" i="2" s="1"/>
  <c r="Q13" i="2" s="1"/>
  <c r="E12" i="2"/>
  <c r="J12" i="2" s="1"/>
  <c r="P12" i="2" s="1"/>
  <c r="E11" i="2"/>
  <c r="J11" i="2" s="1"/>
  <c r="P11" i="2" s="1"/>
  <c r="E10" i="2"/>
  <c r="K10" i="2" s="1"/>
  <c r="Q10" i="2" s="1"/>
  <c r="E8" i="2"/>
  <c r="W23" i="1"/>
  <c r="J6" i="1" s="1"/>
  <c r="I27" i="1"/>
  <c r="H30" i="1"/>
  <c r="H29" i="1"/>
  <c r="J33" i="1" l="1"/>
  <c r="J35" i="1"/>
  <c r="P50" i="2"/>
  <c r="N50" i="2"/>
  <c r="M50" i="2"/>
  <c r="L50" i="2"/>
  <c r="O50" i="2"/>
  <c r="X33" i="1"/>
  <c r="N41" i="2"/>
  <c r="L41" i="2"/>
  <c r="O41" i="2"/>
  <c r="M41" i="2"/>
  <c r="P41" i="2"/>
  <c r="Q41" i="2"/>
  <c r="N32" i="2"/>
  <c r="M32" i="2"/>
  <c r="L32" i="2"/>
  <c r="P32" i="2"/>
  <c r="O32" i="2"/>
  <c r="O23" i="2"/>
  <c r="N23" i="2"/>
  <c r="M23" i="2"/>
  <c r="L23" i="2"/>
  <c r="P23" i="2"/>
  <c r="J8" i="2"/>
  <c r="P8" i="2" s="1"/>
  <c r="E14" i="2"/>
  <c r="K12" i="2"/>
  <c r="Q12" i="2" s="1"/>
  <c r="I11" i="2"/>
  <c r="O11" i="2" s="1"/>
  <c r="K11" i="2"/>
  <c r="Q11" i="2" s="1"/>
  <c r="J10" i="2"/>
  <c r="P10" i="2" s="1"/>
  <c r="I10" i="2"/>
  <c r="O10" i="2" s="1"/>
  <c r="I8" i="2"/>
  <c r="O8" i="2" s="1"/>
  <c r="H8" i="2"/>
  <c r="N8" i="2" s="1"/>
  <c r="G8" i="2"/>
  <c r="M8" i="2" s="1"/>
  <c r="H10" i="2"/>
  <c r="N10" i="2" s="1"/>
  <c r="F8" i="2"/>
  <c r="K8" i="2"/>
  <c r="Q8" i="2" s="1"/>
  <c r="F33" i="1" l="1"/>
  <c r="H33" i="1"/>
  <c r="H35" i="1"/>
  <c r="V33" i="1"/>
  <c r="E40" i="1"/>
  <c r="I35" i="1"/>
  <c r="R33" i="1"/>
  <c r="D40" i="1"/>
  <c r="F40" i="1"/>
  <c r="D35" i="1"/>
  <c r="S33" i="1"/>
  <c r="H40" i="1"/>
  <c r="E33" i="1"/>
  <c r="E35" i="1"/>
  <c r="F35" i="1"/>
  <c r="W33" i="1"/>
  <c r="T33" i="1"/>
  <c r="J40" i="1"/>
  <c r="I33" i="1"/>
  <c r="D33" i="1"/>
  <c r="I40" i="1"/>
  <c r="O14" i="2"/>
  <c r="N14" i="2"/>
  <c r="M14" i="2"/>
  <c r="P14" i="2"/>
  <c r="Q14" i="2"/>
  <c r="L8" i="2"/>
  <c r="L14" i="2" s="1"/>
  <c r="M24" i="1" l="1"/>
  <c r="J24" i="1"/>
  <c r="H24" i="1"/>
  <c r="I24" i="1"/>
  <c r="L24" i="1"/>
  <c r="N24" i="1"/>
</calcChain>
</file>

<file path=xl/sharedStrings.xml><?xml version="1.0" encoding="utf-8"?>
<sst xmlns="http://schemas.openxmlformats.org/spreadsheetml/2006/main" count="395" uniqueCount="75">
  <si>
    <t>①登記上の法人の名称</t>
  </si>
  <si>
    <t>②本社所在地</t>
  </si>
  <si>
    <t>③資本金等の額</t>
  </si>
  <si>
    <t>（令和6年3月31日現在）</t>
  </si>
  <si>
    <t>④北海道内における主要業種</t>
  </si>
  <si>
    <t>⑤記入者の所属する</t>
  </si>
  <si>
    <t>事業所の所在地</t>
  </si>
  <si>
    <t>⑥事業所名及び所属部課名</t>
  </si>
  <si>
    <t>⑦電話番号</t>
  </si>
  <si>
    <t>⑧記入者氏名</t>
  </si>
  <si>
    <t>千億</t>
    <rPh sb="0" eb="2">
      <t>センオク</t>
    </rPh>
    <phoneticPr fontId="7"/>
  </si>
  <si>
    <t>百億</t>
    <rPh sb="0" eb="2">
      <t>ヒャクオク</t>
    </rPh>
    <phoneticPr fontId="7"/>
  </si>
  <si>
    <t>十億</t>
    <rPh sb="0" eb="2">
      <t>ジュウオク</t>
    </rPh>
    <phoneticPr fontId="7"/>
  </si>
  <si>
    <t>億</t>
    <rPh sb="0" eb="1">
      <t>オク</t>
    </rPh>
    <phoneticPr fontId="7"/>
  </si>
  <si>
    <t>千万</t>
    <rPh sb="0" eb="2">
      <t>センマン</t>
    </rPh>
    <phoneticPr fontId="7"/>
  </si>
  <si>
    <t>百万</t>
    <rPh sb="0" eb="2">
      <t>ヒャクマン</t>
    </rPh>
    <phoneticPr fontId="7"/>
  </si>
  <si>
    <t>，</t>
    <phoneticPr fontId="7"/>
  </si>
  <si>
    <t>百万円</t>
    <rPh sb="0" eb="1">
      <t>ヒャク</t>
    </rPh>
    <rPh sb="1" eb="3">
      <t>マンエン</t>
    </rPh>
    <phoneticPr fontId="7"/>
  </si>
  <si>
    <t>（１）北海道内におけるたな卸資産</t>
    <rPh sb="3" eb="6">
      <t>ホッカイドウ</t>
    </rPh>
    <rPh sb="6" eb="7">
      <t>ナイ</t>
    </rPh>
    <rPh sb="13" eb="14">
      <t>オロシ</t>
    </rPh>
    <rPh sb="14" eb="16">
      <t>シサン</t>
    </rPh>
    <phoneticPr fontId="7"/>
  </si>
  <si>
    <t>令和５年度末
帳簿価格</t>
    <rPh sb="0" eb="2">
      <t>レイワ</t>
    </rPh>
    <rPh sb="3" eb="5">
      <t>ネンド</t>
    </rPh>
    <rPh sb="5" eb="6">
      <t>マツ</t>
    </rPh>
    <rPh sb="7" eb="9">
      <t>チョウボ</t>
    </rPh>
    <rPh sb="9" eb="11">
      <t>カカク</t>
    </rPh>
    <phoneticPr fontId="7"/>
  </si>
  <si>
    <t>令和４年度末
帳簿価格</t>
    <rPh sb="0" eb="2">
      <t>レイワ</t>
    </rPh>
    <rPh sb="3" eb="5">
      <t>ネンド</t>
    </rPh>
    <rPh sb="5" eb="6">
      <t>マツ</t>
    </rPh>
    <rPh sb="7" eb="9">
      <t>チョウボ</t>
    </rPh>
    <rPh sb="9" eb="11">
      <t>カカク</t>
    </rPh>
    <phoneticPr fontId="7"/>
  </si>
  <si>
    <t>（２）北海道内における有形固定資産</t>
    <rPh sb="3" eb="6">
      <t>ホッカイドウ</t>
    </rPh>
    <rPh sb="6" eb="7">
      <t>ナイ</t>
    </rPh>
    <rPh sb="11" eb="13">
      <t>ユウケイ</t>
    </rPh>
    <rPh sb="13" eb="15">
      <t>コテイ</t>
    </rPh>
    <rPh sb="15" eb="17">
      <t>シサン</t>
    </rPh>
    <phoneticPr fontId="7"/>
  </si>
  <si>
    <r>
      <t>（３）北海道内における減価償却実施額</t>
    </r>
    <r>
      <rPr>
        <sz val="9"/>
        <color theme="1"/>
        <rFont val="ＭＳ Ｐゴシック"/>
        <family val="3"/>
        <charset val="128"/>
      </rPr>
      <t>（減少分を含む）</t>
    </r>
    <rPh sb="3" eb="6">
      <t>ホッカイドウ</t>
    </rPh>
    <rPh sb="6" eb="7">
      <t>ナイ</t>
    </rPh>
    <rPh sb="11" eb="13">
      <t>ゲンカ</t>
    </rPh>
    <rPh sb="13" eb="15">
      <t>ショウキャク</t>
    </rPh>
    <rPh sb="15" eb="18">
      <t>ジッシガク</t>
    </rPh>
    <rPh sb="19" eb="22">
      <t>ゲンショウブン</t>
    </rPh>
    <rPh sb="23" eb="24">
      <t>フク</t>
    </rPh>
    <phoneticPr fontId="7"/>
  </si>
  <si>
    <t>令和５年度
実施額</t>
    <rPh sb="0" eb="2">
      <t>レイワ</t>
    </rPh>
    <rPh sb="3" eb="5">
      <t>ネンド</t>
    </rPh>
    <rPh sb="6" eb="9">
      <t>ジッシガク</t>
    </rPh>
    <phoneticPr fontId="7"/>
  </si>
  <si>
    <t>※土地及び中古資産の購入費、住宅建設費は除く</t>
    <phoneticPr fontId="7"/>
  </si>
  <si>
    <r>
      <t xml:space="preserve">令和５年度
</t>
    </r>
    <r>
      <rPr>
        <b/>
        <u/>
        <sz val="12"/>
        <color theme="1"/>
        <rFont val="ＭＳ Ｐゴシック"/>
        <family val="3"/>
        <charset val="128"/>
      </rPr>
      <t>新規</t>
    </r>
    <r>
      <rPr>
        <sz val="9"/>
        <color theme="1"/>
        <rFont val="ＭＳ Ｐゴシック"/>
        <family val="3"/>
        <charset val="128"/>
      </rPr>
      <t>取得額</t>
    </r>
    <rPh sb="0" eb="2">
      <t>レイワ</t>
    </rPh>
    <rPh sb="3" eb="5">
      <t>ネンド</t>
    </rPh>
    <rPh sb="6" eb="8">
      <t>シンキ</t>
    </rPh>
    <rPh sb="8" eb="10">
      <t>シュトク</t>
    </rPh>
    <rPh sb="10" eb="11">
      <t>ガク</t>
    </rPh>
    <phoneticPr fontId="7"/>
  </si>
  <si>
    <r>
      <t>百万円</t>
    </r>
    <r>
      <rPr>
        <sz val="8"/>
        <color theme="1"/>
        <rFont val="ＭＳ Ｐゴシック"/>
        <family val="3"/>
        <charset val="128"/>
      </rPr>
      <t>　（百万円未満四捨五入）</t>
    </r>
    <phoneticPr fontId="7"/>
  </si>
  <si>
    <t>北海道法人企業投資状況調査　調査票　入力シート</t>
    <rPh sb="0" eb="3">
      <t>ホッカイドウ</t>
    </rPh>
    <rPh sb="3" eb="5">
      <t>ホウジン</t>
    </rPh>
    <rPh sb="5" eb="7">
      <t>キギョウ</t>
    </rPh>
    <rPh sb="7" eb="9">
      <t>トウシ</t>
    </rPh>
    <rPh sb="9" eb="11">
      <t>ジョウキョウ</t>
    </rPh>
    <rPh sb="11" eb="13">
      <t>チョウサ</t>
    </rPh>
    <rPh sb="14" eb="17">
      <t>チョウサヒョウ</t>
    </rPh>
    <rPh sb="18" eb="20">
      <t>ニュウリョク</t>
    </rPh>
    <phoneticPr fontId="7"/>
  </si>
  <si>
    <t>③資本金等の額
（令和6年3月31日現在）</t>
    <phoneticPr fontId="7"/>
  </si>
  <si>
    <t>法人番号</t>
    <rPh sb="0" eb="2">
      <t>ホウジン</t>
    </rPh>
    <rPh sb="2" eb="4">
      <t>バンゴウ</t>
    </rPh>
    <phoneticPr fontId="7"/>
  </si>
  <si>
    <t>項目</t>
    <rPh sb="0" eb="2">
      <t>コウモク</t>
    </rPh>
    <phoneticPr fontId="7"/>
  </si>
  <si>
    <t>入力事項</t>
    <rPh sb="0" eb="2">
      <t>ニュウリョク</t>
    </rPh>
    <rPh sb="2" eb="4">
      <t>ジコウ</t>
    </rPh>
    <phoneticPr fontId="7"/>
  </si>
  <si>
    <t>備考</t>
    <rPh sb="0" eb="2">
      <t>ビコウ</t>
    </rPh>
    <phoneticPr fontId="7"/>
  </si>
  <si>
    <t>（百万円未満四捨五入）</t>
  </si>
  <si>
    <t>⑤記入者の所属する事業所の所在地　郵便番号</t>
    <rPh sb="9" eb="12">
      <t>ジギョウショ</t>
    </rPh>
    <rPh sb="13" eb="16">
      <t>ショザイチ</t>
    </rPh>
    <rPh sb="17" eb="19">
      <t>ユウビン</t>
    </rPh>
    <rPh sb="19" eb="21">
      <t>バンゴウ</t>
    </rPh>
    <phoneticPr fontId="7"/>
  </si>
  <si>
    <t>　　　　　　　　　　　　　　　　　　　　　　　　　所在地</t>
    <rPh sb="25" eb="28">
      <t>ショザイチ</t>
    </rPh>
    <phoneticPr fontId="7"/>
  </si>
  <si>
    <t>令和４年度末帳簿価格</t>
    <rPh sb="0" eb="2">
      <t>レイワ</t>
    </rPh>
    <rPh sb="3" eb="5">
      <t>ネンド</t>
    </rPh>
    <rPh sb="5" eb="6">
      <t>マツ</t>
    </rPh>
    <rPh sb="6" eb="8">
      <t>チョウボ</t>
    </rPh>
    <rPh sb="8" eb="10">
      <t>カカク</t>
    </rPh>
    <phoneticPr fontId="7"/>
  </si>
  <si>
    <t>（１）北海道内におけるたな卸資産
　　　　　　　　　　　　　　令和５年度末帳簿価格</t>
    <rPh sb="31" eb="33">
      <t>レイワ</t>
    </rPh>
    <rPh sb="34" eb="36">
      <t>ネンド</t>
    </rPh>
    <rPh sb="36" eb="37">
      <t>マツ</t>
    </rPh>
    <rPh sb="37" eb="39">
      <t>チョウボ</t>
    </rPh>
    <rPh sb="39" eb="41">
      <t>カカク</t>
    </rPh>
    <phoneticPr fontId="7"/>
  </si>
  <si>
    <r>
      <t>（２）北海道内における有形固定資産
　　　　　　　　　　　　　令和５年度</t>
    </r>
    <r>
      <rPr>
        <b/>
        <u val="double"/>
        <sz val="24"/>
        <color theme="1"/>
        <rFont val="ＭＳ Ｐゴシック"/>
        <family val="3"/>
        <charset val="128"/>
      </rPr>
      <t>新規</t>
    </r>
    <r>
      <rPr>
        <sz val="16"/>
        <color theme="1"/>
        <rFont val="ＭＳ Ｐゴシック"/>
        <family val="3"/>
        <charset val="128"/>
      </rPr>
      <t>取得額</t>
    </r>
    <rPh sb="3" eb="6">
      <t>ホッカイドウ</t>
    </rPh>
    <rPh sb="6" eb="7">
      <t>ナイ</t>
    </rPh>
    <rPh sb="11" eb="13">
      <t>ユウケイ</t>
    </rPh>
    <rPh sb="13" eb="15">
      <t>コテイ</t>
    </rPh>
    <rPh sb="15" eb="17">
      <t>シサン</t>
    </rPh>
    <phoneticPr fontId="7"/>
  </si>
  <si>
    <t>（３）北海道内における減価償却実施額
　　　　　　　　　　　　　　（減少分を含む）</t>
    <rPh sb="3" eb="6">
      <t>ホッカイドウ</t>
    </rPh>
    <rPh sb="6" eb="7">
      <t>ナイ</t>
    </rPh>
    <rPh sb="11" eb="13">
      <t>ゲンカ</t>
    </rPh>
    <rPh sb="13" eb="15">
      <t>ショウキャク</t>
    </rPh>
    <rPh sb="15" eb="18">
      <t>ジッシガク</t>
    </rPh>
    <rPh sb="34" eb="37">
      <t>ゲンショウブン</t>
    </rPh>
    <rPh sb="38" eb="39">
      <t>フク</t>
    </rPh>
    <phoneticPr fontId="7"/>
  </si>
  <si>
    <t>＜調査対象者ＩＤ＞:</t>
    <phoneticPr fontId="7"/>
  </si>
  <si>
    <r>
      <t>※インターネットを利用してご回答いただいた場合は、</t>
    </r>
    <r>
      <rPr>
        <b/>
        <u/>
        <sz val="8"/>
        <color rgb="FF000000"/>
        <rFont val="ＭＳ Ｐゴシック"/>
        <family val="3"/>
        <charset val="128"/>
      </rPr>
      <t>調査票の返送は不要</t>
    </r>
    <r>
      <rPr>
        <b/>
        <sz val="8"/>
        <color rgb="FF000000"/>
        <rFont val="ＭＳ Ｐゴシック"/>
        <family val="3"/>
        <charset val="128"/>
      </rPr>
      <t>です。</t>
    </r>
  </si>
  <si>
    <t>◆QRコード⇒</t>
    <phoneticPr fontId="7"/>
  </si>
  <si>
    <t>（〒</t>
    <phoneticPr fontId="7"/>
  </si>
  <si>
    <t>）</t>
    <phoneticPr fontId="7"/>
  </si>
  <si>
    <r>
      <t>　</t>
    </r>
    <r>
      <rPr>
        <b/>
        <sz val="10"/>
        <color theme="1"/>
        <rFont val="ＭＳ Ｐゴシック"/>
        <family val="3"/>
        <charset val="128"/>
      </rPr>
      <t>◆URL⇒</t>
    </r>
    <r>
      <rPr>
        <b/>
        <u/>
        <sz val="11"/>
        <color theme="1"/>
        <rFont val="ＭＳ Ｐゴシック"/>
        <family val="3"/>
        <charset val="128"/>
      </rPr>
      <t>https://www.e-survey.go.jp  　</t>
    </r>
    <phoneticPr fontId="7"/>
  </si>
  <si>
    <t>＜初期パスワード＞:</t>
    <phoneticPr fontId="7"/>
  </si>
  <si>
    <r>
      <t>　　　　</t>
    </r>
    <r>
      <rPr>
        <b/>
        <u/>
        <sz val="11"/>
        <color theme="1"/>
        <rFont val="ＭＳ Ｐゴシック"/>
        <family val="3"/>
        <charset val="128"/>
      </rPr>
      <t xml:space="preserve">「国土交通省」、「北海道法人企業投資状況調査」
</t>
    </r>
    <r>
      <rPr>
        <b/>
        <sz val="11"/>
        <color theme="1"/>
        <rFont val="ＭＳ Ｐゴシック"/>
        <family val="3"/>
        <charset val="128"/>
      </rPr>
      <t>　　　　</t>
    </r>
    <r>
      <rPr>
        <b/>
        <sz val="8"/>
        <color theme="1"/>
        <rFont val="ＭＳ Ｐゴシック"/>
        <family val="3"/>
        <charset val="128"/>
      </rPr>
      <t>※選択すると自動的に政府統計コードが入力されます。</t>
    </r>
    <rPh sb="33" eb="35">
      <t>センタク</t>
    </rPh>
    <rPh sb="38" eb="41">
      <t>ジドウテキ</t>
    </rPh>
    <rPh sb="42" eb="44">
      <t>セイフ</t>
    </rPh>
    <rPh sb="44" eb="46">
      <t>トウケイ</t>
    </rPh>
    <rPh sb="50" eb="52">
      <t>ニュウリョク</t>
    </rPh>
    <phoneticPr fontId="7"/>
  </si>
  <si>
    <r>
      <t>◆操作方法の詳細は、下記北海道開発局のホームページに掲載されている「</t>
    </r>
    <r>
      <rPr>
        <b/>
        <u/>
        <sz val="8"/>
        <color rgb="FF000000"/>
        <rFont val="ＭＳ Ｐゴシック"/>
        <family val="3"/>
        <charset val="128"/>
      </rPr>
      <t>オンライン調査利用ガイド</t>
    </r>
    <r>
      <rPr>
        <b/>
        <sz val="8"/>
        <color rgb="FF000000"/>
        <rFont val="ＭＳ Ｐゴシック"/>
        <family val="3"/>
        <charset val="128"/>
      </rPr>
      <t>」、</t>
    </r>
    <r>
      <rPr>
        <b/>
        <u/>
        <sz val="8"/>
        <color rgb="FF000000"/>
        <rFont val="ＭＳ Ｐゴシック"/>
        <family val="3"/>
        <charset val="128"/>
      </rPr>
      <t>「電子調査票の回答方法」</t>
    </r>
    <r>
      <rPr>
        <b/>
        <sz val="8"/>
        <color rgb="FF000000"/>
        <rFont val="ＭＳ Ｐゴシック"/>
        <family val="3"/>
        <charset val="128"/>
      </rPr>
      <t>をご参照願います。</t>
    </r>
    <rPh sb="10" eb="12">
      <t>カキ</t>
    </rPh>
    <rPh sb="49" eb="51">
      <t>デンシ</t>
    </rPh>
    <rPh sb="51" eb="54">
      <t>チョウサヒョウ</t>
    </rPh>
    <rPh sb="55" eb="57">
      <t>カイトウ</t>
    </rPh>
    <rPh sb="57" eb="59">
      <t>ホウホウ</t>
    </rPh>
    <rPh sb="62" eb="64">
      <t>サンショウ</t>
    </rPh>
    <rPh sb="64" eb="65">
      <t>ネガ</t>
    </rPh>
    <phoneticPr fontId="7"/>
  </si>
  <si>
    <t>Ⅰ．「政府統計オンライン調査総合窓口」にアクセス　</t>
    <phoneticPr fontId="7"/>
  </si>
  <si>
    <t>Ⅱ．「ログイン画面へ」ボタンを押下</t>
    <phoneticPr fontId="7"/>
  </si>
  <si>
    <t>Ⅲ．「政府統計コード」項目内の「調査名から選択する場合はこちら」をクリックし、表示される一覧から下記を選択</t>
    <rPh sb="11" eb="13">
      <t>コウモク</t>
    </rPh>
    <rPh sb="13" eb="14">
      <t>ナイ</t>
    </rPh>
    <rPh sb="16" eb="18">
      <t>チョウサ</t>
    </rPh>
    <rPh sb="18" eb="19">
      <t>メイ</t>
    </rPh>
    <rPh sb="21" eb="23">
      <t>センタク</t>
    </rPh>
    <rPh sb="25" eb="27">
      <t>バアイ</t>
    </rPh>
    <rPh sb="39" eb="41">
      <t>ヒョウジ</t>
    </rPh>
    <rPh sb="44" eb="46">
      <t>イチラン</t>
    </rPh>
    <rPh sb="48" eb="50">
      <t>カキ</t>
    </rPh>
    <rPh sb="51" eb="53">
      <t>センタク</t>
    </rPh>
    <phoneticPr fontId="7"/>
  </si>
  <si>
    <r>
      <t>Ⅳ．調査対象者</t>
    </r>
    <r>
      <rPr>
        <sz val="9"/>
        <color rgb="FF000000"/>
        <rFont val="Century"/>
        <family val="1"/>
      </rPr>
      <t>ID</t>
    </r>
    <r>
      <rPr>
        <sz val="9"/>
        <color rgb="FF000000"/>
        <rFont val="ＭＳ Ｐゴシック"/>
        <family val="3"/>
        <charset val="128"/>
      </rPr>
      <t xml:space="preserve">と初期パスワードを入力　　 </t>
    </r>
    <r>
      <rPr>
        <sz val="9"/>
        <color rgb="FF000000"/>
        <rFont val="Century"/>
        <family val="1"/>
      </rPr>
      <t xml:space="preserve"> </t>
    </r>
    <phoneticPr fontId="7"/>
  </si>
  <si>
    <t>hkd-ky-hokkaido-houjin@gxb.mlit.go.jp</t>
    <phoneticPr fontId="7"/>
  </si>
  <si>
    <t>■必要事項をご記入いただいた後、下記メールアドレス宛に電子メールにて提出願います。</t>
    <rPh sb="1" eb="3">
      <t>ヒツヨウ</t>
    </rPh>
    <rPh sb="3" eb="5">
      <t>ジコウ</t>
    </rPh>
    <rPh sb="7" eb="9">
      <t>キニュウ</t>
    </rPh>
    <rPh sb="14" eb="15">
      <t>ノチ</t>
    </rPh>
    <rPh sb="16" eb="18">
      <t>カキ</t>
    </rPh>
    <rPh sb="25" eb="26">
      <t>アテ</t>
    </rPh>
    <rPh sb="27" eb="29">
      <t>デンシ</t>
    </rPh>
    <rPh sb="34" eb="36">
      <t>テイシュツ</t>
    </rPh>
    <rPh sb="36" eb="37">
      <t>ネガ</t>
    </rPh>
    <phoneticPr fontId="7"/>
  </si>
  <si>
    <t>※電子メールで提出する際はパスワードを設定願います。</t>
    <rPh sb="1" eb="3">
      <t>デンシ</t>
    </rPh>
    <rPh sb="7" eb="9">
      <t>テイシュツ</t>
    </rPh>
    <rPh sb="11" eb="12">
      <t>サイ</t>
    </rPh>
    <rPh sb="19" eb="21">
      <t>セッテイ</t>
    </rPh>
    <rPh sb="21" eb="22">
      <t>ネガ</t>
    </rPh>
    <phoneticPr fontId="7"/>
  </si>
  <si>
    <t>①登記上の法人の名称</t>
    <phoneticPr fontId="7"/>
  </si>
  <si>
    <t>税抜</t>
  </si>
  <si>
    <t>税込</t>
  </si>
  <si>
    <t>＜連絡先＞</t>
    <rPh sb="1" eb="4">
      <t>レンラクサキ</t>
    </rPh>
    <phoneticPr fontId="7"/>
  </si>
  <si>
    <t>　（経理ご担当者様)　　</t>
    <rPh sb="2" eb="4">
      <t>ケイリ</t>
    </rPh>
    <rPh sb="5" eb="8">
      <t>タントウシャ</t>
    </rPh>
    <rPh sb="8" eb="9">
      <t>サマ</t>
    </rPh>
    <phoneticPr fontId="7"/>
  </si>
  <si>
    <t>②本社所在地　　　　　　　　　　　　　　　　　郵便番号</t>
    <rPh sb="23" eb="25">
      <t>ユウビン</t>
    </rPh>
    <rPh sb="25" eb="27">
      <t>バンゴウ</t>
    </rPh>
    <phoneticPr fontId="7"/>
  </si>
  <si>
    <t>⑤記入者の所属する事業所の所在地　　郵便番号</t>
    <rPh sb="9" eb="12">
      <t>ジギョウショ</t>
    </rPh>
    <rPh sb="13" eb="16">
      <t>ショザイチ</t>
    </rPh>
    <rPh sb="18" eb="20">
      <t>ユウビン</t>
    </rPh>
    <rPh sb="20" eb="22">
      <t>バンゴウ</t>
    </rPh>
    <phoneticPr fontId="7"/>
  </si>
  <si>
    <t>　　　　　　　　　　　　　　　　　　　　　　　　　　 所在地</t>
    <rPh sb="27" eb="30">
      <t>ショザイチ</t>
    </rPh>
    <phoneticPr fontId="7"/>
  </si>
  <si>
    <t>　　　　　　　　　　　　　　　　　　　　　　　　 　　所在地</t>
    <rPh sb="27" eb="30">
      <t>ショザイチ</t>
    </rPh>
    <phoneticPr fontId="7"/>
  </si>
  <si>
    <t>（百万円未満四捨五入）</t>
    <phoneticPr fontId="7"/>
  </si>
  <si>
    <t>開発設備工事（株）</t>
    <rPh sb="0" eb="2">
      <t>カイハツ</t>
    </rPh>
    <rPh sb="2" eb="4">
      <t>セツビ</t>
    </rPh>
    <rPh sb="4" eb="6">
      <t>コウジ</t>
    </rPh>
    <rPh sb="6" eb="9">
      <t>カブシキガイシャ</t>
    </rPh>
    <phoneticPr fontId="7"/>
  </si>
  <si>
    <t>設備工事業</t>
    <rPh sb="0" eb="3">
      <t>セツビコウ</t>
    </rPh>
    <rPh sb="3" eb="5">
      <t>ジギョウ</t>
    </rPh>
    <phoneticPr fontId="7"/>
  </si>
  <si>
    <t>060－8511</t>
    <phoneticPr fontId="7"/>
  </si>
  <si>
    <t>100-0013</t>
    <phoneticPr fontId="7"/>
  </si>
  <si>
    <t>北海道札幌市北区北８条西２丁目</t>
    <rPh sb="6" eb="7">
      <t>キタ</t>
    </rPh>
    <rPh sb="7" eb="8">
      <t>ク</t>
    </rPh>
    <rPh sb="8" eb="9">
      <t>キタ</t>
    </rPh>
    <rPh sb="10" eb="11">
      <t>ジョウ</t>
    </rPh>
    <rPh sb="11" eb="12">
      <t>ニシ</t>
    </rPh>
    <rPh sb="13" eb="15">
      <t>チョウメ</t>
    </rPh>
    <phoneticPr fontId="7"/>
  </si>
  <si>
    <t>札幌支店　総務部　経理課</t>
    <rPh sb="0" eb="2">
      <t>サッポロ</t>
    </rPh>
    <rPh sb="2" eb="4">
      <t>シテン</t>
    </rPh>
    <rPh sb="5" eb="8">
      <t>ソウムブ</t>
    </rPh>
    <rPh sb="9" eb="12">
      <t>ケイリカ</t>
    </rPh>
    <phoneticPr fontId="7"/>
  </si>
  <si>
    <t>011-709-2311</t>
    <phoneticPr fontId="7"/>
  </si>
  <si>
    <t>開発　太郎</t>
    <rPh sb="0" eb="2">
      <t>カイハツ</t>
    </rPh>
    <rPh sb="3" eb="5">
      <t>タロウ</t>
    </rPh>
    <phoneticPr fontId="7"/>
  </si>
  <si>
    <t>東京都千代田区霞ヶ関１丁目３－２　開発ビル５F</t>
    <rPh sb="0" eb="3">
      <t>トウキョウト</t>
    </rPh>
    <rPh sb="3" eb="7">
      <t>チヨダク</t>
    </rPh>
    <rPh sb="7" eb="10">
      <t>カスミガセキ</t>
    </rPh>
    <rPh sb="11" eb="13">
      <t>チョウメ</t>
    </rPh>
    <rPh sb="17" eb="19">
      <t>カイハツ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</si>
</sst>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lt;=999]000;[&lt;=9999]000\-00;000\-0000"/>
    <numFmt numFmtId="178" formatCode="&quot;法人番号&quot;####"/>
    <numFmt numFmtId="179" formatCode="#,##0&quot;(百万円)&quot;"/>
    <numFmt numFmtId="180" formatCode="0_ "/>
    <numFmt numFmtId="181" formatCode="&quot;〒&quot;###\-####"/>
  </numFmts>
  <fonts count="35">
    <font>
      <sz val="11"/>
      <color theme="1"/>
      <name val="游ゴシック"/>
      <family val="2"/>
      <charset val="128"/>
      <scheme val="minor"/>
    </font>
    <font>
      <sz val="10"/>
      <color theme="1"/>
      <name val="ＭＳ Ｐゴシック"/>
      <family val="3"/>
      <charset val="128"/>
    </font>
    <font>
      <sz val="10.5"/>
      <color theme="1"/>
      <name val="ＭＳ Ｐゴシック"/>
      <family val="3"/>
      <charset val="128"/>
    </font>
    <font>
      <sz val="8"/>
      <color theme="1"/>
      <name val="ＭＳ Ｐゴシック"/>
      <family val="3"/>
      <charset val="128"/>
    </font>
    <font>
      <sz val="9"/>
      <color theme="1"/>
      <name val="ＭＳ Ｐゴシック"/>
      <family val="3"/>
      <charset val="128"/>
    </font>
    <font>
      <sz val="7"/>
      <color theme="1"/>
      <name val="ＭＳ Ｐゴシック"/>
      <family val="3"/>
      <charset val="128"/>
    </font>
    <font>
      <sz val="11"/>
      <color theme="1"/>
      <name val="ＭＳ Ｐゴシック"/>
      <family val="3"/>
      <charset val="128"/>
    </font>
    <font>
      <sz val="6"/>
      <name val="游ゴシック"/>
      <family val="2"/>
      <charset val="128"/>
      <scheme val="minor"/>
    </font>
    <font>
      <b/>
      <u/>
      <sz val="8"/>
      <color theme="1"/>
      <name val="ＭＳ Ｐゴシック"/>
      <family val="3"/>
      <charset val="128"/>
    </font>
    <font>
      <b/>
      <u/>
      <sz val="12"/>
      <color theme="1"/>
      <name val="ＭＳ Ｐゴシック"/>
      <family val="3"/>
      <charset val="128"/>
    </font>
    <font>
      <sz val="11"/>
      <color theme="1"/>
      <name val="游ゴシック"/>
      <family val="2"/>
      <charset val="128"/>
      <scheme val="minor"/>
    </font>
    <font>
      <sz val="14"/>
      <color theme="1"/>
      <name val="ＭＳ Ｐゴシック"/>
      <family val="3"/>
      <charset val="128"/>
    </font>
    <font>
      <sz val="18"/>
      <color theme="1"/>
      <name val="ＭＳ Ｐゴシック"/>
      <family val="3"/>
      <charset val="128"/>
    </font>
    <font>
      <sz val="20"/>
      <color theme="1"/>
      <name val="ＭＳ Ｐゴシック"/>
      <family val="3"/>
      <charset val="128"/>
    </font>
    <font>
      <sz val="28"/>
      <color theme="1"/>
      <name val="ＭＳ Ｐゴシック"/>
      <family val="3"/>
      <charset val="128"/>
    </font>
    <font>
      <sz val="16"/>
      <color rgb="FF000118"/>
      <name val="Nunito Sans"/>
      <family val="2"/>
    </font>
    <font>
      <b/>
      <sz val="20"/>
      <color theme="1"/>
      <name val="ＭＳ Ｐゴシック"/>
      <family val="3"/>
      <charset val="128"/>
    </font>
    <font>
      <sz val="16"/>
      <color theme="1"/>
      <name val="ＭＳ Ｐゴシック"/>
      <family val="3"/>
      <charset val="128"/>
    </font>
    <font>
      <sz val="12"/>
      <color theme="1"/>
      <name val="ＭＳ Ｐゴシック"/>
      <family val="3"/>
      <charset val="128"/>
    </font>
    <font>
      <b/>
      <u val="double"/>
      <sz val="24"/>
      <color theme="1"/>
      <name val="ＭＳ Ｐゴシック"/>
      <family val="3"/>
      <charset val="128"/>
    </font>
    <font>
      <sz val="14"/>
      <color theme="1"/>
      <name val="游ゴシック"/>
      <family val="2"/>
      <charset val="128"/>
      <scheme val="minor"/>
    </font>
    <font>
      <sz val="10"/>
      <color theme="1"/>
      <name val="游ゴシック"/>
      <family val="2"/>
      <charset val="128"/>
      <scheme val="minor"/>
    </font>
    <font>
      <b/>
      <sz val="11"/>
      <color theme="1"/>
      <name val="ＭＳ Ｐゴシック"/>
      <family val="3"/>
      <charset val="128"/>
    </font>
    <font>
      <b/>
      <sz val="12"/>
      <color rgb="FF000000"/>
      <name val="ＭＳ Ｐゴシック"/>
      <family val="3"/>
      <charset val="128"/>
    </font>
    <font>
      <b/>
      <sz val="8"/>
      <color rgb="FF000000"/>
      <name val="ＭＳ Ｐゴシック"/>
      <family val="3"/>
      <charset val="128"/>
    </font>
    <font>
      <b/>
      <u/>
      <sz val="8"/>
      <color rgb="FF000000"/>
      <name val="ＭＳ Ｐゴシック"/>
      <family val="3"/>
      <charset val="128"/>
    </font>
    <font>
      <b/>
      <u/>
      <sz val="11"/>
      <color theme="1"/>
      <name val="ＭＳ Ｐゴシック"/>
      <family val="3"/>
      <charset val="128"/>
    </font>
    <font>
      <b/>
      <sz val="8"/>
      <color theme="1"/>
      <name val="ＭＳ Ｐゴシック"/>
      <family val="3"/>
      <charset val="128"/>
    </font>
    <font>
      <b/>
      <sz val="14"/>
      <color theme="1"/>
      <name val="ＭＳ Ｐゴシック"/>
      <family val="3"/>
      <charset val="128"/>
    </font>
    <font>
      <b/>
      <sz val="10"/>
      <color theme="1"/>
      <name val="ＭＳ Ｐゴシック"/>
      <family val="3"/>
      <charset val="128"/>
    </font>
    <font>
      <sz val="9"/>
      <color theme="1"/>
      <name val="游ゴシック"/>
      <family val="2"/>
      <charset val="128"/>
      <scheme val="minor"/>
    </font>
    <font>
      <sz val="9"/>
      <color rgb="FF000000"/>
      <name val="ＭＳ Ｐゴシック"/>
      <family val="3"/>
      <charset val="128"/>
    </font>
    <font>
      <sz val="9"/>
      <color rgb="FF000000"/>
      <name val="Century"/>
      <family val="1"/>
    </font>
    <font>
      <u/>
      <sz val="11"/>
      <color theme="10"/>
      <name val="游ゴシック"/>
      <family val="2"/>
      <charset val="128"/>
      <scheme val="minor"/>
    </font>
    <font>
      <u/>
      <sz val="20"/>
      <color theme="10"/>
      <name val="ＭＳ Ｐゴシック"/>
      <family val="3"/>
      <charset val="128"/>
    </font>
  </fonts>
  <fills count="4">
    <fill>
      <patternFill patternType="none"/>
    </fill>
    <fill>
      <patternFill patternType="gray125"/>
    </fill>
    <fill>
      <patternFill patternType="solid">
        <fgColor rgb="FFBFBFBF"/>
        <bgColor indexed="64"/>
      </patternFill>
    </fill>
    <fill>
      <patternFill patternType="solid">
        <fgColor rgb="FFFFFF00"/>
        <bgColor indexed="64"/>
      </patternFill>
    </fill>
  </fills>
  <borders count="76">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top/>
      <bottom style="thin">
        <color indexed="64"/>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thin">
        <color indexed="64"/>
      </right>
      <top/>
      <bottom style="thin">
        <color auto="1"/>
      </bottom>
      <diagonal/>
    </border>
    <border>
      <left style="thin">
        <color auto="1"/>
      </left>
      <right style="medium">
        <color indexed="64"/>
      </right>
      <top/>
      <bottom style="thin">
        <color indexed="64"/>
      </bottom>
      <diagonal/>
    </border>
    <border>
      <left style="mediumDashDot">
        <color indexed="64"/>
      </left>
      <right style="mediumDashDot">
        <color indexed="64"/>
      </right>
      <top style="thin">
        <color auto="1"/>
      </top>
      <bottom style="thin">
        <color auto="1"/>
      </bottom>
      <diagonal/>
    </border>
    <border>
      <left style="mediumDashDot">
        <color indexed="64"/>
      </left>
      <right style="mediumDashDot">
        <color indexed="64"/>
      </right>
      <top style="thin">
        <color auto="1"/>
      </top>
      <bottom/>
      <diagonal/>
    </border>
    <border>
      <left style="mediumDashDot">
        <color indexed="64"/>
      </left>
      <right style="mediumDashDot">
        <color indexed="64"/>
      </right>
      <top style="mediumDashDot">
        <color indexed="64"/>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ck">
        <color auto="1"/>
      </left>
      <right style="mediumDashDot">
        <color indexed="64"/>
      </right>
      <top style="thin">
        <color indexed="64"/>
      </top>
      <bottom style="thin">
        <color indexed="64"/>
      </bottom>
      <diagonal/>
    </border>
    <border>
      <left style="thick">
        <color auto="1"/>
      </left>
      <right/>
      <top/>
      <bottom style="thick">
        <color auto="1"/>
      </bottom>
      <diagonal/>
    </border>
    <border>
      <left style="mediumDashDot">
        <color indexed="64"/>
      </left>
      <right style="mediumDashDot">
        <color indexed="64"/>
      </right>
      <top style="thin">
        <color indexed="64"/>
      </top>
      <bottom style="thick">
        <color auto="1"/>
      </bottom>
      <diagonal/>
    </border>
    <border>
      <left/>
      <right style="thick">
        <color auto="1"/>
      </right>
      <top style="medium">
        <color auto="1"/>
      </top>
      <bottom style="thick">
        <color auto="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auto="1"/>
      </top>
      <bottom/>
      <diagonal/>
    </border>
    <border>
      <left style="mediumDashDot">
        <color indexed="64"/>
      </left>
      <right style="mediumDashDot">
        <color indexed="64"/>
      </right>
      <top style="thin">
        <color auto="1"/>
      </top>
      <bottom style="mediumDashDot">
        <color indexed="64"/>
      </bottom>
      <diagonal/>
    </border>
    <border>
      <left/>
      <right style="thick">
        <color auto="1"/>
      </right>
      <top style="thick">
        <color auto="1"/>
      </top>
      <bottom style="thin">
        <color auto="1"/>
      </bottom>
      <diagonal/>
    </border>
    <border>
      <left/>
      <right style="thick">
        <color auto="1"/>
      </right>
      <top style="thin">
        <color indexed="64"/>
      </top>
      <bottom style="thin">
        <color indexed="64"/>
      </bottom>
      <diagonal/>
    </border>
    <border>
      <left/>
      <right style="thick">
        <color auto="1"/>
      </right>
      <top style="thin">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style="medium">
        <color indexed="64"/>
      </top>
      <bottom/>
      <diagonal/>
    </border>
    <border>
      <left style="thick">
        <color auto="1"/>
      </left>
      <right/>
      <top style="medium">
        <color indexed="64"/>
      </top>
      <bottom style="thick">
        <color auto="1"/>
      </bottom>
      <diagonal/>
    </border>
    <border>
      <left/>
      <right style="thick">
        <color auto="1"/>
      </right>
      <top style="thin">
        <color auto="1"/>
      </top>
      <bottom style="thick">
        <color auto="1"/>
      </bottom>
      <diagonal/>
    </border>
    <border>
      <left/>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style="double">
        <color auto="1"/>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auto="1"/>
      </left>
      <right/>
      <top/>
      <bottom style="thin">
        <color indexed="64"/>
      </bottom>
      <diagonal/>
    </border>
    <border>
      <left style="mediumDashDot">
        <color indexed="64"/>
      </left>
      <right style="mediumDashDot">
        <color indexed="64"/>
      </right>
      <top/>
      <bottom style="thin">
        <color auto="1"/>
      </bottom>
      <diagonal/>
    </border>
    <border>
      <left/>
      <right style="thick">
        <color auto="1"/>
      </right>
      <top/>
      <bottom style="thin">
        <color auto="1"/>
      </bottom>
      <diagonal/>
    </border>
  </borders>
  <cellStyleXfs count="3">
    <xf numFmtId="0" fontId="0" fillId="0" borderId="0">
      <alignment vertical="center"/>
    </xf>
    <xf numFmtId="38"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213">
    <xf numFmtId="0" fontId="0" fillId="0" borderId="0" xfId="0">
      <alignment vertical="center"/>
    </xf>
    <xf numFmtId="0" fontId="0" fillId="0" borderId="1" xfId="0" applyBorder="1">
      <alignment vertical="center"/>
    </xf>
    <xf numFmtId="0" fontId="1"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0" fillId="0" borderId="0" xfId="0" applyBorder="1" applyAlignment="1">
      <alignment horizontal="justify" vertical="center" wrapText="1"/>
    </xf>
    <xf numFmtId="0" fontId="0" fillId="0" borderId="0" xfId="0" applyBorder="1">
      <alignment vertical="center"/>
    </xf>
    <xf numFmtId="0" fontId="2" fillId="0" borderId="0" xfId="0" applyFont="1" applyBorder="1" applyAlignment="1">
      <alignment vertical="top" wrapText="1"/>
    </xf>
    <xf numFmtId="0" fontId="0" fillId="0" borderId="4" xfId="0" applyBorder="1">
      <alignment vertical="center"/>
    </xf>
    <xf numFmtId="0" fontId="0" fillId="0" borderId="9" xfId="0" applyBorder="1">
      <alignment vertical="center"/>
    </xf>
    <xf numFmtId="0" fontId="0" fillId="0" borderId="5" xfId="0" applyBorder="1">
      <alignment vertical="center"/>
    </xf>
    <xf numFmtId="0" fontId="0" fillId="0" borderId="6" xfId="0" applyBorder="1">
      <alignment vertical="center"/>
    </xf>
    <xf numFmtId="0" fontId="3" fillId="0" borderId="0" xfId="0" applyFont="1" applyBorder="1" applyAlignment="1">
      <alignment horizontal="center" vertical="center" shrinkToFit="1"/>
    </xf>
    <xf numFmtId="0" fontId="6" fillId="0" borderId="0"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6" xfId="0" applyFont="1" applyBorder="1">
      <alignment vertical="center"/>
    </xf>
    <xf numFmtId="0" fontId="4" fillId="0" borderId="4" xfId="0" applyFont="1" applyBorder="1" applyAlignment="1">
      <alignment vertical="center" wrapText="1"/>
    </xf>
    <xf numFmtId="0" fontId="1" fillId="0" borderId="12"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0" xfId="0" applyFont="1" applyBorder="1" applyAlignment="1">
      <alignment horizontal="justify" vertical="center" wrapText="1"/>
    </xf>
    <xf numFmtId="0" fontId="5" fillId="0" borderId="21" xfId="0" applyFont="1" applyBorder="1" applyAlignment="1">
      <alignment horizontal="justify" vertical="top" wrapText="1"/>
    </xf>
    <xf numFmtId="0" fontId="3" fillId="0" borderId="26" xfId="0" applyFont="1" applyBorder="1" applyAlignment="1">
      <alignment horizontal="center" vertical="center" shrinkToFit="1"/>
    </xf>
    <xf numFmtId="0" fontId="3" fillId="0" borderId="25"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6" xfId="0" applyFont="1" applyBorder="1" applyAlignment="1">
      <alignment horizontal="justify" vertical="center" wrapText="1"/>
    </xf>
    <xf numFmtId="0" fontId="1" fillId="0" borderId="20" xfId="0" applyFont="1" applyBorder="1" applyAlignment="1">
      <alignment horizontal="justify" vertical="center" wrapText="1"/>
    </xf>
    <xf numFmtId="0" fontId="5" fillId="0" borderId="24" xfId="0" applyFont="1" applyBorder="1" applyAlignment="1">
      <alignment horizontal="justify" vertical="top" wrapText="1"/>
    </xf>
    <xf numFmtId="0" fontId="3" fillId="0" borderId="30" xfId="0" applyFont="1" applyBorder="1" applyAlignment="1">
      <alignment horizontal="justify" vertical="center" wrapText="1"/>
    </xf>
    <xf numFmtId="0" fontId="3" fillId="0" borderId="1" xfId="0" applyFont="1" applyBorder="1" applyAlignment="1">
      <alignment horizontal="center" vertical="center" shrinkToFit="1"/>
    </xf>
    <xf numFmtId="0" fontId="1" fillId="0" borderId="29" xfId="0" applyFont="1" applyBorder="1" applyAlignment="1">
      <alignment horizontal="left" wrapText="1"/>
    </xf>
    <xf numFmtId="0" fontId="3" fillId="0" borderId="21" xfId="0" applyFont="1" applyBorder="1" applyAlignment="1">
      <alignment horizontal="center" vertical="center" shrinkToFit="1"/>
    </xf>
    <xf numFmtId="0" fontId="6" fillId="0" borderId="34" xfId="0" applyFont="1" applyBorder="1">
      <alignment vertical="center"/>
    </xf>
    <xf numFmtId="0" fontId="6" fillId="0" borderId="31" xfId="0" applyFont="1" applyBorder="1">
      <alignment vertical="center"/>
    </xf>
    <xf numFmtId="0" fontId="1" fillId="0" borderId="21" xfId="0" applyFont="1" applyBorder="1" applyAlignment="1">
      <alignment horizontal="justify" vertical="center" wrapText="1"/>
    </xf>
    <xf numFmtId="0" fontId="6" fillId="0" borderId="0" xfId="0" applyFont="1">
      <alignment vertical="center"/>
    </xf>
    <xf numFmtId="0" fontId="2" fillId="0" borderId="0" xfId="0" applyFont="1">
      <alignment vertical="center"/>
    </xf>
    <xf numFmtId="0" fontId="5" fillId="0" borderId="22" xfId="0" applyFont="1" applyBorder="1" applyAlignment="1">
      <alignment horizontal="justify" vertical="top" wrapText="1"/>
    </xf>
    <xf numFmtId="0" fontId="5" fillId="0" borderId="25" xfId="0" applyFont="1" applyBorder="1" applyAlignment="1">
      <alignment horizontal="justify" vertical="top" wrapText="1"/>
    </xf>
    <xf numFmtId="0" fontId="3" fillId="0" borderId="29" xfId="0" applyFont="1" applyBorder="1" applyAlignment="1">
      <alignment horizontal="justify" vertical="center" wrapText="1"/>
    </xf>
    <xf numFmtId="0" fontId="1" fillId="0" borderId="23" xfId="0" applyFont="1" applyBorder="1" applyAlignment="1">
      <alignment horizontal="justify" vertical="center" wrapText="1"/>
    </xf>
    <xf numFmtId="0" fontId="11" fillId="0" borderId="0" xfId="0" applyFont="1">
      <alignment vertical="center"/>
    </xf>
    <xf numFmtId="0" fontId="11" fillId="3" borderId="39" xfId="0" applyFont="1" applyFill="1" applyBorder="1" applyAlignment="1">
      <alignment horizontal="justify" vertical="center" wrapText="1"/>
    </xf>
    <xf numFmtId="0" fontId="11" fillId="3" borderId="40" xfId="0" applyFont="1" applyFill="1" applyBorder="1" applyAlignment="1">
      <alignment horizontal="justify" vertical="center" wrapText="1"/>
    </xf>
    <xf numFmtId="0" fontId="1" fillId="0" borderId="0" xfId="0" applyFont="1" applyAlignment="1">
      <alignment horizontal="center" vertical="center"/>
    </xf>
    <xf numFmtId="0" fontId="11" fillId="0" borderId="0" xfId="0" applyFont="1" applyAlignment="1">
      <alignment horizontal="center" vertical="center"/>
    </xf>
    <xf numFmtId="0" fontId="12" fillId="3" borderId="41" xfId="0" applyFont="1" applyFill="1" applyBorder="1">
      <alignment vertical="center"/>
    </xf>
    <xf numFmtId="0" fontId="11" fillId="0" borderId="42" xfId="0" applyFont="1" applyBorder="1" applyAlignment="1">
      <alignment horizontal="justify" vertical="center" wrapText="1"/>
    </xf>
    <xf numFmtId="0" fontId="11" fillId="0" borderId="43" xfId="0" applyFont="1" applyBorder="1" applyAlignment="1">
      <alignment horizontal="justify" vertical="center" wrapText="1"/>
    </xf>
    <xf numFmtId="0" fontId="11" fillId="0" borderId="44" xfId="0" applyFont="1" applyBorder="1" applyAlignment="1">
      <alignment horizontal="justify" vertical="center" wrapText="1"/>
    </xf>
    <xf numFmtId="0" fontId="11" fillId="0" borderId="45" xfId="0" applyFont="1" applyBorder="1" applyAlignment="1">
      <alignment horizontal="justify" vertical="center" wrapText="1"/>
    </xf>
    <xf numFmtId="0" fontId="11" fillId="3" borderId="46" xfId="0" applyFont="1" applyFill="1" applyBorder="1" applyAlignment="1">
      <alignment horizontal="justify" vertical="center" wrapText="1"/>
    </xf>
    <xf numFmtId="0" fontId="11" fillId="0" borderId="47" xfId="0" applyFont="1" applyBorder="1">
      <alignment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4" fillId="0" borderId="0" xfId="0" applyFont="1">
      <alignment vertical="center"/>
    </xf>
    <xf numFmtId="0" fontId="11" fillId="0" borderId="26" xfId="0" applyFont="1" applyBorder="1" applyAlignment="1">
      <alignment horizontal="center" vertical="center" shrinkToFit="1"/>
    </xf>
    <xf numFmtId="0" fontId="15" fillId="0" borderId="0" xfId="0" applyFont="1" applyAlignment="1">
      <alignment horizontal="center" vertical="center"/>
    </xf>
    <xf numFmtId="180" fontId="15" fillId="0" borderId="0" xfId="0" applyNumberFormat="1" applyFont="1" applyAlignment="1">
      <alignment horizontal="center" vertical="center"/>
    </xf>
    <xf numFmtId="180" fontId="11" fillId="0" borderId="0" xfId="0" applyNumberFormat="1" applyFont="1">
      <alignment vertical="center"/>
    </xf>
    <xf numFmtId="179" fontId="13" fillId="3" borderId="40" xfId="1" applyNumberFormat="1" applyFont="1" applyFill="1" applyBorder="1" applyAlignment="1">
      <alignment horizontal="justify" vertical="center" wrapText="1"/>
    </xf>
    <xf numFmtId="0" fontId="6" fillId="0" borderId="0" xfId="0" applyFont="1" applyBorder="1" applyAlignment="1">
      <alignment vertical="center"/>
    </xf>
    <xf numFmtId="0" fontId="11" fillId="0" borderId="50" xfId="0" applyFont="1" applyBorder="1">
      <alignment vertical="center"/>
    </xf>
    <xf numFmtId="0" fontId="11" fillId="0" borderId="52" xfId="0" applyFont="1" applyBorder="1">
      <alignment vertical="center"/>
    </xf>
    <xf numFmtId="0" fontId="11" fillId="0" borderId="53" xfId="0" applyFont="1" applyBorder="1">
      <alignment vertical="center"/>
    </xf>
    <xf numFmtId="0" fontId="11" fillId="0" borderId="51" xfId="0" applyFont="1" applyFill="1" applyBorder="1">
      <alignment vertical="center"/>
    </xf>
    <xf numFmtId="0" fontId="16" fillId="0" borderId="2" xfId="0" applyFont="1" applyBorder="1" applyAlignment="1">
      <alignment horizontal="left"/>
    </xf>
    <xf numFmtId="179" fontId="13" fillId="3" borderId="41" xfId="1" applyNumberFormat="1" applyFont="1" applyFill="1" applyBorder="1" applyAlignment="1">
      <alignment horizontal="justify" vertical="center" wrapText="1"/>
    </xf>
    <xf numFmtId="179" fontId="13" fillId="3" borderId="54" xfId="1" applyNumberFormat="1" applyFont="1" applyFill="1" applyBorder="1" applyAlignment="1">
      <alignment horizontal="justify" vertical="center" wrapText="1"/>
    </xf>
    <xf numFmtId="0" fontId="11" fillId="0" borderId="55" xfId="0" applyFont="1" applyBorder="1" applyAlignment="1">
      <alignment horizontal="center" vertical="center"/>
    </xf>
    <xf numFmtId="0" fontId="11" fillId="0" borderId="56" xfId="0" applyFont="1" applyBorder="1" applyAlignment="1">
      <alignment horizontal="justify" vertical="center" wrapText="1"/>
    </xf>
    <xf numFmtId="0" fontId="11" fillId="0" borderId="57" xfId="0" applyFont="1" applyBorder="1" applyAlignment="1">
      <alignment horizontal="justify" vertical="center" wrapText="1"/>
    </xf>
    <xf numFmtId="0" fontId="17" fillId="0" borderId="58" xfId="0" applyFont="1" applyBorder="1" applyAlignment="1">
      <alignment vertical="center" wrapText="1"/>
    </xf>
    <xf numFmtId="0" fontId="11" fillId="0" borderId="59" xfId="0" applyFont="1" applyBorder="1" applyAlignment="1">
      <alignment horizontal="justify" vertical="center" wrapText="1"/>
    </xf>
    <xf numFmtId="0" fontId="17" fillId="0" borderId="61" xfId="0" applyFont="1" applyBorder="1" applyAlignment="1">
      <alignment vertical="center" wrapText="1"/>
    </xf>
    <xf numFmtId="0" fontId="11" fillId="0" borderId="63" xfId="0" applyFont="1" applyBorder="1" applyAlignment="1">
      <alignment horizontal="justify" vertical="center" wrapText="1"/>
    </xf>
    <xf numFmtId="0" fontId="17" fillId="0" borderId="60" xfId="0" applyFont="1" applyBorder="1" applyAlignment="1">
      <alignment horizontal="right" vertical="center" wrapText="1"/>
    </xf>
    <xf numFmtId="0" fontId="17" fillId="0" borderId="62" xfId="0" applyFont="1" applyBorder="1" applyAlignment="1">
      <alignment vertical="center" wrapText="1"/>
    </xf>
    <xf numFmtId="0" fontId="18" fillId="0" borderId="8" xfId="0" applyFont="1" applyBorder="1" applyAlignment="1">
      <alignment horizontal="center" vertical="center" wrapText="1"/>
    </xf>
    <xf numFmtId="0" fontId="18" fillId="0" borderId="8" xfId="0" applyFont="1" applyBorder="1">
      <alignment vertical="center"/>
    </xf>
    <xf numFmtId="0" fontId="4" fillId="0" borderId="0" xfId="0" applyFont="1" applyBorder="1" applyAlignment="1">
      <alignment horizontal="left" vertical="center"/>
    </xf>
    <xf numFmtId="181" fontId="4" fillId="0" borderId="0" xfId="0" applyNumberFormat="1" applyFont="1" applyBorder="1" applyAlignment="1">
      <alignment horizontal="right" vertical="center"/>
    </xf>
    <xf numFmtId="0" fontId="24" fillId="0" borderId="0" xfId="0" applyFont="1" applyAlignment="1">
      <alignment horizontal="left" vertical="center"/>
    </xf>
    <xf numFmtId="0" fontId="0" fillId="0" borderId="2" xfId="0" applyBorder="1">
      <alignment vertical="center"/>
    </xf>
    <xf numFmtId="0" fontId="0" fillId="0" borderId="7" xfId="0" applyBorder="1">
      <alignment vertical="center"/>
    </xf>
    <xf numFmtId="0" fontId="0" fillId="0" borderId="0" xfId="0" applyBorder="1" applyAlignment="1">
      <alignment vertical="center"/>
    </xf>
    <xf numFmtId="0" fontId="3" fillId="0" borderId="0" xfId="0" applyFont="1">
      <alignment vertical="center"/>
    </xf>
    <xf numFmtId="0" fontId="4" fillId="0" borderId="0" xfId="0" applyFont="1">
      <alignment vertical="center"/>
    </xf>
    <xf numFmtId="0" fontId="24" fillId="0" borderId="64" xfId="0" applyFont="1" applyBorder="1" applyAlignment="1">
      <alignment horizontal="justify" vertical="center"/>
    </xf>
    <xf numFmtId="0" fontId="6" fillId="0" borderId="64" xfId="0" applyFont="1" applyBorder="1" applyAlignment="1">
      <alignment vertical="center"/>
    </xf>
    <xf numFmtId="0" fontId="0" fillId="0" borderId="64" xfId="0" applyBorder="1">
      <alignment vertical="center"/>
    </xf>
    <xf numFmtId="0" fontId="22" fillId="0" borderId="0" xfId="0" applyFont="1" applyBorder="1" applyAlignment="1">
      <alignment horizontal="left" vertical="center"/>
    </xf>
    <xf numFmtId="0" fontId="22" fillId="0" borderId="0" xfId="0" applyFont="1" applyBorder="1">
      <alignment vertical="center"/>
    </xf>
    <xf numFmtId="0" fontId="29" fillId="0" borderId="0" xfId="0" applyFont="1" applyBorder="1" applyAlignment="1">
      <alignment horizontal="righ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23" fillId="0" borderId="66" xfId="0" applyFont="1" applyBorder="1" applyAlignment="1">
      <alignment horizontal="left" vertical="center"/>
    </xf>
    <xf numFmtId="0" fontId="23" fillId="0" borderId="68" xfId="0" applyFont="1" applyBorder="1" applyAlignment="1">
      <alignment horizontal="left" vertical="center"/>
    </xf>
    <xf numFmtId="0" fontId="0" fillId="0" borderId="69" xfId="0" applyBorder="1" applyAlignment="1">
      <alignment vertical="center"/>
    </xf>
    <xf numFmtId="0" fontId="0" fillId="0" borderId="21" xfId="0" applyBorder="1" applyAlignment="1">
      <alignment horizontal="justify" vertical="center" wrapText="1"/>
    </xf>
    <xf numFmtId="0" fontId="0" fillId="0" borderId="35" xfId="0" applyBorder="1" applyAlignment="1">
      <alignment horizontal="justify" vertical="center" wrapText="1"/>
    </xf>
    <xf numFmtId="0" fontId="4" fillId="0" borderId="0" xfId="0" applyFont="1" applyBorder="1" applyAlignment="1">
      <alignment vertical="center" wrapText="1"/>
    </xf>
    <xf numFmtId="0" fontId="6" fillId="0" borderId="0" xfId="0" applyFont="1" applyBorder="1" applyAlignment="1">
      <alignment vertical="center"/>
    </xf>
    <xf numFmtId="0" fontId="0" fillId="0" borderId="0" xfId="0" applyAlignment="1">
      <alignment vertical="center"/>
    </xf>
    <xf numFmtId="0" fontId="4" fillId="0" borderId="0" xfId="0" applyFont="1" applyBorder="1" applyAlignment="1">
      <alignment horizontal="left" vertical="center"/>
    </xf>
    <xf numFmtId="0" fontId="22" fillId="0" borderId="0" xfId="0" applyFont="1" applyBorder="1" applyAlignment="1">
      <alignment horizontal="left" vertical="center"/>
    </xf>
    <xf numFmtId="0" fontId="4" fillId="0" borderId="0" xfId="0" applyFont="1" applyBorder="1" applyAlignment="1">
      <alignment vertical="center" wrapText="1"/>
    </xf>
    <xf numFmtId="0" fontId="6" fillId="0" borderId="24" xfId="0" applyFont="1" applyBorder="1">
      <alignment vertical="center"/>
    </xf>
    <xf numFmtId="0" fontId="6" fillId="0" borderId="25" xfId="0" applyFont="1" applyBorder="1">
      <alignment vertical="center"/>
    </xf>
    <xf numFmtId="0" fontId="4" fillId="0" borderId="0" xfId="0" applyFont="1" applyBorder="1">
      <alignment vertical="center"/>
    </xf>
    <xf numFmtId="0" fontId="24" fillId="0" borderId="0" xfId="0" applyFont="1" applyBorder="1" applyAlignment="1">
      <alignment horizontal="left" vertical="center"/>
    </xf>
    <xf numFmtId="0" fontId="0" fillId="0" borderId="3" xfId="0" applyBorder="1">
      <alignment vertical="center"/>
    </xf>
    <xf numFmtId="0" fontId="0" fillId="0" borderId="71" xfId="0" applyBorder="1">
      <alignment vertical="center"/>
    </xf>
    <xf numFmtId="0" fontId="0" fillId="0" borderId="28" xfId="0" applyBorder="1">
      <alignment vertical="center"/>
    </xf>
    <xf numFmtId="0" fontId="0" fillId="0" borderId="70" xfId="0" applyBorder="1">
      <alignment vertical="center"/>
    </xf>
    <xf numFmtId="0" fontId="8" fillId="0" borderId="0" xfId="0" applyFont="1" applyBorder="1">
      <alignment vertical="center"/>
    </xf>
    <xf numFmtId="0" fontId="4" fillId="0" borderId="1" xfId="0" applyFont="1" applyBorder="1">
      <alignment vertical="center"/>
    </xf>
    <xf numFmtId="0" fontId="0" fillId="0" borderId="72" xfId="0" applyBorder="1">
      <alignment vertical="center"/>
    </xf>
    <xf numFmtId="0" fontId="11" fillId="3" borderId="40" xfId="0" applyNumberFormat="1" applyFont="1" applyFill="1" applyBorder="1" applyAlignment="1">
      <alignment horizontal="justify" vertical="center" wrapText="1"/>
    </xf>
    <xf numFmtId="0" fontId="11" fillId="0" borderId="73" xfId="0" applyFont="1" applyBorder="1" applyAlignment="1">
      <alignment horizontal="justify" vertical="center" wrapText="1"/>
    </xf>
    <xf numFmtId="0" fontId="11" fillId="3" borderId="74" xfId="0" applyFont="1" applyFill="1" applyBorder="1" applyAlignment="1">
      <alignment horizontal="justify" vertical="center" wrapText="1"/>
    </xf>
    <xf numFmtId="0" fontId="11" fillId="0" borderId="75" xfId="0" applyFont="1" applyBorder="1" applyAlignment="1">
      <alignment horizontal="justify" vertical="center" wrapText="1"/>
    </xf>
    <xf numFmtId="0" fontId="3" fillId="0" borderId="0" xfId="0" applyFont="1" applyAlignment="1">
      <alignment horizontal="right" vertical="center"/>
    </xf>
    <xf numFmtId="0" fontId="18" fillId="0" borderId="8" xfId="0" applyFont="1" applyBorder="1" applyAlignment="1">
      <alignment horizontal="right" vertical="center" wrapText="1"/>
    </xf>
    <xf numFmtId="0" fontId="4" fillId="0" borderId="0" xfId="0" applyFont="1" applyBorder="1" applyAlignment="1">
      <alignment vertical="center"/>
    </xf>
    <xf numFmtId="0" fontId="0" fillId="0" borderId="0" xfId="0" applyAlignment="1">
      <alignment vertical="center"/>
    </xf>
    <xf numFmtId="0" fontId="6" fillId="0" borderId="4" xfId="0" applyFont="1" applyBorder="1" applyAlignment="1">
      <alignment horizontal="center" vertical="center" shrinkToFit="1"/>
    </xf>
    <xf numFmtId="0" fontId="11" fillId="0" borderId="8" xfId="0" applyFont="1" applyBorder="1" applyAlignment="1">
      <alignment horizontal="center" vertical="center"/>
    </xf>
    <xf numFmtId="0" fontId="6" fillId="0" borderId="0" xfId="0" applyFont="1" applyBorder="1" applyAlignment="1">
      <alignment horizontal="center" vertical="center" shrinkToFit="1"/>
    </xf>
    <xf numFmtId="0" fontId="12" fillId="3" borderId="41" xfId="0" applyFont="1" applyFill="1" applyBorder="1" applyProtection="1">
      <alignment vertical="center"/>
      <protection locked="0"/>
    </xf>
    <xf numFmtId="0" fontId="11" fillId="3" borderId="74" xfId="0" applyFont="1" applyFill="1" applyBorder="1" applyAlignment="1" applyProtection="1">
      <alignment horizontal="justify" vertical="center" wrapText="1"/>
      <protection locked="0"/>
    </xf>
    <xf numFmtId="0" fontId="11" fillId="3" borderId="39" xfId="0" applyFont="1" applyFill="1" applyBorder="1" applyAlignment="1" applyProtection="1">
      <alignment horizontal="justify" vertical="center" wrapText="1"/>
      <protection locked="0"/>
    </xf>
    <xf numFmtId="179" fontId="13" fillId="3" borderId="40" xfId="1" applyNumberFormat="1" applyFont="1" applyFill="1" applyBorder="1" applyAlignment="1" applyProtection="1">
      <alignment horizontal="justify" vertical="center" wrapText="1"/>
      <protection locked="0"/>
    </xf>
    <xf numFmtId="0" fontId="11" fillId="3" borderId="40" xfId="0" applyNumberFormat="1" applyFont="1" applyFill="1" applyBorder="1" applyAlignment="1" applyProtection="1">
      <alignment horizontal="justify" vertical="center" wrapText="1"/>
      <protection locked="0"/>
    </xf>
    <xf numFmtId="0" fontId="11" fillId="3" borderId="40" xfId="0" applyFont="1" applyFill="1" applyBorder="1" applyAlignment="1" applyProtection="1">
      <alignment horizontal="justify" vertical="center" wrapText="1"/>
      <protection locked="0"/>
    </xf>
    <xf numFmtId="0" fontId="11" fillId="3" borderId="46" xfId="0" applyFont="1" applyFill="1" applyBorder="1" applyAlignment="1" applyProtection="1">
      <alignment horizontal="justify" vertical="center" wrapText="1"/>
      <protection locked="0"/>
    </xf>
    <xf numFmtId="179" fontId="13" fillId="3" borderId="41" xfId="1" applyNumberFormat="1" applyFont="1" applyFill="1" applyBorder="1" applyAlignment="1" applyProtection="1">
      <alignment horizontal="justify" vertical="center" wrapText="1"/>
      <protection locked="0"/>
    </xf>
    <xf numFmtId="179" fontId="13" fillId="3" borderId="54" xfId="1" applyNumberFormat="1" applyFont="1" applyFill="1" applyBorder="1" applyAlignment="1" applyProtection="1">
      <alignment horizontal="justify" vertical="center" wrapText="1"/>
      <protection locked="0"/>
    </xf>
    <xf numFmtId="0" fontId="11" fillId="0" borderId="8" xfId="0" applyFont="1" applyBorder="1" applyAlignment="1" applyProtection="1">
      <alignment horizontal="center" vertical="center"/>
      <protection locked="0"/>
    </xf>
    <xf numFmtId="0" fontId="17" fillId="0" borderId="0" xfId="0" applyFont="1">
      <alignment vertical="center"/>
    </xf>
    <xf numFmtId="0" fontId="34" fillId="0" borderId="0" xfId="2" quotePrefix="1" applyFo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4" fillId="0" borderId="0" xfId="0" applyFont="1" applyBorder="1" applyAlignment="1">
      <alignment vertical="center" wrapText="1"/>
    </xf>
    <xf numFmtId="0" fontId="6" fillId="0" borderId="0" xfId="0" applyFont="1" applyBorder="1" applyAlignment="1">
      <alignment vertical="center"/>
    </xf>
    <xf numFmtId="0" fontId="0" fillId="0" borderId="0" xfId="0" applyAlignment="1">
      <alignment vertical="center"/>
    </xf>
    <xf numFmtId="0" fontId="4" fillId="0" borderId="0" xfId="0" applyFont="1" applyBorder="1" applyAlignment="1">
      <alignment horizontal="left" vertical="center"/>
    </xf>
    <xf numFmtId="0" fontId="22" fillId="0" borderId="0" xfId="0" applyFont="1" applyBorder="1" applyAlignment="1">
      <alignment horizontal="left" vertical="center"/>
    </xf>
    <xf numFmtId="178"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Border="1" applyAlignment="1">
      <alignment vertical="center"/>
    </xf>
    <xf numFmtId="0" fontId="0" fillId="0" borderId="31" xfId="0" applyBorder="1" applyAlignment="1">
      <alignment vertical="center"/>
    </xf>
    <xf numFmtId="0" fontId="4" fillId="0" borderId="30" xfId="0" applyFont="1" applyBorder="1" applyAlignment="1">
      <alignment vertical="center"/>
    </xf>
    <xf numFmtId="0" fontId="4" fillId="0" borderId="5" xfId="0" applyFont="1" applyBorder="1" applyAlignment="1">
      <alignment vertical="center"/>
    </xf>
    <xf numFmtId="0" fontId="1" fillId="0" borderId="22" xfId="0" applyFont="1" applyBorder="1" applyAlignment="1">
      <alignment horizontal="justify" vertical="center" wrapText="1"/>
    </xf>
    <xf numFmtId="0" fontId="0" fillId="0" borderId="27" xfId="0" applyBorder="1" applyAlignment="1">
      <alignment horizontal="justify" vertical="center" wrapText="1"/>
    </xf>
    <xf numFmtId="0" fontId="1" fillId="0" borderId="25" xfId="0" applyFont="1" applyBorder="1" applyAlignment="1">
      <alignment horizontal="justify" vertical="center" wrapText="1"/>
    </xf>
    <xf numFmtId="0" fontId="0" fillId="0" borderId="37" xfId="0" applyBorder="1" applyAlignment="1">
      <alignment horizontal="justify" vertical="center" wrapText="1"/>
    </xf>
    <xf numFmtId="0" fontId="0" fillId="0" borderId="38" xfId="0" applyBorder="1" applyAlignment="1">
      <alignment horizontal="justify" vertical="center" wrapText="1"/>
    </xf>
    <xf numFmtId="176" fontId="1" fillId="0" borderId="19" xfId="0" applyNumberFormat="1" applyFont="1" applyBorder="1" applyAlignment="1">
      <alignment horizontal="justify" vertical="center" wrapText="1"/>
    </xf>
    <xf numFmtId="176" fontId="0" fillId="0" borderId="8" xfId="0" applyNumberFormat="1" applyBorder="1" applyAlignment="1">
      <alignment vertical="center" wrapText="1"/>
    </xf>
    <xf numFmtId="176" fontId="0" fillId="0" borderId="16" xfId="0" applyNumberFormat="1" applyBorder="1" applyAlignment="1">
      <alignment vertical="center" wrapText="1"/>
    </xf>
    <xf numFmtId="176" fontId="1" fillId="0" borderId="11" xfId="0" applyNumberFormat="1" applyFont="1" applyBorder="1" applyAlignment="1">
      <alignment horizontal="left" wrapText="1"/>
    </xf>
    <xf numFmtId="176" fontId="0" fillId="0" borderId="17" xfId="0" applyNumberFormat="1" applyBorder="1" applyAlignment="1">
      <alignment horizontal="left" wrapText="1"/>
    </xf>
    <xf numFmtId="0" fontId="6" fillId="0" borderId="10"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1" fillId="0" borderId="11" xfId="0" applyFont="1" applyBorder="1" applyAlignment="1">
      <alignment horizontal="justify" vertical="center" wrapText="1"/>
    </xf>
    <xf numFmtId="0" fontId="0" fillId="0" borderId="17" xfId="0" applyBorder="1" applyAlignment="1">
      <alignment horizontal="justify" vertical="center" wrapText="1"/>
    </xf>
    <xf numFmtId="177" fontId="1" fillId="0" borderId="21" xfId="0" applyNumberFormat="1" applyFont="1" applyBorder="1" applyAlignment="1">
      <alignment horizontal="justify" vertical="center" wrapText="1"/>
    </xf>
    <xf numFmtId="0" fontId="21" fillId="0" borderId="21" xfId="0" applyFont="1" applyBorder="1" applyAlignment="1">
      <alignment horizontal="justify" vertical="center" wrapText="1"/>
    </xf>
    <xf numFmtId="0" fontId="0" fillId="0" borderId="21" xfId="0" applyBorder="1" applyAlignment="1">
      <alignment vertical="center"/>
    </xf>
    <xf numFmtId="0" fontId="6" fillId="0" borderId="4" xfId="0" applyFont="1" applyBorder="1" applyAlignment="1">
      <alignment vertical="center"/>
    </xf>
    <xf numFmtId="0" fontId="1" fillId="0" borderId="19" xfId="0" applyFont="1" applyBorder="1" applyAlignment="1">
      <alignment horizontal="justify" vertical="center" wrapText="1"/>
    </xf>
    <xf numFmtId="0" fontId="0" fillId="0" borderId="8" xfId="0" applyBorder="1" applyAlignment="1">
      <alignment horizontal="justify" vertical="center" wrapText="1"/>
    </xf>
    <xf numFmtId="0" fontId="4" fillId="0" borderId="0" xfId="0" applyFont="1" applyAlignment="1">
      <alignment vertical="center"/>
    </xf>
    <xf numFmtId="0" fontId="22" fillId="0" borderId="66" xfId="0" applyFont="1" applyBorder="1" applyAlignment="1">
      <alignment vertical="center" shrinkToFit="1"/>
    </xf>
    <xf numFmtId="0" fontId="0" fillId="0" borderId="66" xfId="0" applyBorder="1" applyAlignment="1">
      <alignment vertical="center"/>
    </xf>
    <xf numFmtId="0" fontId="23" fillId="0" borderId="68" xfId="0" applyFont="1" applyBorder="1" applyAlignment="1">
      <alignment vertical="center" shrinkToFit="1"/>
    </xf>
    <xf numFmtId="0" fontId="0" fillId="0" borderId="68" xfId="0" applyBorder="1" applyAlignment="1">
      <alignment vertical="center"/>
    </xf>
    <xf numFmtId="0" fontId="3" fillId="0" borderId="31" xfId="0" applyFont="1" applyBorder="1" applyAlignment="1">
      <alignment horizontal="justify" vertical="center" wrapText="1"/>
    </xf>
    <xf numFmtId="0" fontId="0" fillId="0" borderId="29" xfId="0" applyBorder="1" applyAlignment="1">
      <alignment horizontal="justify" vertical="center" wrapText="1"/>
    </xf>
    <xf numFmtId="0" fontId="24" fillId="0" borderId="1" xfId="0" applyFont="1" applyBorder="1" applyAlignment="1">
      <alignment horizontal="justify" vertical="center"/>
    </xf>
    <xf numFmtId="0" fontId="6" fillId="0" borderId="1" xfId="0" applyFont="1" applyBorder="1" applyAlignment="1">
      <alignment vertical="center"/>
    </xf>
    <xf numFmtId="0" fontId="31" fillId="0" borderId="0" xfId="0" applyFont="1" applyBorder="1" applyAlignment="1">
      <alignment horizontal="justify" vertical="center"/>
    </xf>
    <xf numFmtId="0" fontId="30" fillId="0" borderId="0" xfId="0" applyFont="1" applyBorder="1" applyAlignment="1">
      <alignment vertical="center"/>
    </xf>
    <xf numFmtId="0" fontId="1" fillId="0" borderId="13" xfId="0" applyFont="1" applyBorder="1" applyAlignment="1">
      <alignment horizontal="justify" vertical="center" wrapText="1"/>
    </xf>
    <xf numFmtId="0" fontId="0" fillId="0" borderId="14" xfId="0" applyBorder="1" applyAlignment="1">
      <alignment horizontal="justify" vertical="center" wrapText="1"/>
    </xf>
    <xf numFmtId="0" fontId="2" fillId="0" borderId="13" xfId="0" applyNumberFormat="1" applyFont="1" applyBorder="1" applyAlignment="1">
      <alignment horizontal="justify" vertical="center" wrapText="1"/>
    </xf>
    <xf numFmtId="0" fontId="0" fillId="0" borderId="14" xfId="0" applyNumberFormat="1" applyBorder="1" applyAlignment="1">
      <alignment horizontal="justify" vertical="center" wrapText="1"/>
    </xf>
    <xf numFmtId="0" fontId="0" fillId="0" borderId="15" xfId="0" applyNumberFormat="1" applyBorder="1" applyAlignment="1">
      <alignment horizontal="justify" vertical="center" wrapText="1"/>
    </xf>
    <xf numFmtId="0" fontId="2" fillId="0" borderId="19" xfId="0" applyNumberFormat="1" applyFont="1" applyBorder="1" applyAlignment="1">
      <alignment horizontal="justify" vertical="center" wrapText="1"/>
    </xf>
    <xf numFmtId="0" fontId="0" fillId="0" borderId="8" xfId="0" applyNumberFormat="1" applyBorder="1" applyAlignment="1">
      <alignment horizontal="justify" vertical="center" wrapText="1"/>
    </xf>
    <xf numFmtId="0" fontId="0" fillId="0" borderId="27" xfId="0" applyNumberFormat="1" applyBorder="1" applyAlignment="1">
      <alignment horizontal="justify" vertical="center" wrapText="1"/>
    </xf>
    <xf numFmtId="0" fontId="0" fillId="0" borderId="16" xfId="0" applyNumberFormat="1" applyBorder="1" applyAlignment="1">
      <alignment horizontal="justify" vertical="center" wrapText="1"/>
    </xf>
    <xf numFmtId="178" fontId="28" fillId="2" borderId="21" xfId="0" applyNumberFormat="1" applyFont="1" applyFill="1" applyBorder="1" applyAlignment="1">
      <alignment horizontal="center" vertical="center" wrapText="1"/>
    </xf>
    <xf numFmtId="178" fontId="20" fillId="0" borderId="21" xfId="0" applyNumberFormat="1" applyFont="1" applyBorder="1" applyAlignment="1">
      <alignment horizontal="center" vertical="center"/>
    </xf>
    <xf numFmtId="178" fontId="20" fillId="0" borderId="35" xfId="0" applyNumberFormat="1" applyFont="1" applyBorder="1" applyAlignment="1">
      <alignment horizontal="center" vertical="center"/>
    </xf>
    <xf numFmtId="178" fontId="20" fillId="0" borderId="0" xfId="0" applyNumberFormat="1" applyFont="1" applyAlignment="1">
      <alignment horizontal="center" vertical="center"/>
    </xf>
    <xf numFmtId="178" fontId="20" fillId="0" borderId="5" xfId="0" applyNumberFormat="1" applyFont="1" applyBorder="1" applyAlignment="1">
      <alignment horizontal="center" vertical="center"/>
    </xf>
    <xf numFmtId="178" fontId="20" fillId="0" borderId="24" xfId="0" applyNumberFormat="1" applyFont="1" applyBorder="1" applyAlignment="1">
      <alignment horizontal="center" vertical="center"/>
    </xf>
    <xf numFmtId="178" fontId="20" fillId="0" borderId="36" xfId="0" applyNumberFormat="1" applyFont="1" applyBorder="1" applyAlignment="1">
      <alignment horizontal="center" vertical="center"/>
    </xf>
    <xf numFmtId="0" fontId="2" fillId="0" borderId="0" xfId="0" applyFont="1" applyBorder="1" applyAlignment="1">
      <alignment horizontal="justify" wrapText="1"/>
    </xf>
    <xf numFmtId="0" fontId="0" fillId="0" borderId="0" xfId="0" applyBorder="1" applyAlignment="1"/>
    <xf numFmtId="0" fontId="0" fillId="0" borderId="31" xfId="0" applyBorder="1" applyAlignment="1"/>
    <xf numFmtId="0" fontId="2" fillId="0" borderId="26" xfId="0" applyFont="1" applyBorder="1" applyAlignment="1">
      <alignment horizontal="justify" vertical="center" wrapText="1"/>
    </xf>
    <xf numFmtId="0" fontId="0" fillId="0" borderId="26" xfId="0" applyBorder="1" applyAlignment="1">
      <alignment vertical="center"/>
    </xf>
    <xf numFmtId="0" fontId="0" fillId="0" borderId="19" xfId="0" applyBorder="1" applyAlignment="1">
      <alignment vertical="center"/>
    </xf>
    <xf numFmtId="178" fontId="2" fillId="0" borderId="19" xfId="0" applyNumberFormat="1" applyFont="1" applyBorder="1" applyAlignment="1">
      <alignment horizontal="justify" vertical="center" wrapText="1"/>
    </xf>
    <xf numFmtId="0" fontId="0" fillId="0" borderId="16" xfId="0" applyBorder="1" applyAlignment="1">
      <alignment horizontal="justify"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35719</xdr:colOff>
      <xdr:row>8</xdr:row>
      <xdr:rowOff>103189</xdr:rowOff>
    </xdr:from>
    <xdr:to>
      <xdr:col>5</xdr:col>
      <xdr:colOff>11906</xdr:colOff>
      <xdr:row>10</xdr:row>
      <xdr:rowOff>0</xdr:rowOff>
    </xdr:to>
    <xdr:sp macro="" textlink="">
      <xdr:nvSpPr>
        <xdr:cNvPr id="2" name="テキスト ボックス 2"/>
        <xdr:cNvSpPr txBox="1">
          <a:spLocks noChangeArrowheads="1"/>
        </xdr:cNvSpPr>
      </xdr:nvSpPr>
      <xdr:spPr bwMode="auto">
        <a:xfrm>
          <a:off x="79375" y="1944689"/>
          <a:ext cx="1547812" cy="357186"/>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統計法（平成</a:t>
          </a:r>
          <a:r>
            <a:rPr lang="en-US"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19</a:t>
          </a: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年法律第</a:t>
          </a:r>
          <a:r>
            <a:rPr lang="en-US"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53</a:t>
          </a: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号）</a:t>
          </a:r>
          <a:endParaRPr lang="en-US" alt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に基づく一般統計調査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1403</xdr:colOff>
      <xdr:row>8</xdr:row>
      <xdr:rowOff>65638</xdr:rowOff>
    </xdr:from>
    <xdr:to>
      <xdr:col>4</xdr:col>
      <xdr:colOff>266821</xdr:colOff>
      <xdr:row>9</xdr:row>
      <xdr:rowOff>205579</xdr:rowOff>
    </xdr:to>
    <xdr:sp macro="" textlink="">
      <xdr:nvSpPr>
        <xdr:cNvPr id="3" name="角丸四角形 2"/>
        <xdr:cNvSpPr/>
      </xdr:nvSpPr>
      <xdr:spPr>
        <a:xfrm>
          <a:off x="45365" y="1457753"/>
          <a:ext cx="1574494" cy="369518"/>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23</xdr:col>
      <xdr:colOff>107156</xdr:colOff>
      <xdr:row>4</xdr:row>
      <xdr:rowOff>163330</xdr:rowOff>
    </xdr:from>
    <xdr:to>
      <xdr:col>24</xdr:col>
      <xdr:colOff>257968</xdr:colOff>
      <xdr:row>7</xdr:row>
      <xdr:rowOff>47576</xdr:rowOff>
    </xdr:to>
    <xdr:sp macro="" textlink="">
      <xdr:nvSpPr>
        <xdr:cNvPr id="4" name="円/楕円 7"/>
        <xdr:cNvSpPr/>
      </xdr:nvSpPr>
      <xdr:spPr>
        <a:xfrm>
          <a:off x="6134771" y="827638"/>
          <a:ext cx="419466" cy="3824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23</xdr:col>
      <xdr:colOff>152904</xdr:colOff>
      <xdr:row>5</xdr:row>
      <xdr:rowOff>67469</xdr:rowOff>
    </xdr:from>
    <xdr:to>
      <xdr:col>24</xdr:col>
      <xdr:colOff>337343</xdr:colOff>
      <xdr:row>6</xdr:row>
      <xdr:rowOff>131750</xdr:rowOff>
    </xdr:to>
    <xdr:sp macro="" textlink="">
      <xdr:nvSpPr>
        <xdr:cNvPr id="5" name="テキスト ボックス 2"/>
        <xdr:cNvSpPr txBox="1">
          <a:spLocks noChangeArrowheads="1"/>
        </xdr:cNvSpPr>
      </xdr:nvSpPr>
      <xdr:spPr bwMode="auto">
        <a:xfrm>
          <a:off x="6149685" y="900907"/>
          <a:ext cx="450346" cy="230968"/>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12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163917</xdr:colOff>
      <xdr:row>7</xdr:row>
      <xdr:rowOff>64657</xdr:rowOff>
    </xdr:from>
    <xdr:to>
      <xdr:col>25</xdr:col>
      <xdr:colOff>243302</xdr:colOff>
      <xdr:row>9</xdr:row>
      <xdr:rowOff>220870</xdr:rowOff>
    </xdr:to>
    <xdr:sp macro="" textlink="">
      <xdr:nvSpPr>
        <xdr:cNvPr id="6" name="テキスト ボックス 2"/>
        <xdr:cNvSpPr txBox="1">
          <a:spLocks noChangeArrowheads="1"/>
        </xdr:cNvSpPr>
      </xdr:nvSpPr>
      <xdr:spPr bwMode="auto">
        <a:xfrm>
          <a:off x="5889960" y="1224222"/>
          <a:ext cx="1067777" cy="60899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国土交通省　</a:t>
          </a: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北海道開発局</a:t>
          </a: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令和</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6</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年</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8</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月</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en-US" sz="9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177402</xdr:colOff>
      <xdr:row>8</xdr:row>
      <xdr:rowOff>66859</xdr:rowOff>
    </xdr:from>
    <xdr:to>
      <xdr:col>25</xdr:col>
      <xdr:colOff>217305</xdr:colOff>
      <xdr:row>10</xdr:row>
      <xdr:rowOff>30794</xdr:rowOff>
    </xdr:to>
    <xdr:sp macro="" textlink="">
      <xdr:nvSpPr>
        <xdr:cNvPr id="7" name="テキスト ボックス 2"/>
        <xdr:cNvSpPr txBox="1">
          <a:spLocks noChangeArrowheads="1"/>
        </xdr:cNvSpPr>
      </xdr:nvSpPr>
      <xdr:spPr bwMode="auto">
        <a:xfrm>
          <a:off x="1799094" y="1522474"/>
          <a:ext cx="5173634" cy="427974"/>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※提出いただいた調査票は、統計法に定められた目的以外には使用しませんので、</a:t>
          </a:r>
          <a:endParaRPr lang="en-US" altLang="ja-JP" sz="8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indent="101600" algn="just">
            <a:spcAft>
              <a:spcPts val="0"/>
            </a:spcAft>
          </a:pP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正確にご記入いただき、</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6</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9</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月</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日まで</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に返送願います。</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16151</xdr:colOff>
      <xdr:row>10</xdr:row>
      <xdr:rowOff>36545</xdr:rowOff>
    </xdr:from>
    <xdr:to>
      <xdr:col>25</xdr:col>
      <xdr:colOff>2822</xdr:colOff>
      <xdr:row>13</xdr:row>
      <xdr:rowOff>27507</xdr:rowOff>
    </xdr:to>
    <xdr:pic>
      <xdr:nvPicPr>
        <xdr:cNvPr id="9" name="図 8" descr="【政府統計窓口】QRコード"/>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7728" y="1956199"/>
          <a:ext cx="714479" cy="679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220698</xdr:colOff>
      <xdr:row>29</xdr:row>
      <xdr:rowOff>11321</xdr:rowOff>
    </xdr:from>
    <xdr:to>
      <xdr:col>8</xdr:col>
      <xdr:colOff>202407</xdr:colOff>
      <xdr:row>29</xdr:row>
      <xdr:rowOff>107157</xdr:rowOff>
    </xdr:to>
    <xdr:sp macro="" textlink="">
      <xdr:nvSpPr>
        <xdr:cNvPr id="11" name="正方形/長方形 10"/>
        <xdr:cNvSpPr/>
      </xdr:nvSpPr>
      <xdr:spPr>
        <a:xfrm>
          <a:off x="2451136" y="6154946"/>
          <a:ext cx="557177" cy="95836"/>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市外局番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42935</xdr:colOff>
      <xdr:row>36</xdr:row>
      <xdr:rowOff>20612</xdr:rowOff>
    </xdr:from>
    <xdr:to>
      <xdr:col>25</xdr:col>
      <xdr:colOff>249787</xdr:colOff>
      <xdr:row>37</xdr:row>
      <xdr:rowOff>131107</xdr:rowOff>
    </xdr:to>
    <xdr:grpSp>
      <xdr:nvGrpSpPr>
        <xdr:cNvPr id="22" name="グループ化 21"/>
        <xdr:cNvGrpSpPr/>
      </xdr:nvGrpSpPr>
      <xdr:grpSpPr>
        <a:xfrm>
          <a:off x="3702844" y="7548248"/>
          <a:ext cx="3306807" cy="341404"/>
          <a:chOff x="0" y="0"/>
          <a:chExt cx="3783965" cy="341236"/>
        </a:xfrm>
      </xdr:grpSpPr>
      <xdr:grpSp>
        <xdr:nvGrpSpPr>
          <xdr:cNvPr id="23" name="グループ化 22"/>
          <xdr:cNvGrpSpPr/>
        </xdr:nvGrpSpPr>
        <xdr:grpSpPr>
          <a:xfrm>
            <a:off x="2679700" y="129822"/>
            <a:ext cx="338456" cy="162560"/>
            <a:chOff x="0" y="0"/>
            <a:chExt cx="338772" cy="189781"/>
          </a:xfrm>
          <a:solidFill>
            <a:srgbClr val="E7E6E6"/>
          </a:solidFill>
        </xdr:grpSpPr>
        <xdr:sp macro="" textlink="">
          <xdr:nvSpPr>
            <xdr:cNvPr id="39" name="正方形/長方形 38"/>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4" name="グループ化 23"/>
          <xdr:cNvGrpSpPr/>
        </xdr:nvGrpSpPr>
        <xdr:grpSpPr>
          <a:xfrm>
            <a:off x="3251200" y="131233"/>
            <a:ext cx="338456" cy="162560"/>
            <a:chOff x="0" y="0"/>
            <a:chExt cx="338772" cy="189781"/>
          </a:xfrm>
          <a:solidFill>
            <a:srgbClr val="E7E6E6"/>
          </a:solidFill>
        </xdr:grpSpPr>
        <xdr:sp macro="" textlink="">
          <xdr:nvSpPr>
            <xdr:cNvPr id="37" name="正方形/長方形 36"/>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8" name="正方形/長方形 37"/>
            <xdr:cNvSpPr/>
          </xdr:nvSpPr>
          <xdr:spPr>
            <a:xfrm>
              <a:off x="166687" y="1"/>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25" name="グループ化 24"/>
          <xdr:cNvGrpSpPr/>
        </xdr:nvGrpSpPr>
        <xdr:grpSpPr>
          <a:xfrm>
            <a:off x="2091267" y="132644"/>
            <a:ext cx="344290" cy="162560"/>
            <a:chOff x="0" y="0"/>
            <a:chExt cx="344614" cy="189781"/>
          </a:xfrm>
          <a:solidFill>
            <a:srgbClr val="E7E6E6"/>
          </a:solidFill>
        </xdr:grpSpPr>
        <xdr:sp macro="" textlink="">
          <xdr:nvSpPr>
            <xdr:cNvPr id="35" name="正方形/長方形 34"/>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6" name="正方形/長方形 35"/>
            <xdr:cNvSpPr/>
          </xdr:nvSpPr>
          <xdr:spPr>
            <a:xfrm>
              <a:off x="172529" y="551"/>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26" name="角丸四角形 25"/>
          <xdr:cNvSpPr/>
        </xdr:nvSpPr>
        <xdr:spPr>
          <a:xfrm>
            <a:off x="0" y="0"/>
            <a:ext cx="3783965" cy="341236"/>
          </a:xfrm>
          <a:prstGeom prst="roundRect">
            <a:avLst/>
          </a:prstGeom>
          <a:no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27" name="グループ化 26"/>
          <xdr:cNvGrpSpPr/>
        </xdr:nvGrpSpPr>
        <xdr:grpSpPr>
          <a:xfrm>
            <a:off x="990600" y="129822"/>
            <a:ext cx="848996" cy="162560"/>
            <a:chOff x="0" y="0"/>
            <a:chExt cx="848996" cy="162560"/>
          </a:xfrm>
        </xdr:grpSpPr>
        <xdr:sp macro="" textlink="">
          <xdr:nvSpPr>
            <xdr:cNvPr id="28" name="正方形/長方形 27"/>
            <xdr:cNvSpPr/>
          </xdr:nvSpPr>
          <xdr:spPr>
            <a:xfrm>
              <a:off x="340360" y="0"/>
              <a:ext cx="172085" cy="162560"/>
            </a:xfrm>
            <a:prstGeom prst="rect">
              <a:avLst/>
            </a:prstGeom>
            <a:solidFill>
              <a:srgbClr val="E7E6E6"/>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29" name="グループ化 28"/>
            <xdr:cNvGrpSpPr/>
          </xdr:nvGrpSpPr>
          <xdr:grpSpPr>
            <a:xfrm>
              <a:off x="510540" y="0"/>
              <a:ext cx="338456" cy="162560"/>
              <a:chOff x="0" y="0"/>
              <a:chExt cx="338772" cy="189781"/>
            </a:xfrm>
            <a:solidFill>
              <a:srgbClr val="E7E6E6"/>
            </a:solidFill>
          </xdr:grpSpPr>
          <xdr:sp macro="" textlink="">
            <xdr:nvSpPr>
              <xdr:cNvPr id="33" name="正方形/長方形 32"/>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4" name="正方形/長方形 33"/>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30" name="グループ化 29"/>
            <xdr:cNvGrpSpPr/>
          </xdr:nvGrpSpPr>
          <xdr:grpSpPr>
            <a:xfrm>
              <a:off x="0" y="0"/>
              <a:ext cx="338456" cy="162560"/>
              <a:chOff x="0" y="0"/>
              <a:chExt cx="338772" cy="189781"/>
            </a:xfrm>
            <a:solidFill>
              <a:srgbClr val="E7E6E6"/>
            </a:solidFill>
          </xdr:grpSpPr>
          <xdr:sp macro="" textlink="">
            <xdr:nvSpPr>
              <xdr:cNvPr id="31" name="正方形/長方形 30"/>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2" name="正方形/長方形 31"/>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grpSp>
    <xdr:clientData/>
  </xdr:twoCellAnchor>
  <xdr:twoCellAnchor>
    <xdr:from>
      <xdr:col>15</xdr:col>
      <xdr:colOff>14281</xdr:colOff>
      <xdr:row>36</xdr:row>
      <xdr:rowOff>98853</xdr:rowOff>
    </xdr:from>
    <xdr:to>
      <xdr:col>16</xdr:col>
      <xdr:colOff>311728</xdr:colOff>
      <xdr:row>37</xdr:row>
      <xdr:rowOff>80817</xdr:rowOff>
    </xdr:to>
    <xdr:sp macro="" textlink="">
      <xdr:nvSpPr>
        <xdr:cNvPr id="41" name="テキスト ボックス 2"/>
        <xdr:cNvSpPr txBox="1">
          <a:spLocks noChangeArrowheads="1"/>
        </xdr:cNvSpPr>
      </xdr:nvSpPr>
      <xdr:spPr bwMode="auto">
        <a:xfrm>
          <a:off x="3720372" y="7626489"/>
          <a:ext cx="863174" cy="21287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※記入不要</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148491</xdr:colOff>
      <xdr:row>35</xdr:row>
      <xdr:rowOff>48005</xdr:rowOff>
    </xdr:from>
    <xdr:to>
      <xdr:col>18</xdr:col>
      <xdr:colOff>223224</xdr:colOff>
      <xdr:row>36</xdr:row>
      <xdr:rowOff>223197</xdr:rowOff>
    </xdr:to>
    <xdr:sp macro="" textlink="">
      <xdr:nvSpPr>
        <xdr:cNvPr id="42" name="正方形/長方形 41"/>
        <xdr:cNvSpPr/>
      </xdr:nvSpPr>
      <xdr:spPr>
        <a:xfrm>
          <a:off x="4433070" y="7434058"/>
          <a:ext cx="709733" cy="23869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01</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法人番号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181347</xdr:colOff>
      <xdr:row>36</xdr:row>
      <xdr:rowOff>15756</xdr:rowOff>
    </xdr:from>
    <xdr:to>
      <xdr:col>22</xdr:col>
      <xdr:colOff>160922</xdr:colOff>
      <xdr:row>36</xdr:row>
      <xdr:rowOff>208107</xdr:rowOff>
    </xdr:to>
    <xdr:sp macro="" textlink="">
      <xdr:nvSpPr>
        <xdr:cNvPr id="43" name="正方形/長方形 42"/>
        <xdr:cNvSpPr/>
      </xdr:nvSpPr>
      <xdr:spPr>
        <a:xfrm>
          <a:off x="5368294" y="7465309"/>
          <a:ext cx="584496" cy="192351"/>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06</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法人区分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135639</xdr:colOff>
      <xdr:row>36</xdr:row>
      <xdr:rowOff>48611</xdr:rowOff>
    </xdr:from>
    <xdr:to>
      <xdr:col>25</xdr:col>
      <xdr:colOff>184891</xdr:colOff>
      <xdr:row>36</xdr:row>
      <xdr:rowOff>172890</xdr:rowOff>
    </xdr:to>
    <xdr:sp macro="" textlink="">
      <xdr:nvSpPr>
        <xdr:cNvPr id="44" name="正方形/長方形 43"/>
        <xdr:cNvSpPr/>
      </xdr:nvSpPr>
      <xdr:spPr>
        <a:xfrm flipH="1">
          <a:off x="6462244" y="7498164"/>
          <a:ext cx="507121" cy="124279"/>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10</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　規模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83346</xdr:colOff>
      <xdr:row>36</xdr:row>
      <xdr:rowOff>10599</xdr:rowOff>
    </xdr:from>
    <xdr:to>
      <xdr:col>24</xdr:col>
      <xdr:colOff>137289</xdr:colOff>
      <xdr:row>36</xdr:row>
      <xdr:rowOff>211979</xdr:rowOff>
    </xdr:to>
    <xdr:sp macro="" textlink="">
      <xdr:nvSpPr>
        <xdr:cNvPr id="45" name="正方形/長方形 44"/>
        <xdr:cNvSpPr/>
      </xdr:nvSpPr>
      <xdr:spPr>
        <a:xfrm>
          <a:off x="5875214" y="7460152"/>
          <a:ext cx="588680" cy="20138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08</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産業区分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218583</xdr:colOff>
      <xdr:row>37</xdr:row>
      <xdr:rowOff>112842</xdr:rowOff>
    </xdr:from>
    <xdr:to>
      <xdr:col>25</xdr:col>
      <xdr:colOff>156224</xdr:colOff>
      <xdr:row>44</xdr:row>
      <xdr:rowOff>19163</xdr:rowOff>
    </xdr:to>
    <xdr:sp macro="" textlink="">
      <xdr:nvSpPr>
        <xdr:cNvPr id="130" name="テキスト ボックス 11"/>
        <xdr:cNvSpPr txBox="1"/>
      </xdr:nvSpPr>
      <xdr:spPr>
        <a:xfrm>
          <a:off x="3627530" y="7789658"/>
          <a:ext cx="3313168" cy="1423637"/>
        </a:xfrm>
        <a:prstGeom prst="rect">
          <a:avLst/>
        </a:prstGeom>
        <a:noFill/>
        <a:ln w="6350">
          <a:noFill/>
          <a:prstDash val="sys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762000" indent="-762000"/>
          <a:r>
            <a:rPr lang="en-US" altLang="ja-JP" sz="1000">
              <a:solidFill>
                <a:srgbClr val="404040"/>
              </a:solidFill>
              <a:effectLst/>
              <a:ea typeface="ＭＳ Ｐゴシック" panose="020B0600070205080204" pitchFamily="50" charset="-128"/>
            </a:rPr>
            <a:t>【</a:t>
          </a:r>
          <a:r>
            <a:rPr lang="ja-JP" sz="1000">
              <a:solidFill>
                <a:srgbClr val="404040"/>
              </a:solidFill>
              <a:effectLst/>
              <a:ea typeface="ＭＳ Ｐゴシック" panose="020B0600070205080204" pitchFamily="50" charset="-128"/>
            </a:rPr>
            <a:t>問合せ先</a:t>
          </a:r>
          <a:r>
            <a:rPr lang="en-US" altLang="ja-JP" sz="1000">
              <a:solidFill>
                <a:srgbClr val="404040"/>
              </a:solidFill>
              <a:effectLst/>
              <a:ea typeface="ＭＳ Ｐゴシック" panose="020B0600070205080204" pitchFamily="50" charset="-128"/>
            </a:rPr>
            <a:t>】</a:t>
          </a:r>
          <a:endParaRPr lang="ja-JP">
            <a:effectLst/>
          </a:endParaRPr>
        </a:p>
        <a:p>
          <a:pPr marL="609600" indent="-609600"/>
          <a:r>
            <a:rPr lang="ja-JP" sz="800">
              <a:solidFill>
                <a:srgbClr val="404040"/>
              </a:solidFill>
              <a:effectLst/>
              <a:ea typeface="ＭＳ Ｐゴシック" panose="020B0600070205080204" pitchFamily="50" charset="-128"/>
            </a:rPr>
            <a:t>〒</a:t>
          </a:r>
          <a:r>
            <a:rPr lang="en-US" sz="800">
              <a:solidFill>
                <a:srgbClr val="404040"/>
              </a:solidFill>
              <a:effectLst/>
              <a:ea typeface="ＭＳ Ｐゴシック" panose="020B0600070205080204" pitchFamily="50" charset="-128"/>
            </a:rPr>
            <a:t>060-8511</a:t>
          </a:r>
          <a:endParaRPr lang="ja-JP">
            <a:effectLst/>
          </a:endParaRPr>
        </a:p>
        <a:p>
          <a:pPr marL="609600" indent="-609600"/>
          <a:r>
            <a:rPr lang="ja-JP" sz="800">
              <a:solidFill>
                <a:srgbClr val="404040"/>
              </a:solidFill>
              <a:effectLst/>
              <a:ea typeface="ＭＳ Ｐゴシック" panose="020B0600070205080204" pitchFamily="50" charset="-128"/>
            </a:rPr>
            <a:t>札幌市北区北</a:t>
          </a:r>
          <a:r>
            <a:rPr lang="en-US" sz="800">
              <a:solidFill>
                <a:srgbClr val="404040"/>
              </a:solidFill>
              <a:effectLst/>
              <a:ea typeface="ＭＳ Ｐゴシック" panose="020B0600070205080204" pitchFamily="50" charset="-128"/>
            </a:rPr>
            <a:t>8</a:t>
          </a:r>
          <a:r>
            <a:rPr lang="ja-JP" sz="800">
              <a:solidFill>
                <a:srgbClr val="404040"/>
              </a:solidFill>
              <a:effectLst/>
              <a:ea typeface="ＭＳ Ｐゴシック" panose="020B0600070205080204" pitchFamily="50" charset="-128"/>
            </a:rPr>
            <a:t>条西</a:t>
          </a:r>
          <a:r>
            <a:rPr lang="en-US" sz="800">
              <a:solidFill>
                <a:srgbClr val="404040"/>
              </a:solidFill>
              <a:effectLst/>
              <a:ea typeface="ＭＳ Ｐゴシック" panose="020B0600070205080204" pitchFamily="50" charset="-128"/>
            </a:rPr>
            <a:t>2</a:t>
          </a:r>
          <a:r>
            <a:rPr lang="ja-JP" sz="800">
              <a:solidFill>
                <a:srgbClr val="404040"/>
              </a:solidFill>
              <a:effectLst/>
              <a:ea typeface="ＭＳ Ｐゴシック" panose="020B0600070205080204" pitchFamily="50" charset="-128"/>
            </a:rPr>
            <a:t>丁目　札幌第１合同庁舎</a:t>
          </a:r>
          <a:endParaRPr lang="ja-JP">
            <a:effectLst/>
          </a:endParaRPr>
        </a:p>
        <a:p>
          <a:pPr indent="101600"/>
          <a:r>
            <a:rPr lang="ja-JP" sz="800">
              <a:solidFill>
                <a:srgbClr val="404040"/>
              </a:solidFill>
              <a:effectLst/>
              <a:ea typeface="ＭＳ Ｐゴシック" panose="020B0600070205080204" pitchFamily="50" charset="-128"/>
            </a:rPr>
            <a:t>国土交通省　北海道開発局　開発監理部　</a:t>
          </a:r>
          <a:endParaRPr lang="ja-JP">
            <a:effectLst/>
          </a:endParaRPr>
        </a:p>
        <a:p>
          <a:pPr indent="101600"/>
          <a:r>
            <a:rPr lang="ja-JP" sz="800">
              <a:solidFill>
                <a:srgbClr val="404040"/>
              </a:solidFill>
              <a:effectLst/>
              <a:ea typeface="ＭＳ Ｐゴシック" panose="020B0600070205080204" pitchFamily="50" charset="-128"/>
            </a:rPr>
            <a:t>開発計画課　計画総括推進スタッフ</a:t>
          </a:r>
          <a:endParaRPr lang="ja-JP">
            <a:effectLst/>
          </a:endParaRPr>
        </a:p>
        <a:p>
          <a:pPr indent="101600"/>
          <a:r>
            <a:rPr lang="en-US" sz="800">
              <a:solidFill>
                <a:srgbClr val="404040"/>
              </a:solidFill>
              <a:effectLst/>
              <a:latin typeface="ＭＳ Ｐゴシック" panose="020B0600070205080204" pitchFamily="50" charset="-128"/>
            </a:rPr>
            <a:t>TEL</a:t>
          </a:r>
          <a:r>
            <a:rPr lang="ja-JP" sz="800">
              <a:solidFill>
                <a:srgbClr val="404040"/>
              </a:solidFill>
              <a:effectLst/>
              <a:ea typeface="ＭＳ Ｐゴシック" panose="020B0600070205080204" pitchFamily="50" charset="-128"/>
            </a:rPr>
            <a:t>　</a:t>
          </a:r>
          <a:r>
            <a:rPr lang="en-US" sz="800">
              <a:solidFill>
                <a:srgbClr val="404040"/>
              </a:solidFill>
              <a:effectLst/>
              <a:ea typeface="ＭＳ Ｐゴシック" panose="020B0600070205080204" pitchFamily="50" charset="-128"/>
            </a:rPr>
            <a:t>011 (709) 2311 (</a:t>
          </a:r>
          <a:r>
            <a:rPr lang="ja-JP" sz="800">
              <a:solidFill>
                <a:srgbClr val="404040"/>
              </a:solidFill>
              <a:effectLst/>
              <a:ea typeface="ＭＳ Ｐゴシック" panose="020B0600070205080204" pitchFamily="50" charset="-128"/>
            </a:rPr>
            <a:t>内線</a:t>
          </a:r>
          <a:r>
            <a:rPr lang="en-US" sz="800">
              <a:solidFill>
                <a:srgbClr val="404040"/>
              </a:solidFill>
              <a:effectLst/>
              <a:ea typeface="ＭＳ Ｐゴシック" panose="020B0600070205080204" pitchFamily="50" charset="-128"/>
            </a:rPr>
            <a:t>5414)  </a:t>
          </a:r>
          <a:endParaRPr lang="ja-JP">
            <a:effectLst/>
          </a:endParaRPr>
        </a:p>
        <a:p>
          <a:r>
            <a:rPr lang="en-US" sz="800">
              <a:solidFill>
                <a:srgbClr val="404040"/>
              </a:solidFill>
              <a:effectLst/>
              <a:latin typeface="ＭＳ Ｐゴシック" panose="020B0600070205080204" pitchFamily="50" charset="-128"/>
            </a:rPr>
            <a:t> </a:t>
          </a:r>
          <a:endParaRPr lang="ja-JP">
            <a:effectLst/>
          </a:endParaRPr>
        </a:p>
      </xdr:txBody>
    </xdr:sp>
    <xdr:clientData/>
  </xdr:twoCellAnchor>
  <xdr:twoCellAnchor editAs="oneCell">
    <xdr:from>
      <xdr:col>24</xdr:col>
      <xdr:colOff>72000</xdr:colOff>
      <xdr:row>37</xdr:row>
      <xdr:rowOff>208015</xdr:rowOff>
    </xdr:from>
    <xdr:to>
      <xdr:col>25</xdr:col>
      <xdr:colOff>222902</xdr:colOff>
      <xdr:row>41</xdr:row>
      <xdr:rowOff>62353</xdr:rowOff>
    </xdr:to>
    <xdr:pic>
      <xdr:nvPicPr>
        <xdr:cNvPr id="131" name="図 130"/>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72304" y="7905319"/>
          <a:ext cx="609207" cy="693643"/>
        </a:xfrm>
        <a:prstGeom prst="rect">
          <a:avLst/>
        </a:prstGeom>
        <a:noFill/>
        <a:ln>
          <a:noFill/>
        </a:ln>
      </xdr:spPr>
    </xdr:pic>
    <xdr:clientData/>
  </xdr:twoCellAnchor>
  <xdr:twoCellAnchor>
    <xdr:from>
      <xdr:col>13</xdr:col>
      <xdr:colOff>219687</xdr:colOff>
      <xdr:row>41</xdr:row>
      <xdr:rowOff>152076</xdr:rowOff>
    </xdr:from>
    <xdr:to>
      <xdr:col>25</xdr:col>
      <xdr:colOff>132938</xdr:colOff>
      <xdr:row>45</xdr:row>
      <xdr:rowOff>26055</xdr:rowOff>
    </xdr:to>
    <xdr:sp macro="" textlink="">
      <xdr:nvSpPr>
        <xdr:cNvPr id="132" name="テキスト ボックス 1663"/>
        <xdr:cNvSpPr txBox="1"/>
      </xdr:nvSpPr>
      <xdr:spPr>
        <a:xfrm>
          <a:off x="3626790" y="8704869"/>
          <a:ext cx="3285320" cy="784876"/>
        </a:xfrm>
        <a:prstGeom prst="rect">
          <a:avLst/>
        </a:prstGeom>
        <a:solidFill>
          <a:sysClr val="window" lastClr="FFFFFF"/>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tabLst>
              <a:tab pos="5476875" algn="l"/>
            </a:tabLst>
          </a:pPr>
          <a:r>
            <a:rPr lang="ja-JP" sz="900" kern="100">
              <a:effectLst/>
              <a:latin typeface="Century" panose="02040604050505020304" pitchFamily="18" charset="0"/>
              <a:ea typeface="ＭＳ Ｐゴシック" panose="020B0600070205080204" pitchFamily="50" charset="-128"/>
              <a:cs typeface="Times New Roman" panose="02020603050405020304" pitchFamily="18" charset="0"/>
            </a:rPr>
            <a:t>【北海道開発局ホームページ】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tabLst>
              <a:tab pos="5476875" algn="l"/>
            </a:tabLst>
          </a:pPr>
          <a:r>
            <a:rPr lang="en-US" sz="800" b="1" u="sng" kern="100">
              <a:solidFill>
                <a:srgbClr val="0563C1"/>
              </a:solidFill>
              <a:effectLst/>
              <a:latin typeface="ＭＳ Ｐゴシック" panose="020B0600070205080204" pitchFamily="50" charset="-128"/>
              <a:ea typeface="ＭＳ 明朝" panose="02020609040205080304" pitchFamily="17" charset="-128"/>
              <a:cs typeface="Times New Roman" panose="02020603050405020304" pitchFamily="18" charset="0"/>
            </a:rPr>
            <a:t>https://www.hkd.mlit.go.jp/ky/ki/keikaku/ud49g7000000ipks.html</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622300" algn="just">
            <a:lnSpc>
              <a:spcPts val="800"/>
            </a:lnSpc>
            <a:spcAft>
              <a:spcPts val="0"/>
            </a:spcAft>
            <a:tabLst>
              <a:tab pos="5476875" algn="l"/>
            </a:tabLst>
          </a:pPr>
          <a:endPar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上記</a:t>
          </a:r>
          <a:r>
            <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URL</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、左記</a:t>
          </a:r>
          <a:r>
            <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QR</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コードから</a:t>
          </a:r>
          <a:r>
            <a:rPr 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「オンライン調査利用ガイド」</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や</a:t>
          </a:r>
          <a:endPar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「電子調査票の回答方法」</a:t>
          </a: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等</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を</a:t>
          </a: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掲載してい</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る</a:t>
          </a:r>
          <a:r>
            <a:rPr lang="ja-JP" altLang="en-US"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「北海道法人企業</a:t>
          </a:r>
          <a:endParaRPr lang="en-US" alt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altLang="en-US"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投資状況調査」</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のページを閲覧できます。</a:t>
          </a:r>
        </a:p>
        <a:p>
          <a:pPr indent="711200" algn="just">
            <a:lnSpc>
              <a:spcPts val="800"/>
            </a:lnSpc>
            <a:spcAft>
              <a:spcPts val="0"/>
            </a:spcAft>
            <a:tabLst>
              <a:tab pos="5476875" algn="l"/>
            </a:tabLst>
          </a:pP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14</xdr:col>
      <xdr:colOff>5800</xdr:colOff>
      <xdr:row>43</xdr:row>
      <xdr:rowOff>46380</xdr:rowOff>
    </xdr:from>
    <xdr:to>
      <xdr:col>16</xdr:col>
      <xdr:colOff>13166</xdr:colOff>
      <xdr:row>45</xdr:row>
      <xdr:rowOff>192594</xdr:rowOff>
    </xdr:to>
    <xdr:pic>
      <xdr:nvPicPr>
        <xdr:cNvPr id="133" name="図 132" descr="C:\Users\makino-k22ad\Desktop\ダウンロード.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80041" y="9054621"/>
          <a:ext cx="616091" cy="601663"/>
        </a:xfrm>
        <a:prstGeom prst="rect">
          <a:avLst/>
        </a:prstGeom>
        <a:noFill/>
        <a:ln>
          <a:noFill/>
        </a:ln>
      </xdr:spPr>
    </xdr:pic>
    <xdr:clientData/>
  </xdr:twoCellAnchor>
  <xdr:twoCellAnchor>
    <xdr:from>
      <xdr:col>16</xdr:col>
      <xdr:colOff>338330</xdr:colOff>
      <xdr:row>45</xdr:row>
      <xdr:rowOff>22084</xdr:rowOff>
    </xdr:from>
    <xdr:to>
      <xdr:col>25</xdr:col>
      <xdr:colOff>25325</xdr:colOff>
      <xdr:row>45</xdr:row>
      <xdr:rowOff>306551</xdr:rowOff>
    </xdr:to>
    <xdr:sp macro="" textlink="">
      <xdr:nvSpPr>
        <xdr:cNvPr id="134" name="テキスト ボックス 12"/>
        <xdr:cNvSpPr txBox="1"/>
      </xdr:nvSpPr>
      <xdr:spPr>
        <a:xfrm>
          <a:off x="4621296" y="9485774"/>
          <a:ext cx="2183201" cy="284467"/>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u="dbl" kern="100">
              <a:ln>
                <a:noFill/>
              </a:ln>
              <a:solidFill>
                <a:srgbClr val="0070C0"/>
              </a:solidFill>
              <a:effectLst/>
              <a:ea typeface="ＭＳ Ｐゴシック" panose="020B0600070205080204" pitchFamily="50" charset="-128"/>
              <a:cs typeface="Times New Roman" panose="02020603050405020304" pitchFamily="18" charset="0"/>
            </a:rPr>
            <a:t>ご協力ありがとうございました。</a:t>
          </a:r>
          <a:endParaRPr lang="ja-JP" sz="1050" u="dbl" kern="100">
            <a:ln>
              <a:noFill/>
            </a:ln>
            <a:effectLst/>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rgbClr val="0070C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rgbClr val="0070C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32659</xdr:colOff>
      <xdr:row>41</xdr:row>
      <xdr:rowOff>74331</xdr:rowOff>
    </xdr:from>
    <xdr:to>
      <xdr:col>13</xdr:col>
      <xdr:colOff>254000</xdr:colOff>
      <xdr:row>45</xdr:row>
      <xdr:rowOff>250372</xdr:rowOff>
    </xdr:to>
    <xdr:sp macro="" textlink="">
      <xdr:nvSpPr>
        <xdr:cNvPr id="135" name="テキスト ボックス 9"/>
        <xdr:cNvSpPr txBox="1"/>
      </xdr:nvSpPr>
      <xdr:spPr>
        <a:xfrm>
          <a:off x="32659" y="8627124"/>
          <a:ext cx="3628444" cy="1086938"/>
        </a:xfrm>
        <a:prstGeom prst="rect">
          <a:avLst/>
        </a:prstGeom>
        <a:solidFill>
          <a:schemeClr val="lt1"/>
        </a:solidFill>
        <a:ln w="6350">
          <a:solidFill>
            <a:prstClr val="black"/>
          </a:solidFill>
          <a:prstDash val="sys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39700"/>
          <a:r>
            <a:rPr lang="ja-JP" sz="1100">
              <a:effectLst/>
              <a:ea typeface="ＭＳ Ｐゴシック" panose="020B0600070205080204" pitchFamily="50" charset="-128"/>
            </a:rPr>
            <a:t>《注意事項》</a:t>
          </a:r>
          <a:endParaRPr lang="ja-JP">
            <a:effectLst/>
          </a:endParaRPr>
        </a:p>
        <a:p>
          <a:r>
            <a:rPr lang="en-US" sz="700">
              <a:effectLst/>
              <a:latin typeface="ＭＳ Ｐゴシック" panose="020B0600070205080204" pitchFamily="50" charset="-128"/>
            </a:rPr>
            <a:t>1</a:t>
          </a:r>
          <a:r>
            <a:rPr lang="ja-JP" sz="700">
              <a:effectLst/>
              <a:ea typeface="ＭＳ Ｐゴシック" panose="020B0600070205080204" pitchFamily="50" charset="-128"/>
            </a:rPr>
            <a:t>．　記入に当たっては、別添の【調査票の記入について】を参照</a:t>
          </a:r>
          <a:r>
            <a:rPr lang="ja-JP" altLang="en-US" sz="700">
              <a:effectLst/>
              <a:ea typeface="ＭＳ Ｐゴシック" panose="020B0600070205080204" pitchFamily="50" charset="-128"/>
            </a:rPr>
            <a:t>願います</a:t>
          </a:r>
          <a:r>
            <a:rPr lang="ja-JP" sz="700">
              <a:effectLst/>
              <a:ea typeface="ＭＳ Ｐゴシック" panose="020B0600070205080204" pitchFamily="50" charset="-128"/>
            </a:rPr>
            <a:t>。</a:t>
          </a:r>
          <a:endParaRPr lang="ja-JP">
            <a:effectLst/>
          </a:endParaRPr>
        </a:p>
        <a:p>
          <a:r>
            <a:rPr lang="en-US" sz="700">
              <a:effectLst/>
              <a:latin typeface="ＭＳ Ｐゴシック" panose="020B0600070205080204" pitchFamily="50" charset="-128"/>
            </a:rPr>
            <a:t>2</a:t>
          </a:r>
          <a:r>
            <a:rPr lang="ja-JP" sz="700">
              <a:effectLst/>
              <a:ea typeface="ＭＳ Ｐゴシック" panose="020B0600070205080204" pitchFamily="50" charset="-128"/>
            </a:rPr>
            <a:t>．　</a:t>
          </a:r>
          <a:r>
            <a:rPr lang="en-US" sz="700" u="sng">
              <a:effectLst/>
              <a:ea typeface="ＭＳ Ｐゴシック" panose="020B0600070205080204" pitchFamily="50" charset="-128"/>
            </a:rPr>
            <a:t>(1)</a:t>
          </a:r>
          <a:r>
            <a:rPr lang="ja-JP" sz="700" u="sng">
              <a:effectLst/>
              <a:ea typeface="ＭＳ Ｐゴシック" panose="020B0600070205080204" pitchFamily="50" charset="-128"/>
            </a:rPr>
            <a:t>～</a:t>
          </a:r>
          <a:r>
            <a:rPr lang="en-US" sz="700" u="sng">
              <a:effectLst/>
              <a:ea typeface="ＭＳ Ｐゴシック" panose="020B0600070205080204" pitchFamily="50" charset="-128"/>
            </a:rPr>
            <a:t>(3) </a:t>
          </a:r>
          <a:r>
            <a:rPr lang="ja-JP" sz="700" u="sng">
              <a:effectLst/>
              <a:ea typeface="ＭＳ Ｐゴシック" panose="020B0600070205080204" pitchFamily="50" charset="-128"/>
            </a:rPr>
            <a:t>の記入欄に該当がない場合</a:t>
          </a:r>
          <a:r>
            <a:rPr lang="ja-JP" altLang="en-US" sz="700" u="sng">
              <a:effectLst/>
              <a:ea typeface="ＭＳ Ｐゴシック" panose="020B0600070205080204" pitchFamily="50" charset="-128"/>
            </a:rPr>
            <a:t>は、</a:t>
          </a:r>
          <a:r>
            <a:rPr lang="ja-JP" sz="700" u="sng">
              <a:effectLst/>
              <a:ea typeface="ＭＳ Ｐゴシック" panose="020B0600070205080204" pitchFamily="50" charset="-128"/>
            </a:rPr>
            <a:t>百万の位に</a:t>
          </a:r>
          <a:r>
            <a:rPr lang="en-US" altLang="ja-JP" sz="900" b="1" u="sng">
              <a:effectLst/>
              <a:ea typeface="ＭＳ Ｐゴシック" panose="020B0600070205080204" pitchFamily="50" charset="-128"/>
            </a:rPr>
            <a:t>0</a:t>
          </a:r>
          <a:r>
            <a:rPr lang="ja-JP" altLang="en-US" sz="700" u="sng">
              <a:effectLst/>
              <a:ea typeface="ＭＳ Ｐゴシック" panose="020B0600070205080204" pitchFamily="50" charset="-128"/>
            </a:rPr>
            <a:t>をご記入願います。</a:t>
          </a:r>
          <a:endParaRPr lang="en-US" altLang="ja-JP" sz="700">
            <a:effectLst/>
            <a:ea typeface="ＭＳ Ｐゴシック" panose="020B0600070205080204" pitchFamily="50" charset="-128"/>
          </a:endParaRPr>
        </a:p>
        <a:p>
          <a:r>
            <a:rPr lang="ja-JP" altLang="en-US" sz="700">
              <a:effectLst/>
              <a:ea typeface="ＭＳ Ｐゴシック" panose="020B0600070205080204" pitchFamily="50" charset="-128"/>
            </a:rPr>
            <a:t>　　　　＜記入例＞　　　　　　　　　　　　　　　　百万円</a:t>
          </a:r>
          <a:endParaRPr 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3</a:t>
          </a:r>
          <a:r>
            <a:rPr kumimoji="0" lang="ja-JP" altLang="en-US"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　</a:t>
          </a:r>
          <a:r>
            <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(1)</a:t>
          </a:r>
          <a:r>
            <a:rPr kumimoji="0" lang="ja-JP" altLang="en-US"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(3) </a:t>
          </a:r>
          <a:r>
            <a:rPr kumimoji="0" lang="ja-JP" altLang="en-US"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の記入欄は百万円未満四捨五入・消費税込みでご記入願います。</a:t>
          </a:r>
          <a:endPar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r>
            <a:rPr lang="en-US" altLang="ja-JP" sz="700">
              <a:effectLst/>
              <a:ea typeface="ＭＳ Ｐゴシック" panose="020B0600070205080204" pitchFamily="50" charset="-128"/>
            </a:rPr>
            <a:t>4</a:t>
          </a:r>
          <a:r>
            <a:rPr lang="ja-JP" sz="700">
              <a:effectLst/>
              <a:ea typeface="ＭＳ Ｐゴシック" panose="020B0600070205080204" pitchFamily="50" charset="-128"/>
            </a:rPr>
            <a:t>．　</a:t>
          </a:r>
          <a:r>
            <a:rPr lang="ja-JP" sz="700" u="sng">
              <a:effectLst/>
              <a:ea typeface="ＭＳ Ｐゴシック" panose="020B0600070205080204" pitchFamily="50" charset="-128"/>
            </a:rPr>
            <a:t>税別経理をされている法人は</a:t>
          </a:r>
          <a:r>
            <a:rPr lang="en-US" sz="700">
              <a:effectLst/>
              <a:ea typeface="ＭＳ Ｐゴシック" panose="020B0600070205080204" pitchFamily="50" charset="-128"/>
            </a:rPr>
            <a:t>(1)</a:t>
          </a:r>
          <a:r>
            <a:rPr lang="ja-JP" sz="700">
              <a:effectLst/>
              <a:ea typeface="ＭＳ Ｐゴシック" panose="020B0600070205080204" pitchFamily="50" charset="-128"/>
            </a:rPr>
            <a:t>～</a:t>
          </a:r>
          <a:r>
            <a:rPr lang="en-US" sz="700">
              <a:effectLst/>
              <a:ea typeface="ＭＳ Ｐゴシック" panose="020B0600070205080204" pitchFamily="50" charset="-128"/>
            </a:rPr>
            <a:t>(3)</a:t>
          </a:r>
          <a:r>
            <a:rPr lang="ja-JP" sz="700">
              <a:effectLst/>
              <a:ea typeface="ＭＳ Ｐゴシック" panose="020B0600070205080204" pitchFamily="50" charset="-128"/>
            </a:rPr>
            <a:t>の該当する欄右上に　</a:t>
          </a:r>
          <a:r>
            <a:rPr lang="ja-JP" altLang="en-US" sz="700">
              <a:effectLst/>
              <a:ea typeface="ＭＳ Ｐゴシック" panose="020B0600070205080204" pitchFamily="50" charset="-128"/>
            </a:rPr>
            <a:t>　</a:t>
          </a:r>
          <a:r>
            <a:rPr lang="en-US" sz="1200">
              <a:effectLst/>
              <a:latin typeface="ＭＳ Ｐゴシック" panose="020B0600070205080204" pitchFamily="50" charset="-128"/>
            </a:rPr>
            <a:t>  </a:t>
          </a:r>
          <a:r>
            <a:rPr lang="ja-JP" altLang="en-US" sz="1200">
              <a:effectLst/>
              <a:latin typeface="ＭＳ Ｐゴシック" panose="020B0600070205080204" pitchFamily="50" charset="-128"/>
            </a:rPr>
            <a:t>　</a:t>
          </a:r>
          <a:r>
            <a:rPr lang="ja-JP" sz="700">
              <a:effectLst/>
              <a:ea typeface="ＭＳ Ｐゴシック" panose="020B0600070205080204" pitchFamily="50" charset="-128"/>
            </a:rPr>
            <a:t>と</a:t>
          </a:r>
          <a:r>
            <a:rPr lang="ja-JP" altLang="en-US" sz="700">
              <a:effectLst/>
              <a:ea typeface="ＭＳ Ｐゴシック" panose="020B0600070205080204" pitchFamily="50" charset="-128"/>
            </a:rPr>
            <a:t>ご</a:t>
          </a:r>
          <a:r>
            <a:rPr lang="ja-JP" sz="700">
              <a:effectLst/>
              <a:ea typeface="ＭＳ Ｐゴシック" panose="020B0600070205080204" pitchFamily="50" charset="-128"/>
            </a:rPr>
            <a:t>記入願います。</a:t>
          </a:r>
          <a:endParaRPr lang="ja-JP">
            <a:effectLst/>
          </a:endParaRPr>
        </a:p>
      </xdr:txBody>
    </xdr:sp>
    <xdr:clientData/>
  </xdr:twoCellAnchor>
  <xdr:twoCellAnchor>
    <xdr:from>
      <xdr:col>41</xdr:col>
      <xdr:colOff>100442</xdr:colOff>
      <xdr:row>52</xdr:row>
      <xdr:rowOff>178917</xdr:rowOff>
    </xdr:from>
    <xdr:to>
      <xdr:col>42</xdr:col>
      <xdr:colOff>105322</xdr:colOff>
      <xdr:row>53</xdr:row>
      <xdr:rowOff>110453</xdr:rowOff>
    </xdr:to>
    <xdr:sp macro="" textlink="">
      <xdr:nvSpPr>
        <xdr:cNvPr id="136" name="テキスト ボックス 14"/>
        <xdr:cNvSpPr txBox="1"/>
      </xdr:nvSpPr>
      <xdr:spPr>
        <a:xfrm>
          <a:off x="14466096" y="11403763"/>
          <a:ext cx="126995" cy="16111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34498</xdr:colOff>
      <xdr:row>6</xdr:row>
      <xdr:rowOff>82734</xdr:rowOff>
    </xdr:from>
    <xdr:to>
      <xdr:col>21</xdr:col>
      <xdr:colOff>203884</xdr:colOff>
      <xdr:row>8</xdr:row>
      <xdr:rowOff>143059</xdr:rowOff>
    </xdr:to>
    <xdr:sp macro="" textlink="">
      <xdr:nvSpPr>
        <xdr:cNvPr id="46" name="テキスト ボックス 2"/>
        <xdr:cNvSpPr txBox="1">
          <a:spLocks noChangeArrowheads="1"/>
        </xdr:cNvSpPr>
      </xdr:nvSpPr>
      <xdr:spPr bwMode="auto">
        <a:xfrm>
          <a:off x="1993229" y="1142696"/>
          <a:ext cx="3700963" cy="455978"/>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1800" b="1" kern="100">
              <a:effectLst/>
              <a:latin typeface="Century" panose="02040604050505020304" pitchFamily="18" charset="0"/>
              <a:ea typeface="ＭＳ ゴシック" panose="020B0609070205080204" pitchFamily="49" charset="-128"/>
              <a:cs typeface="Times New Roman" panose="02020603050405020304" pitchFamily="18" charset="0"/>
            </a:rPr>
            <a:t>北海道法人企業投資状況調査票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846807</xdr:colOff>
      <xdr:row>31</xdr:row>
      <xdr:rowOff>42403</xdr:rowOff>
    </xdr:from>
    <xdr:to>
      <xdr:col>3</xdr:col>
      <xdr:colOff>92744</xdr:colOff>
      <xdr:row>32</xdr:row>
      <xdr:rowOff>162351</xdr:rowOff>
    </xdr:to>
    <xdr:sp macro="" textlink="">
      <xdr:nvSpPr>
        <xdr:cNvPr id="48" name="正方形/長方形 47"/>
        <xdr:cNvSpPr/>
      </xdr:nvSpPr>
      <xdr:spPr>
        <a:xfrm>
          <a:off x="933702" y="6579561"/>
          <a:ext cx="288674" cy="2536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12</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860175</xdr:colOff>
      <xdr:row>33</xdr:row>
      <xdr:rowOff>106112</xdr:rowOff>
    </xdr:from>
    <xdr:to>
      <xdr:col>3</xdr:col>
      <xdr:colOff>106112</xdr:colOff>
      <xdr:row>34</xdr:row>
      <xdr:rowOff>213110</xdr:rowOff>
    </xdr:to>
    <xdr:sp macro="" textlink="">
      <xdr:nvSpPr>
        <xdr:cNvPr id="49" name="正方形/長方形 48"/>
        <xdr:cNvSpPr/>
      </xdr:nvSpPr>
      <xdr:spPr>
        <a:xfrm>
          <a:off x="947070" y="7057691"/>
          <a:ext cx="288674" cy="260735"/>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21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174737</xdr:colOff>
      <xdr:row>31</xdr:row>
      <xdr:rowOff>46653</xdr:rowOff>
    </xdr:from>
    <xdr:to>
      <xdr:col>17</xdr:col>
      <xdr:colOff>91393</xdr:colOff>
      <xdr:row>32</xdr:row>
      <xdr:rowOff>166601</xdr:rowOff>
    </xdr:to>
    <xdr:sp macro="" textlink="">
      <xdr:nvSpPr>
        <xdr:cNvPr id="50" name="正方形/長方形 49"/>
        <xdr:cNvSpPr/>
      </xdr:nvSpPr>
      <xdr:spPr>
        <a:xfrm>
          <a:off x="4459316" y="6583811"/>
          <a:ext cx="284288" cy="2536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39</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842066</xdr:colOff>
      <xdr:row>38</xdr:row>
      <xdr:rowOff>88521</xdr:rowOff>
    </xdr:from>
    <xdr:to>
      <xdr:col>3</xdr:col>
      <xdr:colOff>88003</xdr:colOff>
      <xdr:row>39</xdr:row>
      <xdr:rowOff>175675</xdr:rowOff>
    </xdr:to>
    <xdr:sp macro="" textlink="">
      <xdr:nvSpPr>
        <xdr:cNvPr id="52" name="正方形/長方形 51"/>
        <xdr:cNvSpPr/>
      </xdr:nvSpPr>
      <xdr:spPr>
        <a:xfrm>
          <a:off x="886240" y="7995651"/>
          <a:ext cx="289546" cy="25832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30</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29944</xdr:colOff>
      <xdr:row>10</xdr:row>
      <xdr:rowOff>22091</xdr:rowOff>
    </xdr:from>
    <xdr:to>
      <xdr:col>17</xdr:col>
      <xdr:colOff>79640</xdr:colOff>
      <xdr:row>11</xdr:row>
      <xdr:rowOff>27610</xdr:rowOff>
    </xdr:to>
    <xdr:sp macro="" textlink="">
      <xdr:nvSpPr>
        <xdr:cNvPr id="53" name="テキスト ボックス 2"/>
        <xdr:cNvSpPr txBox="1">
          <a:spLocks noChangeArrowheads="1"/>
        </xdr:cNvSpPr>
      </xdr:nvSpPr>
      <xdr:spPr bwMode="auto">
        <a:xfrm>
          <a:off x="73906" y="1941745"/>
          <a:ext cx="4621696" cy="235096"/>
        </a:xfrm>
        <a:prstGeom prst="rect">
          <a:avLst/>
        </a:prstGeom>
        <a:solidFill>
          <a:srgbClr val="FFFFFF"/>
        </a:solidFill>
        <a:ln w="19050">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ja-JP" sz="1100" b="1" kern="100">
              <a:solidFill>
                <a:srgbClr val="FFFFFF"/>
              </a:solidFill>
              <a:effectLst/>
              <a:highlight>
                <a:srgbClr val="000000"/>
              </a:highlight>
              <a:latin typeface="Century" panose="02040604050505020304" pitchFamily="18" charset="0"/>
              <a:ea typeface="ＭＳ Ｐゴシック" panose="020B0600070205080204" pitchFamily="50" charset="-128"/>
              <a:cs typeface="Times New Roman" panose="02020603050405020304" pitchFamily="18" charset="0"/>
            </a:rPr>
            <a:t>インターネット（政府統計オンライン調査総合窓口）</a:t>
          </a:r>
          <a:r>
            <a:rPr lang="ja-JP" sz="1100" b="1" kern="100">
              <a:effectLst/>
              <a:latin typeface="Century" panose="02040604050505020304" pitchFamily="18" charset="0"/>
              <a:ea typeface="ＭＳ Ｐゴシック" panose="020B0600070205080204" pitchFamily="50" charset="-128"/>
              <a:cs typeface="Times New Roman" panose="02020603050405020304" pitchFamily="18" charset="0"/>
            </a:rPr>
            <a:t>による回答が便利です。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124814</xdr:colOff>
      <xdr:row>44</xdr:row>
      <xdr:rowOff>215715</xdr:rowOff>
    </xdr:from>
    <xdr:to>
      <xdr:col>9</xdr:col>
      <xdr:colOff>110742</xdr:colOff>
      <xdr:row>45</xdr:row>
      <xdr:rowOff>203107</xdr:rowOff>
    </xdr:to>
    <xdr:grpSp>
      <xdr:nvGrpSpPr>
        <xdr:cNvPr id="12" name="グループ化 11"/>
        <xdr:cNvGrpSpPr/>
      </xdr:nvGrpSpPr>
      <xdr:grpSpPr>
        <a:xfrm>
          <a:off x="2387723" y="9509806"/>
          <a:ext cx="251474" cy="218301"/>
          <a:chOff x="2808304" y="11176496"/>
          <a:chExt cx="283838" cy="247045"/>
        </a:xfrm>
      </xdr:grpSpPr>
      <xdr:sp macro="" textlink="">
        <xdr:nvSpPr>
          <xdr:cNvPr id="77" name="楕円 76"/>
          <xdr:cNvSpPr/>
        </xdr:nvSpPr>
        <xdr:spPr>
          <a:xfrm>
            <a:off x="2878431" y="11197766"/>
            <a:ext cx="213711" cy="2257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4" name="テキスト ボックス 2"/>
          <xdr:cNvSpPr txBox="1">
            <a:spLocks noChangeArrowheads="1"/>
          </xdr:cNvSpPr>
        </xdr:nvSpPr>
        <xdr:spPr bwMode="auto">
          <a:xfrm>
            <a:off x="2808304" y="11176496"/>
            <a:ext cx="241784" cy="23156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altLang="en-US" sz="105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抜　</a:t>
            </a:r>
            <a:endParaRPr lang="ja-JP" sz="105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grpSp>
    <xdr:clientData/>
  </xdr:twoCellAnchor>
  <xdr:twoCellAnchor editAs="oneCell">
    <xdr:from>
      <xdr:col>2</xdr:col>
      <xdr:colOff>783493</xdr:colOff>
      <xdr:row>43</xdr:row>
      <xdr:rowOff>106903</xdr:rowOff>
    </xdr:from>
    <xdr:to>
      <xdr:col>5</xdr:col>
      <xdr:colOff>55826</xdr:colOff>
      <xdr:row>44</xdr:row>
      <xdr:rowOff>10676</xdr:rowOff>
    </xdr:to>
    <xdr:pic>
      <xdr:nvPicPr>
        <xdr:cNvPr id="66" name="図 6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1416" y="9123903"/>
          <a:ext cx="850064"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5773</xdr:colOff>
      <xdr:row>1</xdr:row>
      <xdr:rowOff>5772</xdr:rowOff>
    </xdr:from>
    <xdr:to>
      <xdr:col>2</xdr:col>
      <xdr:colOff>254889</xdr:colOff>
      <xdr:row>2</xdr:row>
      <xdr:rowOff>38633</xdr:rowOff>
    </xdr:to>
    <xdr:sp macro="" textlink="">
      <xdr:nvSpPr>
        <xdr:cNvPr id="56" name="テキスト ボックス 55"/>
        <xdr:cNvSpPr txBox="1"/>
      </xdr:nvSpPr>
      <xdr:spPr>
        <a:xfrm>
          <a:off x="98137" y="173181"/>
          <a:ext cx="249116" cy="263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p>
      </xdr:txBody>
    </xdr:sp>
    <xdr:clientData/>
  </xdr:twoCellAnchor>
  <xdr:twoCellAnchor>
    <xdr:from>
      <xdr:col>12</xdr:col>
      <xdr:colOff>5773</xdr:colOff>
      <xdr:row>29</xdr:row>
      <xdr:rowOff>288636</xdr:rowOff>
    </xdr:from>
    <xdr:to>
      <xdr:col>12</xdr:col>
      <xdr:colOff>248229</xdr:colOff>
      <xdr:row>31</xdr:row>
      <xdr:rowOff>28863</xdr:rowOff>
    </xdr:to>
    <xdr:sp macro="" textlink="">
      <xdr:nvSpPr>
        <xdr:cNvPr id="8" name="楕円 7"/>
        <xdr:cNvSpPr/>
      </xdr:nvSpPr>
      <xdr:spPr>
        <a:xfrm>
          <a:off x="3134591" y="6396181"/>
          <a:ext cx="242456" cy="2597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5773</xdr:colOff>
      <xdr:row>35</xdr:row>
      <xdr:rowOff>288636</xdr:rowOff>
    </xdr:from>
    <xdr:to>
      <xdr:col>12</xdr:col>
      <xdr:colOff>248229</xdr:colOff>
      <xdr:row>37</xdr:row>
      <xdr:rowOff>28863</xdr:rowOff>
    </xdr:to>
    <xdr:sp macro="" textlink="">
      <xdr:nvSpPr>
        <xdr:cNvPr id="57" name="楕円 56"/>
        <xdr:cNvSpPr/>
      </xdr:nvSpPr>
      <xdr:spPr>
        <a:xfrm>
          <a:off x="3134591" y="6396181"/>
          <a:ext cx="242456" cy="2597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427183</xdr:colOff>
      <xdr:row>30</xdr:row>
      <xdr:rowOff>187613</xdr:rowOff>
    </xdr:from>
    <xdr:to>
      <xdr:col>25</xdr:col>
      <xdr:colOff>213593</xdr:colOff>
      <xdr:row>32</xdr:row>
      <xdr:rowOff>80817</xdr:rowOff>
    </xdr:to>
    <xdr:sp macro="" textlink="">
      <xdr:nvSpPr>
        <xdr:cNvPr id="58" name="楕円 57"/>
        <xdr:cNvSpPr/>
      </xdr:nvSpPr>
      <xdr:spPr>
        <a:xfrm>
          <a:off x="6731001" y="6583795"/>
          <a:ext cx="242456" cy="25688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1206499</xdr:colOff>
      <xdr:row>2</xdr:row>
      <xdr:rowOff>99786</xdr:rowOff>
    </xdr:from>
    <xdr:to>
      <xdr:col>18</xdr:col>
      <xdr:colOff>36284</xdr:colOff>
      <xdr:row>2</xdr:row>
      <xdr:rowOff>526144</xdr:rowOff>
    </xdr:to>
    <xdr:sp macro="" textlink="">
      <xdr:nvSpPr>
        <xdr:cNvPr id="5" name="角丸四角形 4"/>
        <xdr:cNvSpPr/>
      </xdr:nvSpPr>
      <xdr:spPr>
        <a:xfrm>
          <a:off x="10586356" y="789215"/>
          <a:ext cx="743857" cy="42635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3891642</xdr:colOff>
      <xdr:row>4</xdr:row>
      <xdr:rowOff>0</xdr:rowOff>
    </xdr:from>
    <xdr:to>
      <xdr:col>2</xdr:col>
      <xdr:colOff>3365499</xdr:colOff>
      <xdr:row>13</xdr:row>
      <xdr:rowOff>807357</xdr:rowOff>
    </xdr:to>
    <xdr:sp macro="" textlink="">
      <xdr:nvSpPr>
        <xdr:cNvPr id="6" name="角丸四角形 5"/>
        <xdr:cNvSpPr/>
      </xdr:nvSpPr>
      <xdr:spPr>
        <a:xfrm>
          <a:off x="4154713" y="2013857"/>
          <a:ext cx="3483429" cy="708478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4009571</xdr:colOff>
      <xdr:row>14</xdr:row>
      <xdr:rowOff>780143</xdr:rowOff>
    </xdr:from>
    <xdr:to>
      <xdr:col>2</xdr:col>
      <xdr:colOff>2086428</xdr:colOff>
      <xdr:row>18</xdr:row>
      <xdr:rowOff>798285</xdr:rowOff>
    </xdr:to>
    <xdr:sp macro="" textlink="">
      <xdr:nvSpPr>
        <xdr:cNvPr id="7" name="角丸四角形 6"/>
        <xdr:cNvSpPr/>
      </xdr:nvSpPr>
      <xdr:spPr>
        <a:xfrm>
          <a:off x="4272642" y="9896929"/>
          <a:ext cx="2086429" cy="307521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27213</xdr:rowOff>
    </xdr:from>
    <xdr:to>
      <xdr:col>3</xdr:col>
      <xdr:colOff>843642</xdr:colOff>
      <xdr:row>2</xdr:row>
      <xdr:rowOff>644070</xdr:rowOff>
    </xdr:to>
    <xdr:sp macro="" textlink="">
      <xdr:nvSpPr>
        <xdr:cNvPr id="9" name="正方形/長方形 8"/>
        <xdr:cNvSpPr/>
      </xdr:nvSpPr>
      <xdr:spPr>
        <a:xfrm>
          <a:off x="0" y="716642"/>
          <a:ext cx="10223499" cy="6168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Ｐゴシック" panose="020B0600070205080204" pitchFamily="50" charset="-128"/>
              <a:ea typeface="ＭＳ Ｐゴシック" panose="020B0600070205080204" pitchFamily="50" charset="-128"/>
            </a:rPr>
            <a:t>調査票に必要事項を入力する際は「入力シート」をご利用願います。</a:t>
          </a:r>
        </a:p>
      </xdr:txBody>
    </xdr:sp>
    <xdr:clientData/>
  </xdr:twoCellAnchor>
  <xdr:twoCellAnchor>
    <xdr:from>
      <xdr:col>2</xdr:col>
      <xdr:colOff>2050143</xdr:colOff>
      <xdr:row>15</xdr:row>
      <xdr:rowOff>18143</xdr:rowOff>
    </xdr:from>
    <xdr:to>
      <xdr:col>2</xdr:col>
      <xdr:colOff>2676071</xdr:colOff>
      <xdr:row>18</xdr:row>
      <xdr:rowOff>807358</xdr:rowOff>
    </xdr:to>
    <xdr:sp macro="" textlink="">
      <xdr:nvSpPr>
        <xdr:cNvPr id="12" name="右中かっこ 11"/>
        <xdr:cNvSpPr/>
      </xdr:nvSpPr>
      <xdr:spPr>
        <a:xfrm>
          <a:off x="6322786" y="9960429"/>
          <a:ext cx="625928" cy="3020786"/>
        </a:xfrm>
        <a:prstGeom prst="rightBrace">
          <a:avLst>
            <a:gd name="adj1" fmla="val 6694"/>
            <a:gd name="adj2" fmla="val 4703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217714</xdr:colOff>
      <xdr:row>3</xdr:row>
      <xdr:rowOff>190499</xdr:rowOff>
    </xdr:from>
    <xdr:to>
      <xdr:col>24</xdr:col>
      <xdr:colOff>154215</xdr:colOff>
      <xdr:row>4</xdr:row>
      <xdr:rowOff>408214</xdr:rowOff>
    </xdr:to>
    <xdr:sp macro="" textlink="">
      <xdr:nvSpPr>
        <xdr:cNvPr id="2" name="四角形吹き出し 1"/>
        <xdr:cNvSpPr/>
      </xdr:nvSpPr>
      <xdr:spPr>
        <a:xfrm>
          <a:off x="11665857" y="1542142"/>
          <a:ext cx="3909787" cy="879929"/>
        </a:xfrm>
        <a:prstGeom prst="wedgeRectCallout">
          <a:avLst>
            <a:gd name="adj1" fmla="val -56841"/>
            <a:gd name="adj2" fmla="val -1114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ＭＳ Ｐゴシック" panose="020B0600070205080204" pitchFamily="50" charset="-128"/>
              <a:ea typeface="ＭＳ Ｐゴシック" panose="020B0600070205080204" pitchFamily="50" charset="-128"/>
            </a:rPr>
            <a:t>黄色で着色されたセルに必要事項を記入願います。</a:t>
          </a:r>
        </a:p>
      </xdr:txBody>
    </xdr:sp>
    <xdr:clientData/>
  </xdr:twoCellAnchor>
  <xdr:twoCellAnchor>
    <xdr:from>
      <xdr:col>1</xdr:col>
      <xdr:colOff>36287</xdr:colOff>
      <xdr:row>13</xdr:row>
      <xdr:rowOff>616855</xdr:rowOff>
    </xdr:from>
    <xdr:to>
      <xdr:col>1</xdr:col>
      <xdr:colOff>3946073</xdr:colOff>
      <xdr:row>14</xdr:row>
      <xdr:rowOff>671284</xdr:rowOff>
    </xdr:to>
    <xdr:sp macro="" textlink="">
      <xdr:nvSpPr>
        <xdr:cNvPr id="15" name="四角形吹き出し 14"/>
        <xdr:cNvSpPr/>
      </xdr:nvSpPr>
      <xdr:spPr>
        <a:xfrm>
          <a:off x="299358" y="8908141"/>
          <a:ext cx="3909786" cy="879929"/>
        </a:xfrm>
        <a:prstGeom prst="wedgeRectCallout">
          <a:avLst>
            <a:gd name="adj1" fmla="val 52440"/>
            <a:gd name="adj2" fmla="val 8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ＭＳ Ｐゴシック" panose="020B0600070205080204" pitchFamily="50" charset="-128"/>
              <a:ea typeface="ＭＳ Ｐゴシック" panose="020B0600070205080204" pitchFamily="50" charset="-128"/>
            </a:rPr>
            <a:t>黄色で着色されたセルに必要事項を記入願います。</a:t>
          </a:r>
        </a:p>
      </xdr:txBody>
    </xdr:sp>
    <xdr:clientData/>
  </xdr:twoCellAnchor>
  <xdr:twoCellAnchor>
    <xdr:from>
      <xdr:col>2</xdr:col>
      <xdr:colOff>3574143</xdr:colOff>
      <xdr:row>8</xdr:row>
      <xdr:rowOff>172359</xdr:rowOff>
    </xdr:from>
    <xdr:to>
      <xdr:col>19</xdr:col>
      <xdr:colOff>544286</xdr:colOff>
      <xdr:row>9</xdr:row>
      <xdr:rowOff>489858</xdr:rowOff>
    </xdr:to>
    <xdr:sp macro="" textlink="">
      <xdr:nvSpPr>
        <xdr:cNvPr id="16" name="四角形吹き出し 15"/>
        <xdr:cNvSpPr/>
      </xdr:nvSpPr>
      <xdr:spPr>
        <a:xfrm>
          <a:off x="7846786" y="4336145"/>
          <a:ext cx="4807857" cy="1142999"/>
        </a:xfrm>
        <a:prstGeom prst="wedgeRectCallout">
          <a:avLst>
            <a:gd name="adj1" fmla="val -95441"/>
            <a:gd name="adj2" fmla="val -97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0" i="0" u="sng">
              <a:solidFill>
                <a:srgbClr val="FF0000"/>
              </a:solidFill>
              <a:latin typeface="ＭＳ Ｐゴシック" panose="020B0600070205080204" pitchFamily="50" charset="-128"/>
              <a:ea typeface="ＭＳ Ｐゴシック" panose="020B0600070205080204" pitchFamily="50" charset="-128"/>
            </a:rPr>
            <a:t>百万円単位</a:t>
          </a:r>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で入力願います。</a:t>
          </a:r>
          <a:endParaRPr kumimoji="1" lang="en-US" altLang="ja-JP" sz="2000" b="0" i="0" u="none">
            <a:solidFill>
              <a:schemeClr val="bg1"/>
            </a:solidFill>
            <a:latin typeface="ＭＳ Ｐゴシック" panose="020B0600070205080204" pitchFamily="50" charset="-128"/>
            <a:ea typeface="ＭＳ Ｐゴシック" panose="020B0600070205080204" pitchFamily="50" charset="-128"/>
          </a:endParaRPr>
        </a:p>
        <a:p>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なお、単位未満は四捨五入とし、該当がない場合は「</a:t>
          </a:r>
          <a:r>
            <a:rPr kumimoji="1" lang="en-US" altLang="ja-JP" sz="2000" b="0" i="0" u="none">
              <a:solidFill>
                <a:schemeClr val="bg1"/>
              </a:solidFill>
              <a:latin typeface="ＭＳ Ｐゴシック" panose="020B0600070205080204" pitchFamily="50" charset="-128"/>
              <a:ea typeface="ＭＳ Ｐゴシック" panose="020B0600070205080204" pitchFamily="50" charset="-128"/>
            </a:rPr>
            <a:t>0</a:t>
          </a:r>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」と記入願います。</a:t>
          </a:r>
        </a:p>
      </xdr:txBody>
    </xdr:sp>
    <xdr:clientData/>
  </xdr:twoCellAnchor>
  <xdr:twoCellAnchor>
    <xdr:from>
      <xdr:col>2</xdr:col>
      <xdr:colOff>3338286</xdr:colOff>
      <xdr:row>13</xdr:row>
      <xdr:rowOff>507998</xdr:rowOff>
    </xdr:from>
    <xdr:to>
      <xdr:col>18</xdr:col>
      <xdr:colOff>653143</xdr:colOff>
      <xdr:row>14</xdr:row>
      <xdr:rowOff>825497</xdr:rowOff>
    </xdr:to>
    <xdr:sp macro="" textlink="">
      <xdr:nvSpPr>
        <xdr:cNvPr id="17" name="四角形吹き出し 16"/>
        <xdr:cNvSpPr/>
      </xdr:nvSpPr>
      <xdr:spPr>
        <a:xfrm>
          <a:off x="7610929" y="8799284"/>
          <a:ext cx="4490357" cy="1142999"/>
        </a:xfrm>
        <a:prstGeom prst="wedgeRectCallout">
          <a:avLst>
            <a:gd name="adj1" fmla="val -67148"/>
            <a:gd name="adj2" fmla="val 1787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0" i="0" u="sng">
              <a:solidFill>
                <a:srgbClr val="FF0000"/>
              </a:solidFill>
              <a:latin typeface="ＭＳ Ｐゴシック" panose="020B0600070205080204" pitchFamily="50" charset="-128"/>
              <a:ea typeface="ＭＳ Ｐゴシック" panose="020B0600070205080204" pitchFamily="50" charset="-128"/>
            </a:rPr>
            <a:t>百万円単位</a:t>
          </a:r>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で記入願います。</a:t>
          </a:r>
          <a:endParaRPr kumimoji="1" lang="en-US" altLang="ja-JP" sz="2000" b="0" i="0" u="none">
            <a:solidFill>
              <a:schemeClr val="bg1"/>
            </a:solidFill>
            <a:latin typeface="ＭＳ Ｐゴシック" panose="020B0600070205080204" pitchFamily="50" charset="-128"/>
            <a:ea typeface="ＭＳ Ｐゴシック" panose="020B0600070205080204" pitchFamily="50" charset="-128"/>
          </a:endParaRPr>
        </a:p>
        <a:p>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なお、単位未満は四捨五入とし、該当がない場合は「</a:t>
          </a:r>
          <a:r>
            <a:rPr kumimoji="1" lang="en-US" altLang="ja-JP" sz="2000" b="0" i="0" u="none">
              <a:solidFill>
                <a:schemeClr val="bg1"/>
              </a:solidFill>
              <a:latin typeface="ＭＳ Ｐゴシック" panose="020B0600070205080204" pitchFamily="50" charset="-128"/>
              <a:ea typeface="ＭＳ Ｐゴシック" panose="020B0600070205080204" pitchFamily="50" charset="-128"/>
            </a:rPr>
            <a:t>0</a:t>
          </a:r>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」と記入願います。</a:t>
          </a:r>
        </a:p>
      </xdr:txBody>
    </xdr:sp>
    <xdr:clientData/>
  </xdr:twoCellAnchor>
  <xdr:twoCellAnchor>
    <xdr:from>
      <xdr:col>2</xdr:col>
      <xdr:colOff>3419930</xdr:colOff>
      <xdr:row>11</xdr:row>
      <xdr:rowOff>163287</xdr:rowOff>
    </xdr:from>
    <xdr:to>
      <xdr:col>18</xdr:col>
      <xdr:colOff>235857</xdr:colOff>
      <xdr:row>12</xdr:row>
      <xdr:rowOff>217716</xdr:rowOff>
    </xdr:to>
    <xdr:sp macro="" textlink="">
      <xdr:nvSpPr>
        <xdr:cNvPr id="18" name="四角形吹き出し 17"/>
        <xdr:cNvSpPr/>
      </xdr:nvSpPr>
      <xdr:spPr>
        <a:xfrm>
          <a:off x="7692573" y="6803573"/>
          <a:ext cx="3991427" cy="879929"/>
        </a:xfrm>
        <a:prstGeom prst="wedgeRectCallout">
          <a:avLst>
            <a:gd name="adj1" fmla="val -56841"/>
            <a:gd name="adj2" fmla="val -1114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ＭＳ Ｐゴシック" panose="020B0600070205080204" pitchFamily="50" charset="-128"/>
              <a:ea typeface="ＭＳ Ｐゴシック" panose="020B0600070205080204" pitchFamily="50" charset="-128"/>
            </a:rPr>
            <a:t>本社所在地と同一の場合、「同上」</a:t>
          </a:r>
          <a:endParaRPr kumimoji="1" lang="en-US" altLang="ja-JP" sz="2000">
            <a:latin typeface="ＭＳ Ｐゴシック" panose="020B0600070205080204" pitchFamily="50" charset="-128"/>
            <a:ea typeface="ＭＳ Ｐゴシック" panose="020B0600070205080204" pitchFamily="50" charset="-128"/>
          </a:endParaRPr>
        </a:p>
        <a:p>
          <a:pPr algn="l"/>
          <a:r>
            <a:rPr kumimoji="1" lang="ja-JP" altLang="en-US" sz="2000">
              <a:latin typeface="ＭＳ Ｐゴシック" panose="020B0600070205080204" pitchFamily="50" charset="-128"/>
              <a:ea typeface="ＭＳ Ｐゴシック" panose="020B0600070205080204" pitchFamily="50" charset="-128"/>
            </a:rPr>
            <a:t>と記入願います。</a:t>
          </a:r>
        </a:p>
      </xdr:txBody>
    </xdr:sp>
    <xdr:clientData/>
  </xdr:twoCellAnchor>
  <xdr:twoCellAnchor>
    <xdr:from>
      <xdr:col>3</xdr:col>
      <xdr:colOff>14515</xdr:colOff>
      <xdr:row>6</xdr:row>
      <xdr:rowOff>27214</xdr:rowOff>
    </xdr:from>
    <xdr:to>
      <xdr:col>20</xdr:col>
      <xdr:colOff>531588</xdr:colOff>
      <xdr:row>7</xdr:row>
      <xdr:rowOff>279400</xdr:rowOff>
    </xdr:to>
    <xdr:sp macro="" textlink="">
      <xdr:nvSpPr>
        <xdr:cNvPr id="13" name="四角形吹き出し 12"/>
        <xdr:cNvSpPr/>
      </xdr:nvSpPr>
      <xdr:spPr>
        <a:xfrm>
          <a:off x="9399815" y="3367314"/>
          <a:ext cx="3907973" cy="912586"/>
        </a:xfrm>
        <a:prstGeom prst="wedgeRectCallout">
          <a:avLst>
            <a:gd name="adj1" fmla="val -93732"/>
            <a:gd name="adj2" fmla="val 689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atin typeface="ＭＳ Ｐゴシック" panose="020B0600070205080204" pitchFamily="50" charset="-128"/>
              <a:ea typeface="ＭＳ Ｐゴシック" panose="020B0600070205080204" pitchFamily="50" charset="-128"/>
            </a:rPr>
            <a:t>黄色で着色されたセルに必要事項を記入願います。</a:t>
          </a:r>
        </a:p>
      </xdr:txBody>
    </xdr:sp>
    <xdr:clientData/>
  </xdr:twoCellAnchor>
  <xdr:twoCellAnchor>
    <xdr:from>
      <xdr:col>19</xdr:col>
      <xdr:colOff>544286</xdr:colOff>
      <xdr:row>12</xdr:row>
      <xdr:rowOff>507998</xdr:rowOff>
    </xdr:from>
    <xdr:to>
      <xdr:col>26</xdr:col>
      <xdr:colOff>411843</xdr:colOff>
      <xdr:row>13</xdr:row>
      <xdr:rowOff>825497</xdr:rowOff>
    </xdr:to>
    <xdr:sp macro="" textlink="">
      <xdr:nvSpPr>
        <xdr:cNvPr id="14" name="四角形吹き出し 13"/>
        <xdr:cNvSpPr/>
      </xdr:nvSpPr>
      <xdr:spPr>
        <a:xfrm>
          <a:off x="12660086" y="7975598"/>
          <a:ext cx="4490357" cy="1142999"/>
        </a:xfrm>
        <a:prstGeom prst="wedgeRectCallout">
          <a:avLst>
            <a:gd name="adj1" fmla="val -67148"/>
            <a:gd name="adj2" fmla="val 1787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税別経理されている場合は、</a:t>
          </a:r>
          <a:endParaRPr kumimoji="1" lang="en-US" altLang="ja-JP" sz="2000" b="0" i="0" u="none">
            <a:solidFill>
              <a:schemeClr val="bg1"/>
            </a:solidFill>
            <a:latin typeface="ＭＳ Ｐゴシック" panose="020B0600070205080204" pitchFamily="50" charset="-128"/>
            <a:ea typeface="ＭＳ Ｐゴシック" panose="020B0600070205080204" pitchFamily="50" charset="-128"/>
          </a:endParaRPr>
        </a:p>
        <a:p>
          <a:r>
            <a:rPr kumimoji="1" lang="ja-JP" altLang="en-US" sz="2000" b="0" i="0" u="none">
              <a:solidFill>
                <a:schemeClr val="bg1"/>
              </a:solidFill>
              <a:latin typeface="ＭＳ Ｐゴシック" panose="020B0600070205080204" pitchFamily="50" charset="-128"/>
              <a:ea typeface="ＭＳ Ｐゴシック" panose="020B0600070205080204" pitchFamily="50" charset="-128"/>
            </a:rPr>
            <a:t>リストから「税抜」を選択願います。</a:t>
          </a:r>
        </a:p>
      </xdr:txBody>
    </xdr:sp>
    <xdr:clientData/>
  </xdr:twoCellAnchor>
  <xdr:twoCellAnchor>
    <xdr:from>
      <xdr:col>2</xdr:col>
      <xdr:colOff>1409700</xdr:colOff>
      <xdr:row>20</xdr:row>
      <xdr:rowOff>25400</xdr:rowOff>
    </xdr:from>
    <xdr:to>
      <xdr:col>3</xdr:col>
      <xdr:colOff>1625600</xdr:colOff>
      <xdr:row>28</xdr:row>
      <xdr:rowOff>63500</xdr:rowOff>
    </xdr:to>
    <xdr:sp macro="" textlink="">
      <xdr:nvSpPr>
        <xdr:cNvPr id="19" name="四角形吹き出し 18"/>
        <xdr:cNvSpPr/>
      </xdr:nvSpPr>
      <xdr:spPr>
        <a:xfrm>
          <a:off x="5689600" y="14084300"/>
          <a:ext cx="5321300" cy="2057400"/>
        </a:xfrm>
        <a:prstGeom prst="wedgeRectCallout">
          <a:avLst>
            <a:gd name="adj1" fmla="val -75454"/>
            <a:gd name="adj2" fmla="val -42078"/>
          </a:avLst>
        </a:prstGeom>
        <a:blipFill>
          <a:blip xmlns:r="http://schemas.openxmlformats.org/officeDocument/2006/relationships" r:embed="rId1"/>
          <a:tile tx="0" ty="0" sx="100000" sy="100000" flip="none" algn="tl"/>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0" i="0" u="none">
              <a:solidFill>
                <a:sysClr val="windowText" lastClr="000000"/>
              </a:solidFill>
              <a:latin typeface="ＭＳ Ｐゴシック" panose="020B0600070205080204" pitchFamily="50" charset="-128"/>
              <a:ea typeface="ＭＳ Ｐゴシック" panose="020B0600070205080204" pitchFamily="50" charset="-128"/>
            </a:rPr>
            <a:t>■必要事項をすべて記入した後、左記のメールアドレスをクリックすると、提出先宛のメールが作成されます。</a:t>
          </a:r>
          <a:endParaRPr kumimoji="1" lang="en-US" altLang="ja-JP" sz="2000" b="0" i="0"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2000" b="0" i="0" u="none">
              <a:solidFill>
                <a:sysClr val="windowText" lastClr="000000"/>
              </a:solidFill>
              <a:latin typeface="ＭＳ Ｐゴシック" panose="020B0600070205080204" pitchFamily="50" charset="-128"/>
              <a:ea typeface="ＭＳ Ｐゴシック" panose="020B0600070205080204" pitchFamily="50" charset="-128"/>
            </a:rPr>
            <a:t>■調査票を保存し、パスワードを設定のうえ、作成したメールに添付して送信してください。</a:t>
          </a:r>
          <a:endParaRPr kumimoji="1" lang="en-US" altLang="ja-JP" sz="2000" b="0" i="0"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35719</xdr:colOff>
      <xdr:row>8</xdr:row>
      <xdr:rowOff>103189</xdr:rowOff>
    </xdr:from>
    <xdr:to>
      <xdr:col>5</xdr:col>
      <xdr:colOff>11906</xdr:colOff>
      <xdr:row>10</xdr:row>
      <xdr:rowOff>0</xdr:rowOff>
    </xdr:to>
    <xdr:sp macro="" textlink="">
      <xdr:nvSpPr>
        <xdr:cNvPr id="2" name="テキスト ボックス 2"/>
        <xdr:cNvSpPr txBox="1">
          <a:spLocks noChangeArrowheads="1"/>
        </xdr:cNvSpPr>
      </xdr:nvSpPr>
      <xdr:spPr bwMode="auto">
        <a:xfrm>
          <a:off x="124619" y="1550989"/>
          <a:ext cx="1550987" cy="360361"/>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統計法（平成</a:t>
          </a:r>
          <a:r>
            <a:rPr lang="en-US"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19</a:t>
          </a: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年法律第</a:t>
          </a:r>
          <a:r>
            <a:rPr lang="en-US"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53</a:t>
          </a: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号）</a:t>
          </a:r>
          <a:endParaRPr lang="en-US" alt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r>
            <a:rPr lang="ja-JP" sz="8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に基づく一般統計調査</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1403</xdr:colOff>
      <xdr:row>8</xdr:row>
      <xdr:rowOff>65638</xdr:rowOff>
    </xdr:from>
    <xdr:to>
      <xdr:col>4</xdr:col>
      <xdr:colOff>266821</xdr:colOff>
      <xdr:row>9</xdr:row>
      <xdr:rowOff>205579</xdr:rowOff>
    </xdr:to>
    <xdr:sp macro="" textlink="">
      <xdr:nvSpPr>
        <xdr:cNvPr id="3" name="角丸四角形 2"/>
        <xdr:cNvSpPr/>
      </xdr:nvSpPr>
      <xdr:spPr>
        <a:xfrm>
          <a:off x="90303" y="1513438"/>
          <a:ext cx="1573518" cy="368541"/>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23</xdr:col>
      <xdr:colOff>107156</xdr:colOff>
      <xdr:row>4</xdr:row>
      <xdr:rowOff>163330</xdr:rowOff>
    </xdr:from>
    <xdr:to>
      <xdr:col>24</xdr:col>
      <xdr:colOff>257968</xdr:colOff>
      <xdr:row>7</xdr:row>
      <xdr:rowOff>47576</xdr:rowOff>
    </xdr:to>
    <xdr:sp macro="" textlink="">
      <xdr:nvSpPr>
        <xdr:cNvPr id="4" name="円/楕円 7"/>
        <xdr:cNvSpPr/>
      </xdr:nvSpPr>
      <xdr:spPr>
        <a:xfrm>
          <a:off x="6158706" y="887230"/>
          <a:ext cx="417512" cy="37954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23</xdr:col>
      <xdr:colOff>152904</xdr:colOff>
      <xdr:row>5</xdr:row>
      <xdr:rowOff>67469</xdr:rowOff>
    </xdr:from>
    <xdr:to>
      <xdr:col>24</xdr:col>
      <xdr:colOff>337343</xdr:colOff>
      <xdr:row>6</xdr:row>
      <xdr:rowOff>131750</xdr:rowOff>
    </xdr:to>
    <xdr:sp macro="" textlink="">
      <xdr:nvSpPr>
        <xdr:cNvPr id="5" name="テキスト ボックス 2"/>
        <xdr:cNvSpPr txBox="1">
          <a:spLocks noChangeArrowheads="1"/>
        </xdr:cNvSpPr>
      </xdr:nvSpPr>
      <xdr:spPr bwMode="auto">
        <a:xfrm>
          <a:off x="6204454" y="956469"/>
          <a:ext cx="451139" cy="229381"/>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12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163917</xdr:colOff>
      <xdr:row>7</xdr:row>
      <xdr:rowOff>64657</xdr:rowOff>
    </xdr:from>
    <xdr:to>
      <xdr:col>25</xdr:col>
      <xdr:colOff>243302</xdr:colOff>
      <xdr:row>9</xdr:row>
      <xdr:rowOff>220870</xdr:rowOff>
    </xdr:to>
    <xdr:sp macro="" textlink="">
      <xdr:nvSpPr>
        <xdr:cNvPr id="6" name="テキスト ボックス 2"/>
        <xdr:cNvSpPr txBox="1">
          <a:spLocks noChangeArrowheads="1"/>
        </xdr:cNvSpPr>
      </xdr:nvSpPr>
      <xdr:spPr bwMode="auto">
        <a:xfrm>
          <a:off x="5948767" y="1283857"/>
          <a:ext cx="1069985" cy="6134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国土交通省　</a:t>
          </a: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北海道開発局</a:t>
          </a: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en-US" alt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ct val="500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令和</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6</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年</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8</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月</a:t>
          </a:r>
          <a:r>
            <a:rPr lang="en-US"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900" kern="100">
              <a:solidFill>
                <a:srgbClr val="44546A"/>
              </a:solidFill>
              <a:effectLst/>
              <a:latin typeface="Century" panose="02040604050505020304" pitchFamily="18" charset="0"/>
              <a:ea typeface="ＭＳ ゴシック" panose="020B0609070205080204" pitchFamily="49" charset="-128"/>
              <a:cs typeface="Times New Roman" panose="02020603050405020304" pitchFamily="18" charset="0"/>
            </a:rPr>
            <a:t>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50000"/>
            </a:lnSpc>
            <a:spcAft>
              <a:spcPts val="0"/>
            </a:spcAft>
          </a:pPr>
          <a:r>
            <a:rPr lang="en-US" sz="9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177402</xdr:colOff>
      <xdr:row>8</xdr:row>
      <xdr:rowOff>66859</xdr:rowOff>
    </xdr:from>
    <xdr:to>
      <xdr:col>25</xdr:col>
      <xdr:colOff>217305</xdr:colOff>
      <xdr:row>10</xdr:row>
      <xdr:rowOff>30794</xdr:rowOff>
    </xdr:to>
    <xdr:sp macro="" textlink="">
      <xdr:nvSpPr>
        <xdr:cNvPr id="7" name="テキスト ボックス 2"/>
        <xdr:cNvSpPr txBox="1">
          <a:spLocks noChangeArrowheads="1"/>
        </xdr:cNvSpPr>
      </xdr:nvSpPr>
      <xdr:spPr bwMode="auto">
        <a:xfrm>
          <a:off x="1841102" y="1514659"/>
          <a:ext cx="5151653" cy="427485"/>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※提出いただいた調査票は、統計法に定められた目的以外には使用しませんので、</a:t>
          </a:r>
          <a:endParaRPr lang="en-US" altLang="ja-JP" sz="8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indent="101600" algn="just">
            <a:spcAft>
              <a:spcPts val="0"/>
            </a:spcAft>
          </a:pP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正確にご記入いただき、</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令和</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6</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年</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9</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月</a:t>
          </a:r>
          <a:r>
            <a:rPr lang="en-US" sz="1200" b="1" u="sng"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b="1" u="sng" kern="100">
              <a:effectLst/>
              <a:latin typeface="Century" panose="02040604050505020304" pitchFamily="18" charset="0"/>
              <a:ea typeface="ＭＳ ゴシック" panose="020B0609070205080204" pitchFamily="49" charset="-128"/>
              <a:cs typeface="Times New Roman" panose="02020603050405020304" pitchFamily="18" charset="0"/>
            </a:rPr>
            <a:t>日まで</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に返送願います。</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16151</xdr:colOff>
      <xdr:row>10</xdr:row>
      <xdr:rowOff>36545</xdr:rowOff>
    </xdr:from>
    <xdr:to>
      <xdr:col>25</xdr:col>
      <xdr:colOff>2822</xdr:colOff>
      <xdr:row>13</xdr:row>
      <xdr:rowOff>27507</xdr:rowOff>
    </xdr:to>
    <xdr:pic>
      <xdr:nvPicPr>
        <xdr:cNvPr id="8" name="図 7" descr="【政府統計窓口】QRコード"/>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7701" y="1947895"/>
          <a:ext cx="710571" cy="676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220698</xdr:colOff>
      <xdr:row>29</xdr:row>
      <xdr:rowOff>11321</xdr:rowOff>
    </xdr:from>
    <xdr:to>
      <xdr:col>8</xdr:col>
      <xdr:colOff>202407</xdr:colOff>
      <xdr:row>29</xdr:row>
      <xdr:rowOff>107157</xdr:rowOff>
    </xdr:to>
    <xdr:sp macro="" textlink="">
      <xdr:nvSpPr>
        <xdr:cNvPr id="9" name="正方形/長方形 8"/>
        <xdr:cNvSpPr/>
      </xdr:nvSpPr>
      <xdr:spPr>
        <a:xfrm>
          <a:off x="1884398" y="6062871"/>
          <a:ext cx="584959" cy="95836"/>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市外局番</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42935</xdr:colOff>
      <xdr:row>36</xdr:row>
      <xdr:rowOff>20612</xdr:rowOff>
    </xdr:from>
    <xdr:to>
      <xdr:col>25</xdr:col>
      <xdr:colOff>249787</xdr:colOff>
      <xdr:row>37</xdr:row>
      <xdr:rowOff>131107</xdr:rowOff>
    </xdr:to>
    <xdr:grpSp>
      <xdr:nvGrpSpPr>
        <xdr:cNvPr id="10" name="グループ化 9"/>
        <xdr:cNvGrpSpPr/>
      </xdr:nvGrpSpPr>
      <xdr:grpSpPr>
        <a:xfrm>
          <a:off x="3713235" y="7494562"/>
          <a:ext cx="3312002" cy="339095"/>
          <a:chOff x="0" y="0"/>
          <a:chExt cx="3783965" cy="341236"/>
        </a:xfrm>
      </xdr:grpSpPr>
      <xdr:grpSp>
        <xdr:nvGrpSpPr>
          <xdr:cNvPr id="11" name="グループ化 10"/>
          <xdr:cNvGrpSpPr/>
        </xdr:nvGrpSpPr>
        <xdr:grpSpPr>
          <a:xfrm>
            <a:off x="2679700" y="129822"/>
            <a:ext cx="338456" cy="162560"/>
            <a:chOff x="0" y="0"/>
            <a:chExt cx="338772" cy="189781"/>
          </a:xfrm>
          <a:solidFill>
            <a:srgbClr val="E7E6E6"/>
          </a:solidFill>
        </xdr:grpSpPr>
        <xdr:sp macro="" textlink="">
          <xdr:nvSpPr>
            <xdr:cNvPr id="27" name="正方形/長方形 26"/>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 name="正方形/長方形 27"/>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2" name="グループ化 11"/>
          <xdr:cNvGrpSpPr/>
        </xdr:nvGrpSpPr>
        <xdr:grpSpPr>
          <a:xfrm>
            <a:off x="3251200" y="131233"/>
            <a:ext cx="338456" cy="162560"/>
            <a:chOff x="0" y="0"/>
            <a:chExt cx="338772" cy="189781"/>
          </a:xfrm>
          <a:solidFill>
            <a:srgbClr val="E7E6E6"/>
          </a:solidFill>
        </xdr:grpSpPr>
        <xdr:sp macro="" textlink="">
          <xdr:nvSpPr>
            <xdr:cNvPr id="25" name="正方形/長方形 24"/>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正方形/長方形 25"/>
            <xdr:cNvSpPr/>
          </xdr:nvSpPr>
          <xdr:spPr>
            <a:xfrm>
              <a:off x="166687" y="1"/>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3" name="グループ化 12"/>
          <xdr:cNvGrpSpPr/>
        </xdr:nvGrpSpPr>
        <xdr:grpSpPr>
          <a:xfrm>
            <a:off x="2091267" y="132644"/>
            <a:ext cx="344290" cy="162560"/>
            <a:chOff x="0" y="0"/>
            <a:chExt cx="344614" cy="189781"/>
          </a:xfrm>
          <a:solidFill>
            <a:srgbClr val="E7E6E6"/>
          </a:solidFill>
        </xdr:grpSpPr>
        <xdr:sp macro="" textlink="">
          <xdr:nvSpPr>
            <xdr:cNvPr id="23" name="正方形/長方形 22"/>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4" name="正方形/長方形 23"/>
            <xdr:cNvSpPr/>
          </xdr:nvSpPr>
          <xdr:spPr>
            <a:xfrm>
              <a:off x="172529" y="551"/>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14" name="角丸四角形 13"/>
          <xdr:cNvSpPr/>
        </xdr:nvSpPr>
        <xdr:spPr>
          <a:xfrm>
            <a:off x="0" y="0"/>
            <a:ext cx="3783965" cy="341236"/>
          </a:xfrm>
          <a:prstGeom prst="roundRect">
            <a:avLst/>
          </a:prstGeom>
          <a:no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15" name="グループ化 14"/>
          <xdr:cNvGrpSpPr/>
        </xdr:nvGrpSpPr>
        <xdr:grpSpPr>
          <a:xfrm>
            <a:off x="990600" y="129822"/>
            <a:ext cx="848996" cy="162560"/>
            <a:chOff x="0" y="0"/>
            <a:chExt cx="848996" cy="162560"/>
          </a:xfrm>
        </xdr:grpSpPr>
        <xdr:sp macro="" textlink="">
          <xdr:nvSpPr>
            <xdr:cNvPr id="16" name="正方形/長方形 15"/>
            <xdr:cNvSpPr/>
          </xdr:nvSpPr>
          <xdr:spPr>
            <a:xfrm>
              <a:off x="340360" y="0"/>
              <a:ext cx="172085" cy="162560"/>
            </a:xfrm>
            <a:prstGeom prst="rect">
              <a:avLst/>
            </a:prstGeom>
            <a:solidFill>
              <a:srgbClr val="E7E6E6"/>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17" name="グループ化 16"/>
            <xdr:cNvGrpSpPr/>
          </xdr:nvGrpSpPr>
          <xdr:grpSpPr>
            <a:xfrm>
              <a:off x="510540" y="0"/>
              <a:ext cx="338456" cy="162560"/>
              <a:chOff x="0" y="0"/>
              <a:chExt cx="338772" cy="189781"/>
            </a:xfrm>
            <a:solidFill>
              <a:srgbClr val="E7E6E6"/>
            </a:solidFill>
          </xdr:grpSpPr>
          <xdr:sp macro="" textlink="">
            <xdr:nvSpPr>
              <xdr:cNvPr id="21" name="正方形/長方形 20"/>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 name="正方形/長方形 21"/>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nvGrpSpPr>
            <xdr:cNvPr id="18" name="グループ化 17"/>
            <xdr:cNvGrpSpPr/>
          </xdr:nvGrpSpPr>
          <xdr:grpSpPr>
            <a:xfrm>
              <a:off x="0" y="0"/>
              <a:ext cx="338456" cy="162560"/>
              <a:chOff x="0" y="0"/>
              <a:chExt cx="338772" cy="189781"/>
            </a:xfrm>
            <a:solidFill>
              <a:srgbClr val="E7E6E6"/>
            </a:solidFill>
          </xdr:grpSpPr>
          <xdr:sp macro="" textlink="">
            <xdr:nvSpPr>
              <xdr:cNvPr id="19" name="正方形/長方形 18"/>
              <xdr:cNvSpPr/>
            </xdr:nvSpPr>
            <xdr:spPr>
              <a:xfrm>
                <a:off x="0" y="0"/>
                <a:ext cx="172529" cy="189781"/>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正方形/長方形 19"/>
              <xdr:cNvSpPr/>
            </xdr:nvSpPr>
            <xdr:spPr>
              <a:xfrm>
                <a:off x="166687" y="0"/>
                <a:ext cx="172085" cy="189230"/>
              </a:xfrm>
              <a:prstGeom prst="rect">
                <a:avLst/>
              </a:prstGeom>
              <a:grp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grpSp>
    <xdr:clientData/>
  </xdr:twoCellAnchor>
  <xdr:twoCellAnchor>
    <xdr:from>
      <xdr:col>15</xdr:col>
      <xdr:colOff>20053</xdr:colOff>
      <xdr:row>36</xdr:row>
      <xdr:rowOff>104627</xdr:rowOff>
    </xdr:from>
    <xdr:to>
      <xdr:col>16</xdr:col>
      <xdr:colOff>300789</xdr:colOff>
      <xdr:row>37</xdr:row>
      <xdr:rowOff>86296</xdr:rowOff>
    </xdr:to>
    <xdr:sp macro="" textlink="">
      <xdr:nvSpPr>
        <xdr:cNvPr id="29" name="テキスト ボックス 2"/>
        <xdr:cNvSpPr txBox="1">
          <a:spLocks noChangeArrowheads="1"/>
        </xdr:cNvSpPr>
      </xdr:nvSpPr>
      <xdr:spPr bwMode="auto">
        <a:xfrm>
          <a:off x="3734803" y="7578577"/>
          <a:ext cx="845886" cy="2102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※記入不要</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148491</xdr:colOff>
      <xdr:row>35</xdr:row>
      <xdr:rowOff>48005</xdr:rowOff>
    </xdr:from>
    <xdr:to>
      <xdr:col>18</xdr:col>
      <xdr:colOff>223224</xdr:colOff>
      <xdr:row>36</xdr:row>
      <xdr:rowOff>223197</xdr:rowOff>
    </xdr:to>
    <xdr:sp macro="" textlink="">
      <xdr:nvSpPr>
        <xdr:cNvPr id="30" name="正方形/長方形 29"/>
        <xdr:cNvSpPr/>
      </xdr:nvSpPr>
      <xdr:spPr>
        <a:xfrm>
          <a:off x="4428391" y="7458455"/>
          <a:ext cx="709733" cy="23869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01</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法人番号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181347</xdr:colOff>
      <xdr:row>36</xdr:row>
      <xdr:rowOff>15756</xdr:rowOff>
    </xdr:from>
    <xdr:to>
      <xdr:col>22</xdr:col>
      <xdr:colOff>160922</xdr:colOff>
      <xdr:row>36</xdr:row>
      <xdr:rowOff>208107</xdr:rowOff>
    </xdr:to>
    <xdr:sp macro="" textlink="">
      <xdr:nvSpPr>
        <xdr:cNvPr id="31" name="正方形/長方形 30"/>
        <xdr:cNvSpPr/>
      </xdr:nvSpPr>
      <xdr:spPr>
        <a:xfrm>
          <a:off x="5362947" y="7489706"/>
          <a:ext cx="582825" cy="192351"/>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06</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法人区分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135639</xdr:colOff>
      <xdr:row>36</xdr:row>
      <xdr:rowOff>48611</xdr:rowOff>
    </xdr:from>
    <xdr:to>
      <xdr:col>25</xdr:col>
      <xdr:colOff>184891</xdr:colOff>
      <xdr:row>36</xdr:row>
      <xdr:rowOff>172890</xdr:rowOff>
    </xdr:to>
    <xdr:sp macro="" textlink="">
      <xdr:nvSpPr>
        <xdr:cNvPr id="32" name="正方形/長方形 31"/>
        <xdr:cNvSpPr/>
      </xdr:nvSpPr>
      <xdr:spPr>
        <a:xfrm flipH="1">
          <a:off x="6453889" y="7522561"/>
          <a:ext cx="506452" cy="124279"/>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10</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　規模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83346</xdr:colOff>
      <xdr:row>36</xdr:row>
      <xdr:rowOff>10599</xdr:rowOff>
    </xdr:from>
    <xdr:to>
      <xdr:col>24</xdr:col>
      <xdr:colOff>137289</xdr:colOff>
      <xdr:row>36</xdr:row>
      <xdr:rowOff>211979</xdr:rowOff>
    </xdr:to>
    <xdr:sp macro="" textlink="">
      <xdr:nvSpPr>
        <xdr:cNvPr id="33" name="正方形/長方形 32"/>
        <xdr:cNvSpPr/>
      </xdr:nvSpPr>
      <xdr:spPr>
        <a:xfrm>
          <a:off x="5868196" y="7484549"/>
          <a:ext cx="587343" cy="20138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solidFill>
                <a:srgbClr val="44546A"/>
              </a:solidFill>
              <a:effectLst/>
              <a:latin typeface="ＭＳ Ｐゴシック" panose="020B0600070205080204" pitchFamily="50" charset="-128"/>
              <a:ea typeface="ＭＳ 明朝" panose="02020609040205080304" pitchFamily="17" charset="-128"/>
              <a:cs typeface="Times New Roman" panose="02020603050405020304" pitchFamily="18" charset="0"/>
            </a:rPr>
            <a:t>08</a:t>
          </a:r>
          <a:r>
            <a:rPr lang="ja-JP" sz="600" kern="100">
              <a:solidFill>
                <a:srgbClr val="44546A"/>
              </a:solidFill>
              <a:effectLst/>
              <a:latin typeface="Century" panose="02040604050505020304" pitchFamily="18" charset="0"/>
              <a:ea typeface="ＭＳ Ｐゴシック" panose="020B0600070205080204" pitchFamily="50" charset="-128"/>
              <a:cs typeface="Times New Roman" panose="02020603050405020304" pitchFamily="18" charset="0"/>
            </a:rPr>
            <a:t>産業区分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218583</xdr:colOff>
      <xdr:row>37</xdr:row>
      <xdr:rowOff>112842</xdr:rowOff>
    </xdr:from>
    <xdr:to>
      <xdr:col>25</xdr:col>
      <xdr:colOff>156224</xdr:colOff>
      <xdr:row>44</xdr:row>
      <xdr:rowOff>19163</xdr:rowOff>
    </xdr:to>
    <xdr:sp macro="" textlink="">
      <xdr:nvSpPr>
        <xdr:cNvPr id="34" name="テキスト ボックス 11"/>
        <xdr:cNvSpPr txBox="1"/>
      </xdr:nvSpPr>
      <xdr:spPr>
        <a:xfrm>
          <a:off x="3622183" y="7815392"/>
          <a:ext cx="3309491" cy="1430321"/>
        </a:xfrm>
        <a:prstGeom prst="rect">
          <a:avLst/>
        </a:prstGeom>
        <a:noFill/>
        <a:ln w="6350">
          <a:noFill/>
          <a:prstDash val="sys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762000" indent="-762000"/>
          <a:r>
            <a:rPr lang="en-US" altLang="ja-JP" sz="1000">
              <a:solidFill>
                <a:srgbClr val="404040"/>
              </a:solidFill>
              <a:effectLst/>
              <a:ea typeface="ＭＳ Ｐゴシック" panose="020B0600070205080204" pitchFamily="50" charset="-128"/>
            </a:rPr>
            <a:t>【</a:t>
          </a:r>
          <a:r>
            <a:rPr lang="ja-JP" sz="1000">
              <a:solidFill>
                <a:srgbClr val="404040"/>
              </a:solidFill>
              <a:effectLst/>
              <a:ea typeface="ＭＳ Ｐゴシック" panose="020B0600070205080204" pitchFamily="50" charset="-128"/>
            </a:rPr>
            <a:t>問合せ先</a:t>
          </a:r>
          <a:r>
            <a:rPr lang="en-US" altLang="ja-JP" sz="1000">
              <a:solidFill>
                <a:srgbClr val="404040"/>
              </a:solidFill>
              <a:effectLst/>
              <a:ea typeface="ＭＳ Ｐゴシック" panose="020B0600070205080204" pitchFamily="50" charset="-128"/>
            </a:rPr>
            <a:t>】</a:t>
          </a:r>
          <a:endParaRPr lang="ja-JP">
            <a:effectLst/>
          </a:endParaRPr>
        </a:p>
        <a:p>
          <a:pPr marL="609600" indent="-609600"/>
          <a:r>
            <a:rPr lang="ja-JP" sz="800">
              <a:solidFill>
                <a:srgbClr val="404040"/>
              </a:solidFill>
              <a:effectLst/>
              <a:ea typeface="ＭＳ Ｐゴシック" panose="020B0600070205080204" pitchFamily="50" charset="-128"/>
            </a:rPr>
            <a:t>〒</a:t>
          </a:r>
          <a:r>
            <a:rPr lang="en-US" sz="800">
              <a:solidFill>
                <a:srgbClr val="404040"/>
              </a:solidFill>
              <a:effectLst/>
              <a:ea typeface="ＭＳ Ｐゴシック" panose="020B0600070205080204" pitchFamily="50" charset="-128"/>
            </a:rPr>
            <a:t>060-8511</a:t>
          </a:r>
          <a:endParaRPr lang="ja-JP">
            <a:effectLst/>
          </a:endParaRPr>
        </a:p>
        <a:p>
          <a:pPr marL="609600" indent="-609600"/>
          <a:r>
            <a:rPr lang="ja-JP" sz="800">
              <a:solidFill>
                <a:srgbClr val="404040"/>
              </a:solidFill>
              <a:effectLst/>
              <a:ea typeface="ＭＳ Ｐゴシック" panose="020B0600070205080204" pitchFamily="50" charset="-128"/>
            </a:rPr>
            <a:t>札幌市北区北</a:t>
          </a:r>
          <a:r>
            <a:rPr lang="en-US" sz="800">
              <a:solidFill>
                <a:srgbClr val="404040"/>
              </a:solidFill>
              <a:effectLst/>
              <a:ea typeface="ＭＳ Ｐゴシック" panose="020B0600070205080204" pitchFamily="50" charset="-128"/>
            </a:rPr>
            <a:t>8</a:t>
          </a:r>
          <a:r>
            <a:rPr lang="ja-JP" sz="800">
              <a:solidFill>
                <a:srgbClr val="404040"/>
              </a:solidFill>
              <a:effectLst/>
              <a:ea typeface="ＭＳ Ｐゴシック" panose="020B0600070205080204" pitchFamily="50" charset="-128"/>
            </a:rPr>
            <a:t>条西</a:t>
          </a:r>
          <a:r>
            <a:rPr lang="en-US" sz="800">
              <a:solidFill>
                <a:srgbClr val="404040"/>
              </a:solidFill>
              <a:effectLst/>
              <a:ea typeface="ＭＳ Ｐゴシック" panose="020B0600070205080204" pitchFamily="50" charset="-128"/>
            </a:rPr>
            <a:t>2</a:t>
          </a:r>
          <a:r>
            <a:rPr lang="ja-JP" sz="800">
              <a:solidFill>
                <a:srgbClr val="404040"/>
              </a:solidFill>
              <a:effectLst/>
              <a:ea typeface="ＭＳ Ｐゴシック" panose="020B0600070205080204" pitchFamily="50" charset="-128"/>
            </a:rPr>
            <a:t>丁目　札幌第１合同庁舎</a:t>
          </a:r>
          <a:endParaRPr lang="ja-JP">
            <a:effectLst/>
          </a:endParaRPr>
        </a:p>
        <a:p>
          <a:pPr indent="101600"/>
          <a:r>
            <a:rPr lang="ja-JP" sz="800">
              <a:solidFill>
                <a:srgbClr val="404040"/>
              </a:solidFill>
              <a:effectLst/>
              <a:ea typeface="ＭＳ Ｐゴシック" panose="020B0600070205080204" pitchFamily="50" charset="-128"/>
            </a:rPr>
            <a:t>国土交通省　北海道開発局　開発監理部　</a:t>
          </a:r>
          <a:endParaRPr lang="ja-JP">
            <a:effectLst/>
          </a:endParaRPr>
        </a:p>
        <a:p>
          <a:pPr indent="101600"/>
          <a:r>
            <a:rPr lang="ja-JP" sz="800">
              <a:solidFill>
                <a:srgbClr val="404040"/>
              </a:solidFill>
              <a:effectLst/>
              <a:ea typeface="ＭＳ Ｐゴシック" panose="020B0600070205080204" pitchFamily="50" charset="-128"/>
            </a:rPr>
            <a:t>開発計画課　計画総括推進スタッフ</a:t>
          </a:r>
          <a:endParaRPr lang="ja-JP">
            <a:effectLst/>
          </a:endParaRPr>
        </a:p>
        <a:p>
          <a:pPr indent="101600"/>
          <a:r>
            <a:rPr lang="en-US" sz="800">
              <a:solidFill>
                <a:srgbClr val="404040"/>
              </a:solidFill>
              <a:effectLst/>
              <a:latin typeface="ＭＳ Ｐゴシック" panose="020B0600070205080204" pitchFamily="50" charset="-128"/>
            </a:rPr>
            <a:t>TEL</a:t>
          </a:r>
          <a:r>
            <a:rPr lang="ja-JP" sz="800">
              <a:solidFill>
                <a:srgbClr val="404040"/>
              </a:solidFill>
              <a:effectLst/>
              <a:ea typeface="ＭＳ Ｐゴシック" panose="020B0600070205080204" pitchFamily="50" charset="-128"/>
            </a:rPr>
            <a:t>　</a:t>
          </a:r>
          <a:r>
            <a:rPr lang="en-US" sz="800">
              <a:solidFill>
                <a:srgbClr val="404040"/>
              </a:solidFill>
              <a:effectLst/>
              <a:ea typeface="ＭＳ Ｐゴシック" panose="020B0600070205080204" pitchFamily="50" charset="-128"/>
            </a:rPr>
            <a:t>011 (709) 2311 (</a:t>
          </a:r>
          <a:r>
            <a:rPr lang="ja-JP" sz="800">
              <a:solidFill>
                <a:srgbClr val="404040"/>
              </a:solidFill>
              <a:effectLst/>
              <a:ea typeface="ＭＳ Ｐゴシック" panose="020B0600070205080204" pitchFamily="50" charset="-128"/>
            </a:rPr>
            <a:t>内線</a:t>
          </a:r>
          <a:r>
            <a:rPr lang="en-US" sz="800">
              <a:solidFill>
                <a:srgbClr val="404040"/>
              </a:solidFill>
              <a:effectLst/>
              <a:ea typeface="ＭＳ Ｐゴシック" panose="020B0600070205080204" pitchFamily="50" charset="-128"/>
            </a:rPr>
            <a:t>5414)  </a:t>
          </a:r>
          <a:endParaRPr lang="ja-JP">
            <a:effectLst/>
          </a:endParaRPr>
        </a:p>
        <a:p>
          <a:r>
            <a:rPr lang="en-US" sz="800">
              <a:solidFill>
                <a:srgbClr val="404040"/>
              </a:solidFill>
              <a:effectLst/>
              <a:latin typeface="ＭＳ Ｐゴシック" panose="020B0600070205080204" pitchFamily="50" charset="-128"/>
            </a:rPr>
            <a:t> </a:t>
          </a:r>
          <a:endParaRPr lang="ja-JP">
            <a:effectLst/>
          </a:endParaRPr>
        </a:p>
      </xdr:txBody>
    </xdr:sp>
    <xdr:clientData/>
  </xdr:twoCellAnchor>
  <xdr:twoCellAnchor editAs="oneCell">
    <xdr:from>
      <xdr:col>24</xdr:col>
      <xdr:colOff>72000</xdr:colOff>
      <xdr:row>37</xdr:row>
      <xdr:rowOff>208015</xdr:rowOff>
    </xdr:from>
    <xdr:to>
      <xdr:col>25</xdr:col>
      <xdr:colOff>222902</xdr:colOff>
      <xdr:row>41</xdr:row>
      <xdr:rowOff>62353</xdr:rowOff>
    </xdr:to>
    <xdr:pic>
      <xdr:nvPicPr>
        <xdr:cNvPr id="35" name="図 3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0250" y="7910565"/>
          <a:ext cx="608102" cy="692538"/>
        </a:xfrm>
        <a:prstGeom prst="rect">
          <a:avLst/>
        </a:prstGeom>
        <a:noFill/>
        <a:ln>
          <a:noFill/>
        </a:ln>
      </xdr:spPr>
    </xdr:pic>
    <xdr:clientData/>
  </xdr:twoCellAnchor>
  <xdr:twoCellAnchor>
    <xdr:from>
      <xdr:col>13</xdr:col>
      <xdr:colOff>219687</xdr:colOff>
      <xdr:row>41</xdr:row>
      <xdr:rowOff>152076</xdr:rowOff>
    </xdr:from>
    <xdr:to>
      <xdr:col>25</xdr:col>
      <xdr:colOff>132938</xdr:colOff>
      <xdr:row>45</xdr:row>
      <xdr:rowOff>26055</xdr:rowOff>
    </xdr:to>
    <xdr:sp macro="" textlink="">
      <xdr:nvSpPr>
        <xdr:cNvPr id="36" name="テキスト ボックス 1663"/>
        <xdr:cNvSpPr txBox="1"/>
      </xdr:nvSpPr>
      <xdr:spPr>
        <a:xfrm>
          <a:off x="3623287" y="8692826"/>
          <a:ext cx="3285101" cy="788379"/>
        </a:xfrm>
        <a:prstGeom prst="rect">
          <a:avLst/>
        </a:prstGeom>
        <a:solidFill>
          <a:sysClr val="window" lastClr="FFFFFF"/>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tabLst>
              <a:tab pos="5476875" algn="l"/>
            </a:tabLst>
          </a:pPr>
          <a:r>
            <a:rPr lang="ja-JP" sz="900" kern="100">
              <a:effectLst/>
              <a:latin typeface="Century" panose="02040604050505020304" pitchFamily="18" charset="0"/>
              <a:ea typeface="ＭＳ Ｐゴシック" panose="020B0600070205080204" pitchFamily="50" charset="-128"/>
              <a:cs typeface="Times New Roman" panose="02020603050405020304" pitchFamily="18" charset="0"/>
            </a:rPr>
            <a:t>【北海道開発局ホームページ】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tabLst>
              <a:tab pos="5476875" algn="l"/>
            </a:tabLst>
          </a:pPr>
          <a:r>
            <a:rPr lang="en-US" sz="800" b="1" u="sng" kern="100">
              <a:solidFill>
                <a:srgbClr val="0563C1"/>
              </a:solidFill>
              <a:effectLst/>
              <a:latin typeface="ＭＳ Ｐゴシック" panose="020B0600070205080204" pitchFamily="50" charset="-128"/>
              <a:ea typeface="ＭＳ 明朝" panose="02020609040205080304" pitchFamily="17" charset="-128"/>
              <a:cs typeface="Times New Roman" panose="02020603050405020304" pitchFamily="18" charset="0"/>
            </a:rPr>
            <a:t>https://www.hkd.mlit.go.jp/ky/ki/keikaku/ud49g7000000ipks.html</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622300" algn="just">
            <a:lnSpc>
              <a:spcPts val="800"/>
            </a:lnSpc>
            <a:spcAft>
              <a:spcPts val="0"/>
            </a:spcAft>
            <a:tabLst>
              <a:tab pos="5476875" algn="l"/>
            </a:tabLst>
          </a:pPr>
          <a:endPar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上記</a:t>
          </a:r>
          <a:r>
            <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URL</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、左記</a:t>
          </a:r>
          <a:r>
            <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QR</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コードから</a:t>
          </a:r>
          <a:r>
            <a:rPr 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「オンライン調査利用ガイド」</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や</a:t>
          </a:r>
          <a:endParaRPr lang="en-US" alt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「電子調査票の回答方法」</a:t>
          </a: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等</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を</a:t>
          </a:r>
          <a:r>
            <a:rPr lang="ja-JP"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掲載してい</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る</a:t>
          </a:r>
          <a:r>
            <a:rPr lang="ja-JP" altLang="en-US"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「北海道法人企業</a:t>
          </a:r>
          <a:endParaRPr lang="en-US" altLang="ja-JP"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indent="622300" algn="just">
            <a:lnSpc>
              <a:spcPts val="800"/>
            </a:lnSpc>
            <a:spcAft>
              <a:spcPts val="0"/>
            </a:spcAft>
            <a:tabLst>
              <a:tab pos="5476875" algn="l"/>
            </a:tabLst>
          </a:pPr>
          <a:r>
            <a:rPr lang="ja-JP" altLang="en-US" sz="700" b="1"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投資状況調査」</a:t>
          </a:r>
          <a:r>
            <a:rPr lang="ja-JP" altLang="en-US" sz="700" u="none" strike="noStrike"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のページを閲覧できます。</a:t>
          </a:r>
        </a:p>
        <a:p>
          <a:pPr indent="711200" algn="just">
            <a:lnSpc>
              <a:spcPts val="800"/>
            </a:lnSpc>
            <a:spcAft>
              <a:spcPts val="0"/>
            </a:spcAft>
            <a:tabLst>
              <a:tab pos="5476875" algn="l"/>
            </a:tabLst>
          </a:pP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14</xdr:col>
      <xdr:colOff>5800</xdr:colOff>
      <xdr:row>43</xdr:row>
      <xdr:rowOff>46380</xdr:rowOff>
    </xdr:from>
    <xdr:to>
      <xdr:col>16</xdr:col>
      <xdr:colOff>13166</xdr:colOff>
      <xdr:row>45</xdr:row>
      <xdr:rowOff>192594</xdr:rowOff>
    </xdr:to>
    <xdr:pic>
      <xdr:nvPicPr>
        <xdr:cNvPr id="37" name="図 36" descr="C:\Users\makino-k22ad\Desktop\ダウンロード.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76100" y="9044330"/>
          <a:ext cx="616966" cy="603414"/>
        </a:xfrm>
        <a:prstGeom prst="rect">
          <a:avLst/>
        </a:prstGeom>
        <a:noFill/>
        <a:ln>
          <a:noFill/>
        </a:ln>
      </xdr:spPr>
    </xdr:pic>
    <xdr:clientData/>
  </xdr:twoCellAnchor>
  <xdr:twoCellAnchor>
    <xdr:from>
      <xdr:col>16</xdr:col>
      <xdr:colOff>338330</xdr:colOff>
      <xdr:row>45</xdr:row>
      <xdr:rowOff>22084</xdr:rowOff>
    </xdr:from>
    <xdr:to>
      <xdr:col>25</xdr:col>
      <xdr:colOff>25325</xdr:colOff>
      <xdr:row>45</xdr:row>
      <xdr:rowOff>306551</xdr:rowOff>
    </xdr:to>
    <xdr:sp macro="" textlink="">
      <xdr:nvSpPr>
        <xdr:cNvPr id="38" name="テキスト ボックス 12"/>
        <xdr:cNvSpPr txBox="1"/>
      </xdr:nvSpPr>
      <xdr:spPr>
        <a:xfrm>
          <a:off x="4618230" y="9477234"/>
          <a:ext cx="2182545" cy="284467"/>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u="dbl" kern="100">
              <a:ln>
                <a:noFill/>
              </a:ln>
              <a:solidFill>
                <a:srgbClr val="0070C0"/>
              </a:solidFill>
              <a:effectLst/>
              <a:ea typeface="ＭＳ Ｐゴシック" panose="020B0600070205080204" pitchFamily="50" charset="-128"/>
              <a:cs typeface="Times New Roman" panose="02020603050405020304" pitchFamily="18" charset="0"/>
            </a:rPr>
            <a:t>ご協力ありがとうございました。</a:t>
          </a:r>
          <a:endParaRPr lang="ja-JP" sz="1050" u="dbl" kern="100">
            <a:ln>
              <a:noFill/>
            </a:ln>
            <a:effectLst/>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rgbClr val="0070C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200" u="none" strike="noStrike" kern="100">
              <a:solidFill>
                <a:srgbClr val="0070C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32659</xdr:colOff>
      <xdr:row>41</xdr:row>
      <xdr:rowOff>74331</xdr:rowOff>
    </xdr:from>
    <xdr:to>
      <xdr:col>13</xdr:col>
      <xdr:colOff>254000</xdr:colOff>
      <xdr:row>45</xdr:row>
      <xdr:rowOff>250372</xdr:rowOff>
    </xdr:to>
    <xdr:sp macro="" textlink="">
      <xdr:nvSpPr>
        <xdr:cNvPr id="39" name="テキスト ボックス 9"/>
        <xdr:cNvSpPr txBox="1"/>
      </xdr:nvSpPr>
      <xdr:spPr>
        <a:xfrm>
          <a:off x="32659" y="8615081"/>
          <a:ext cx="3624941" cy="1090441"/>
        </a:xfrm>
        <a:prstGeom prst="rect">
          <a:avLst/>
        </a:prstGeom>
        <a:solidFill>
          <a:schemeClr val="lt1"/>
        </a:solidFill>
        <a:ln w="6350">
          <a:solidFill>
            <a:prstClr val="black"/>
          </a:solidFill>
          <a:prstDash val="sys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39700"/>
          <a:r>
            <a:rPr lang="ja-JP" sz="1100">
              <a:effectLst/>
              <a:ea typeface="ＭＳ Ｐゴシック" panose="020B0600070205080204" pitchFamily="50" charset="-128"/>
            </a:rPr>
            <a:t>《注意事項》</a:t>
          </a:r>
          <a:endParaRPr lang="ja-JP">
            <a:effectLst/>
          </a:endParaRPr>
        </a:p>
        <a:p>
          <a:r>
            <a:rPr lang="en-US" sz="700">
              <a:effectLst/>
              <a:latin typeface="ＭＳ Ｐゴシック" panose="020B0600070205080204" pitchFamily="50" charset="-128"/>
            </a:rPr>
            <a:t>1</a:t>
          </a:r>
          <a:r>
            <a:rPr lang="ja-JP" sz="700">
              <a:effectLst/>
              <a:ea typeface="ＭＳ Ｐゴシック" panose="020B0600070205080204" pitchFamily="50" charset="-128"/>
            </a:rPr>
            <a:t>．　記入に当たっては、別添の【調査票の記入について】を参照</a:t>
          </a:r>
          <a:r>
            <a:rPr lang="ja-JP" altLang="en-US" sz="700">
              <a:effectLst/>
              <a:ea typeface="ＭＳ Ｐゴシック" panose="020B0600070205080204" pitchFamily="50" charset="-128"/>
            </a:rPr>
            <a:t>願います</a:t>
          </a:r>
          <a:r>
            <a:rPr lang="ja-JP" sz="700">
              <a:effectLst/>
              <a:ea typeface="ＭＳ Ｐゴシック" panose="020B0600070205080204" pitchFamily="50" charset="-128"/>
            </a:rPr>
            <a:t>。</a:t>
          </a:r>
          <a:endParaRPr lang="ja-JP">
            <a:effectLst/>
          </a:endParaRPr>
        </a:p>
        <a:p>
          <a:r>
            <a:rPr lang="en-US" sz="700">
              <a:effectLst/>
              <a:latin typeface="ＭＳ Ｐゴシック" panose="020B0600070205080204" pitchFamily="50" charset="-128"/>
            </a:rPr>
            <a:t>2</a:t>
          </a:r>
          <a:r>
            <a:rPr lang="ja-JP" sz="700">
              <a:effectLst/>
              <a:ea typeface="ＭＳ Ｐゴシック" panose="020B0600070205080204" pitchFamily="50" charset="-128"/>
            </a:rPr>
            <a:t>．　</a:t>
          </a:r>
          <a:r>
            <a:rPr lang="en-US" sz="700" u="sng">
              <a:effectLst/>
              <a:ea typeface="ＭＳ Ｐゴシック" panose="020B0600070205080204" pitchFamily="50" charset="-128"/>
            </a:rPr>
            <a:t>(1)</a:t>
          </a:r>
          <a:r>
            <a:rPr lang="ja-JP" sz="700" u="sng">
              <a:effectLst/>
              <a:ea typeface="ＭＳ Ｐゴシック" panose="020B0600070205080204" pitchFamily="50" charset="-128"/>
            </a:rPr>
            <a:t>～</a:t>
          </a:r>
          <a:r>
            <a:rPr lang="en-US" sz="700" u="sng">
              <a:effectLst/>
              <a:ea typeface="ＭＳ Ｐゴシック" panose="020B0600070205080204" pitchFamily="50" charset="-128"/>
            </a:rPr>
            <a:t>(3) </a:t>
          </a:r>
          <a:r>
            <a:rPr lang="ja-JP" sz="700" u="sng">
              <a:effectLst/>
              <a:ea typeface="ＭＳ Ｐゴシック" panose="020B0600070205080204" pitchFamily="50" charset="-128"/>
            </a:rPr>
            <a:t>の記入欄に該当がない場合</a:t>
          </a:r>
          <a:r>
            <a:rPr lang="ja-JP" altLang="en-US" sz="700" u="sng">
              <a:effectLst/>
              <a:ea typeface="ＭＳ Ｐゴシック" panose="020B0600070205080204" pitchFamily="50" charset="-128"/>
            </a:rPr>
            <a:t>は、</a:t>
          </a:r>
          <a:r>
            <a:rPr lang="ja-JP" sz="700" u="sng">
              <a:effectLst/>
              <a:ea typeface="ＭＳ Ｐゴシック" panose="020B0600070205080204" pitchFamily="50" charset="-128"/>
            </a:rPr>
            <a:t>百万の位に</a:t>
          </a:r>
          <a:r>
            <a:rPr lang="en-US" altLang="ja-JP" sz="900" b="1" u="sng">
              <a:effectLst/>
              <a:ea typeface="ＭＳ Ｐゴシック" panose="020B0600070205080204" pitchFamily="50" charset="-128"/>
            </a:rPr>
            <a:t>0</a:t>
          </a:r>
          <a:r>
            <a:rPr lang="ja-JP" altLang="en-US" sz="700" u="sng">
              <a:effectLst/>
              <a:ea typeface="ＭＳ Ｐゴシック" panose="020B0600070205080204" pitchFamily="50" charset="-128"/>
            </a:rPr>
            <a:t>をご記入願います。</a:t>
          </a:r>
          <a:endParaRPr lang="en-US" altLang="ja-JP" sz="700">
            <a:effectLst/>
            <a:ea typeface="ＭＳ Ｐゴシック" panose="020B0600070205080204" pitchFamily="50" charset="-128"/>
          </a:endParaRPr>
        </a:p>
        <a:p>
          <a:r>
            <a:rPr lang="ja-JP" altLang="en-US" sz="700">
              <a:effectLst/>
              <a:ea typeface="ＭＳ Ｐゴシック" panose="020B0600070205080204" pitchFamily="50" charset="-128"/>
            </a:rPr>
            <a:t>　　　　＜記入例＞　　　　　　　　　　　　　　　　百万円</a:t>
          </a:r>
          <a:endParaRPr 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3</a:t>
          </a:r>
          <a:r>
            <a:rPr kumimoji="0" lang="ja-JP" altLang="en-US" sz="700" b="0"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　</a:t>
          </a:r>
          <a:r>
            <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(1)</a:t>
          </a:r>
          <a:r>
            <a:rPr kumimoji="0" lang="ja-JP" altLang="en-US"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(3) </a:t>
          </a:r>
          <a:r>
            <a:rPr kumimoji="0" lang="ja-JP" altLang="en-US"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の記入欄は百万円未満四捨五入・消費税込みでご記入願います。</a:t>
          </a:r>
          <a:endParaRPr kumimoji="0" lang="en-US" altLang="ja-JP" sz="700" b="0" i="0" u="sng"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r>
            <a:rPr lang="en-US" altLang="ja-JP" sz="700">
              <a:effectLst/>
              <a:ea typeface="ＭＳ Ｐゴシック" panose="020B0600070205080204" pitchFamily="50" charset="-128"/>
            </a:rPr>
            <a:t>4</a:t>
          </a:r>
          <a:r>
            <a:rPr lang="ja-JP" sz="700">
              <a:effectLst/>
              <a:ea typeface="ＭＳ Ｐゴシック" panose="020B0600070205080204" pitchFamily="50" charset="-128"/>
            </a:rPr>
            <a:t>．　</a:t>
          </a:r>
          <a:r>
            <a:rPr lang="ja-JP" sz="700" u="sng">
              <a:effectLst/>
              <a:ea typeface="ＭＳ Ｐゴシック" panose="020B0600070205080204" pitchFamily="50" charset="-128"/>
            </a:rPr>
            <a:t>税別経理されている法人は</a:t>
          </a:r>
          <a:r>
            <a:rPr lang="en-US" sz="700">
              <a:effectLst/>
              <a:ea typeface="ＭＳ Ｐゴシック" panose="020B0600070205080204" pitchFamily="50" charset="-128"/>
            </a:rPr>
            <a:t>(1)</a:t>
          </a:r>
          <a:r>
            <a:rPr lang="ja-JP" sz="700">
              <a:effectLst/>
              <a:ea typeface="ＭＳ Ｐゴシック" panose="020B0600070205080204" pitchFamily="50" charset="-128"/>
            </a:rPr>
            <a:t>～</a:t>
          </a:r>
          <a:r>
            <a:rPr lang="en-US" sz="700">
              <a:effectLst/>
              <a:ea typeface="ＭＳ Ｐゴシック" panose="020B0600070205080204" pitchFamily="50" charset="-128"/>
            </a:rPr>
            <a:t>(3)</a:t>
          </a:r>
          <a:r>
            <a:rPr lang="ja-JP" sz="700">
              <a:effectLst/>
              <a:ea typeface="ＭＳ Ｐゴシック" panose="020B0600070205080204" pitchFamily="50" charset="-128"/>
            </a:rPr>
            <a:t>の該当する欄右上に　</a:t>
          </a:r>
          <a:r>
            <a:rPr lang="ja-JP" altLang="en-US" sz="700">
              <a:effectLst/>
              <a:ea typeface="ＭＳ Ｐゴシック" panose="020B0600070205080204" pitchFamily="50" charset="-128"/>
            </a:rPr>
            <a:t>　</a:t>
          </a:r>
          <a:r>
            <a:rPr lang="en-US" sz="1200">
              <a:effectLst/>
              <a:latin typeface="ＭＳ Ｐゴシック" panose="020B0600070205080204" pitchFamily="50" charset="-128"/>
            </a:rPr>
            <a:t>  </a:t>
          </a:r>
          <a:r>
            <a:rPr lang="ja-JP" altLang="en-US" sz="1200">
              <a:effectLst/>
              <a:latin typeface="ＭＳ Ｐゴシック" panose="020B0600070205080204" pitchFamily="50" charset="-128"/>
            </a:rPr>
            <a:t>　</a:t>
          </a:r>
          <a:r>
            <a:rPr lang="ja-JP" sz="700">
              <a:effectLst/>
              <a:ea typeface="ＭＳ Ｐゴシック" panose="020B0600070205080204" pitchFamily="50" charset="-128"/>
            </a:rPr>
            <a:t>と</a:t>
          </a:r>
          <a:r>
            <a:rPr lang="ja-JP" altLang="en-US" sz="700">
              <a:effectLst/>
              <a:ea typeface="ＭＳ Ｐゴシック" panose="020B0600070205080204" pitchFamily="50" charset="-128"/>
            </a:rPr>
            <a:t>ご</a:t>
          </a:r>
          <a:r>
            <a:rPr lang="ja-JP" sz="700">
              <a:effectLst/>
              <a:ea typeface="ＭＳ Ｐゴシック" panose="020B0600070205080204" pitchFamily="50" charset="-128"/>
            </a:rPr>
            <a:t>記入願います。</a:t>
          </a:r>
          <a:endParaRPr lang="ja-JP">
            <a:effectLst/>
          </a:endParaRPr>
        </a:p>
      </xdr:txBody>
    </xdr:sp>
    <xdr:clientData/>
  </xdr:twoCellAnchor>
  <xdr:twoCellAnchor>
    <xdr:from>
      <xdr:col>41</xdr:col>
      <xdr:colOff>100442</xdr:colOff>
      <xdr:row>52</xdr:row>
      <xdr:rowOff>178917</xdr:rowOff>
    </xdr:from>
    <xdr:to>
      <xdr:col>42</xdr:col>
      <xdr:colOff>105322</xdr:colOff>
      <xdr:row>53</xdr:row>
      <xdr:rowOff>110453</xdr:rowOff>
    </xdr:to>
    <xdr:sp macro="" textlink="">
      <xdr:nvSpPr>
        <xdr:cNvPr id="40" name="テキスト ボックス 14"/>
        <xdr:cNvSpPr txBox="1"/>
      </xdr:nvSpPr>
      <xdr:spPr>
        <a:xfrm>
          <a:off x="14483192" y="11367617"/>
          <a:ext cx="125530" cy="16013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34498</xdr:colOff>
      <xdr:row>6</xdr:row>
      <xdr:rowOff>82734</xdr:rowOff>
    </xdr:from>
    <xdr:to>
      <xdr:col>21</xdr:col>
      <xdr:colOff>203884</xdr:colOff>
      <xdr:row>8</xdr:row>
      <xdr:rowOff>143059</xdr:rowOff>
    </xdr:to>
    <xdr:sp macro="" textlink="">
      <xdr:nvSpPr>
        <xdr:cNvPr id="41" name="テキスト ボックス 2"/>
        <xdr:cNvSpPr txBox="1">
          <a:spLocks noChangeArrowheads="1"/>
        </xdr:cNvSpPr>
      </xdr:nvSpPr>
      <xdr:spPr bwMode="auto">
        <a:xfrm>
          <a:off x="2034748" y="1136834"/>
          <a:ext cx="3687286" cy="454025"/>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1800" b="1" kern="100">
              <a:effectLst/>
              <a:latin typeface="Century" panose="02040604050505020304" pitchFamily="18" charset="0"/>
              <a:ea typeface="ＭＳ ゴシック" panose="020B0609070205080204" pitchFamily="49" charset="-128"/>
              <a:cs typeface="Times New Roman" panose="02020603050405020304" pitchFamily="18" charset="0"/>
            </a:rPr>
            <a:t>北海道法人企業投資状況調査票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846807</xdr:colOff>
      <xdr:row>31</xdr:row>
      <xdr:rowOff>42403</xdr:rowOff>
    </xdr:from>
    <xdr:to>
      <xdr:col>3</xdr:col>
      <xdr:colOff>87923</xdr:colOff>
      <xdr:row>32</xdr:row>
      <xdr:rowOff>166077</xdr:rowOff>
    </xdr:to>
    <xdr:sp macro="" textlink="">
      <xdr:nvSpPr>
        <xdr:cNvPr id="42" name="正方形/長方形 41"/>
        <xdr:cNvSpPr/>
      </xdr:nvSpPr>
      <xdr:spPr>
        <a:xfrm>
          <a:off x="934730" y="6626865"/>
          <a:ext cx="281539" cy="25555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12</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860175</xdr:colOff>
      <xdr:row>33</xdr:row>
      <xdr:rowOff>106112</xdr:rowOff>
    </xdr:from>
    <xdr:to>
      <xdr:col>3</xdr:col>
      <xdr:colOff>106112</xdr:colOff>
      <xdr:row>34</xdr:row>
      <xdr:rowOff>213110</xdr:rowOff>
    </xdr:to>
    <xdr:sp macro="" textlink="">
      <xdr:nvSpPr>
        <xdr:cNvPr id="43" name="正方形/長方形 42"/>
        <xdr:cNvSpPr/>
      </xdr:nvSpPr>
      <xdr:spPr>
        <a:xfrm>
          <a:off x="949075" y="7084762"/>
          <a:ext cx="287337" cy="25939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21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174737</xdr:colOff>
      <xdr:row>31</xdr:row>
      <xdr:rowOff>46653</xdr:rowOff>
    </xdr:from>
    <xdr:to>
      <xdr:col>17</xdr:col>
      <xdr:colOff>91393</xdr:colOff>
      <xdr:row>32</xdr:row>
      <xdr:rowOff>166601</xdr:rowOff>
    </xdr:to>
    <xdr:sp macro="" textlink="">
      <xdr:nvSpPr>
        <xdr:cNvPr id="44" name="正方形/長方形 43"/>
        <xdr:cNvSpPr/>
      </xdr:nvSpPr>
      <xdr:spPr>
        <a:xfrm>
          <a:off x="4454637" y="6612553"/>
          <a:ext cx="284956" cy="25329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39</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842066</xdr:colOff>
      <xdr:row>38</xdr:row>
      <xdr:rowOff>88521</xdr:rowOff>
    </xdr:from>
    <xdr:to>
      <xdr:col>3</xdr:col>
      <xdr:colOff>88003</xdr:colOff>
      <xdr:row>39</xdr:row>
      <xdr:rowOff>175675</xdr:rowOff>
    </xdr:to>
    <xdr:sp macro="" textlink="">
      <xdr:nvSpPr>
        <xdr:cNvPr id="45" name="正方形/長方形 44"/>
        <xdr:cNvSpPr/>
      </xdr:nvSpPr>
      <xdr:spPr>
        <a:xfrm>
          <a:off x="930966" y="8019671"/>
          <a:ext cx="287337" cy="258604"/>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en-US" sz="600" kern="100">
              <a:effectLst/>
              <a:latin typeface="ＭＳ Ｐゴシック" panose="020B0600070205080204" pitchFamily="50" charset="-128"/>
              <a:ea typeface="ＭＳ 明朝" panose="02020609040205080304" pitchFamily="17" charset="-128"/>
              <a:cs typeface="Times New Roman" panose="02020603050405020304" pitchFamily="18" charset="0"/>
            </a:rPr>
            <a:t>30</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29944</xdr:colOff>
      <xdr:row>10</xdr:row>
      <xdr:rowOff>22091</xdr:rowOff>
    </xdr:from>
    <xdr:to>
      <xdr:col>17</xdr:col>
      <xdr:colOff>79640</xdr:colOff>
      <xdr:row>11</xdr:row>
      <xdr:rowOff>27610</xdr:rowOff>
    </xdr:to>
    <xdr:sp macro="" textlink="">
      <xdr:nvSpPr>
        <xdr:cNvPr id="46" name="テキスト ボックス 2"/>
        <xdr:cNvSpPr txBox="1">
          <a:spLocks noChangeArrowheads="1"/>
        </xdr:cNvSpPr>
      </xdr:nvSpPr>
      <xdr:spPr bwMode="auto">
        <a:xfrm>
          <a:off x="118844" y="1933441"/>
          <a:ext cx="4608996" cy="234119"/>
        </a:xfrm>
        <a:prstGeom prst="rect">
          <a:avLst/>
        </a:prstGeom>
        <a:solidFill>
          <a:srgbClr val="FFFFFF"/>
        </a:solidFill>
        <a:ln w="19050">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ja-JP" sz="1100" b="1" kern="100">
              <a:solidFill>
                <a:srgbClr val="FFFFFF"/>
              </a:solidFill>
              <a:effectLst/>
              <a:highlight>
                <a:srgbClr val="000000"/>
              </a:highlight>
              <a:latin typeface="Century" panose="02040604050505020304" pitchFamily="18" charset="0"/>
              <a:ea typeface="ＭＳ Ｐゴシック" panose="020B0600070205080204" pitchFamily="50" charset="-128"/>
              <a:cs typeface="Times New Roman" panose="02020603050405020304" pitchFamily="18" charset="0"/>
            </a:rPr>
            <a:t>インターネット（政府統計オンライン調査総合窓口）</a:t>
          </a:r>
          <a:r>
            <a:rPr lang="ja-JP" sz="1100" b="1" kern="100">
              <a:effectLst/>
              <a:latin typeface="Century" panose="02040604050505020304" pitchFamily="18" charset="0"/>
              <a:ea typeface="ＭＳ Ｐゴシック" panose="020B0600070205080204" pitchFamily="50" charset="-128"/>
              <a:cs typeface="Times New Roman" panose="02020603050405020304" pitchFamily="18" charset="0"/>
            </a:rPr>
            <a:t>による回答が便利です。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124814</xdr:colOff>
      <xdr:row>44</xdr:row>
      <xdr:rowOff>215715</xdr:rowOff>
    </xdr:from>
    <xdr:to>
      <xdr:col>9</xdr:col>
      <xdr:colOff>110742</xdr:colOff>
      <xdr:row>45</xdr:row>
      <xdr:rowOff>203107</xdr:rowOff>
    </xdr:to>
    <xdr:grpSp>
      <xdr:nvGrpSpPr>
        <xdr:cNvPr id="47" name="グループ化 46"/>
        <xdr:cNvGrpSpPr/>
      </xdr:nvGrpSpPr>
      <xdr:grpSpPr>
        <a:xfrm>
          <a:off x="2391764" y="9442265"/>
          <a:ext cx="252628" cy="215992"/>
          <a:chOff x="2808304" y="11176496"/>
          <a:chExt cx="283838" cy="247045"/>
        </a:xfrm>
      </xdr:grpSpPr>
      <xdr:sp macro="" textlink="">
        <xdr:nvSpPr>
          <xdr:cNvPr id="48" name="楕円 47"/>
          <xdr:cNvSpPr/>
        </xdr:nvSpPr>
        <xdr:spPr>
          <a:xfrm>
            <a:off x="2878431" y="11197766"/>
            <a:ext cx="213711" cy="2257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9" name="テキスト ボックス 2"/>
          <xdr:cNvSpPr txBox="1">
            <a:spLocks noChangeArrowheads="1"/>
          </xdr:cNvSpPr>
        </xdr:nvSpPr>
        <xdr:spPr bwMode="auto">
          <a:xfrm>
            <a:off x="2808304" y="11176496"/>
            <a:ext cx="241784" cy="23156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altLang="en-US" sz="105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抜　</a:t>
            </a:r>
            <a:endParaRPr lang="ja-JP" sz="105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grpSp>
    <xdr:clientData/>
  </xdr:twoCellAnchor>
  <xdr:twoCellAnchor editAs="oneCell">
    <xdr:from>
      <xdr:col>2</xdr:col>
      <xdr:colOff>783493</xdr:colOff>
      <xdr:row>43</xdr:row>
      <xdr:rowOff>106903</xdr:rowOff>
    </xdr:from>
    <xdr:to>
      <xdr:col>5</xdr:col>
      <xdr:colOff>55826</xdr:colOff>
      <xdr:row>44</xdr:row>
      <xdr:rowOff>10676</xdr:rowOff>
    </xdr:to>
    <xdr:pic>
      <xdr:nvPicPr>
        <xdr:cNvPr id="50" name="図 4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2393" y="9104853"/>
          <a:ext cx="847133" cy="132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73270</xdr:colOff>
      <xdr:row>1</xdr:row>
      <xdr:rowOff>9769</xdr:rowOff>
    </xdr:from>
    <xdr:to>
      <xdr:col>2</xdr:col>
      <xdr:colOff>400539</xdr:colOff>
      <xdr:row>2</xdr:row>
      <xdr:rowOff>29307</xdr:rowOff>
    </xdr:to>
    <xdr:sp macro="" textlink="">
      <xdr:nvSpPr>
        <xdr:cNvPr id="70" name="テキスト ボックス 69"/>
        <xdr:cNvSpPr txBox="1"/>
      </xdr:nvSpPr>
      <xdr:spPr>
        <a:xfrm>
          <a:off x="161193" y="175846"/>
          <a:ext cx="327269" cy="24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p>
      </xdr:txBody>
    </xdr:sp>
    <xdr:clientData/>
  </xdr:twoCellAnchor>
  <xdr:twoCellAnchor>
    <xdr:from>
      <xdr:col>12</xdr:col>
      <xdr:colOff>5773</xdr:colOff>
      <xdr:row>29</xdr:row>
      <xdr:rowOff>288636</xdr:rowOff>
    </xdr:from>
    <xdr:to>
      <xdr:col>12</xdr:col>
      <xdr:colOff>248229</xdr:colOff>
      <xdr:row>31</xdr:row>
      <xdr:rowOff>28863</xdr:rowOff>
    </xdr:to>
    <xdr:sp macro="" textlink="">
      <xdr:nvSpPr>
        <xdr:cNvPr id="71" name="楕円 70"/>
        <xdr:cNvSpPr/>
      </xdr:nvSpPr>
      <xdr:spPr>
        <a:xfrm>
          <a:off x="3142673" y="6340186"/>
          <a:ext cx="242456" cy="25457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5773</xdr:colOff>
      <xdr:row>35</xdr:row>
      <xdr:rowOff>54175</xdr:rowOff>
    </xdr:from>
    <xdr:to>
      <xdr:col>12</xdr:col>
      <xdr:colOff>248229</xdr:colOff>
      <xdr:row>37</xdr:row>
      <xdr:rowOff>19095</xdr:rowOff>
    </xdr:to>
    <xdr:sp macro="" textlink="">
      <xdr:nvSpPr>
        <xdr:cNvPr id="73" name="楕円 72"/>
        <xdr:cNvSpPr/>
      </xdr:nvSpPr>
      <xdr:spPr>
        <a:xfrm>
          <a:off x="3151465" y="7478790"/>
          <a:ext cx="242456" cy="2579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11991</xdr:colOff>
      <xdr:row>30</xdr:row>
      <xdr:rowOff>182729</xdr:rowOff>
    </xdr:from>
    <xdr:to>
      <xdr:col>25</xdr:col>
      <xdr:colOff>257555</xdr:colOff>
      <xdr:row>32</xdr:row>
      <xdr:rowOff>75933</xdr:rowOff>
    </xdr:to>
    <xdr:sp macro="" textlink="">
      <xdr:nvSpPr>
        <xdr:cNvPr id="75" name="楕円 74"/>
        <xdr:cNvSpPr/>
      </xdr:nvSpPr>
      <xdr:spPr>
        <a:xfrm>
          <a:off x="6811376" y="6537614"/>
          <a:ext cx="245564" cy="2546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kd-ky-hokkaido-houjin@gxb.mlit.g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kd-ky-hokkaido-houjin@gxb.mlit.g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S51"/>
  <sheetViews>
    <sheetView tabSelected="1" zoomScale="70" zoomScaleNormal="70" workbookViewId="0">
      <selection activeCell="D8" sqref="D8"/>
    </sheetView>
  </sheetViews>
  <sheetFormatPr defaultRowHeight="16.5"/>
  <cols>
    <col min="1" max="1" width="3.4140625" style="42" customWidth="1"/>
    <col min="2" max="2" width="52.6640625" style="42" customWidth="1"/>
    <col min="3" max="3" width="67" style="42" customWidth="1"/>
    <col min="4" max="4" width="25.08203125" style="42" customWidth="1"/>
    <col min="5" max="5" width="11.25" style="42" hidden="1" customWidth="1"/>
    <col min="6" max="6" width="9.33203125" style="42" hidden="1" customWidth="1"/>
    <col min="7" max="11" width="8.6640625" style="42" hidden="1" customWidth="1"/>
    <col min="12" max="18" width="10.08203125" style="42" hidden="1" customWidth="1"/>
    <col min="19" max="16384" width="8.6640625" style="42"/>
  </cols>
  <sheetData>
    <row r="2" spans="2:19" ht="38" customHeight="1" thickBot="1">
      <c r="B2" s="56" t="s">
        <v>27</v>
      </c>
      <c r="D2" s="46" t="s">
        <v>29</v>
      </c>
    </row>
    <row r="3" spans="2:19" ht="52" customHeight="1" thickBot="1">
      <c r="D3" s="132"/>
    </row>
    <row r="4" spans="2:19" ht="52" customHeight="1" thickTop="1">
      <c r="B4" s="54" t="s">
        <v>30</v>
      </c>
      <c r="C4" s="55" t="s">
        <v>31</v>
      </c>
      <c r="D4" s="70" t="s">
        <v>32</v>
      </c>
    </row>
    <row r="5" spans="2:19" ht="52" customHeight="1">
      <c r="B5" s="122" t="s">
        <v>56</v>
      </c>
      <c r="C5" s="133"/>
      <c r="D5" s="124"/>
    </row>
    <row r="6" spans="2:19" ht="52" customHeight="1">
      <c r="B6" s="48" t="s">
        <v>61</v>
      </c>
      <c r="C6" s="133"/>
      <c r="D6" s="124"/>
    </row>
    <row r="7" spans="2:19" ht="65" customHeight="1">
      <c r="B7" s="48" t="s">
        <v>64</v>
      </c>
      <c r="C7" s="134"/>
      <c r="D7" s="71"/>
      <c r="F7" s="57" t="s">
        <v>10</v>
      </c>
      <c r="G7" s="57" t="s">
        <v>11</v>
      </c>
      <c r="H7" s="57" t="s">
        <v>12</v>
      </c>
      <c r="I7" s="57" t="s">
        <v>13</v>
      </c>
      <c r="J7" s="57" t="s">
        <v>14</v>
      </c>
      <c r="K7" s="57" t="s">
        <v>15</v>
      </c>
      <c r="L7" s="57" t="s">
        <v>10</v>
      </c>
      <c r="M7" s="57" t="s">
        <v>11</v>
      </c>
      <c r="N7" s="57" t="s">
        <v>12</v>
      </c>
      <c r="O7" s="57" t="s">
        <v>13</v>
      </c>
      <c r="P7" s="57" t="s">
        <v>14</v>
      </c>
      <c r="Q7" s="57" t="s">
        <v>15</v>
      </c>
    </row>
    <row r="8" spans="2:19" ht="65" customHeight="1">
      <c r="B8" s="49" t="s">
        <v>28</v>
      </c>
      <c r="C8" s="135"/>
      <c r="D8" s="72" t="s">
        <v>65</v>
      </c>
      <c r="E8" s="42" t="str">
        <f>IF($C$8&gt;99999,$C$8,"")</f>
        <v/>
      </c>
      <c r="F8" s="59" t="str">
        <f>MID($E8,COLUMN()-(COLUMN($F8)- 1),1)</f>
        <v/>
      </c>
      <c r="G8" s="59" t="str">
        <f t="shared" ref="G8:K8" si="0">MID($E8,COLUMN()-(COLUMN($F8)- 1),1)</f>
        <v/>
      </c>
      <c r="H8" s="59" t="str">
        <f t="shared" si="0"/>
        <v/>
      </c>
      <c r="I8" s="59" t="str">
        <f t="shared" si="0"/>
        <v/>
      </c>
      <c r="J8" s="59" t="str">
        <f t="shared" si="0"/>
        <v/>
      </c>
      <c r="K8" s="59" t="str">
        <f t="shared" si="0"/>
        <v/>
      </c>
      <c r="L8" s="42" t="str">
        <f>IFERROR(VALUE(F8),"")</f>
        <v/>
      </c>
      <c r="M8" s="42" t="str">
        <f t="shared" ref="M8:Q11" si="1">IFERROR(VALUE(G8),"")</f>
        <v/>
      </c>
      <c r="N8" s="42" t="str">
        <f t="shared" si="1"/>
        <v/>
      </c>
      <c r="O8" s="42" t="str">
        <f t="shared" si="1"/>
        <v/>
      </c>
      <c r="P8" s="42" t="str">
        <f t="shared" si="1"/>
        <v/>
      </c>
      <c r="Q8" s="42" t="str">
        <f t="shared" si="1"/>
        <v/>
      </c>
      <c r="R8" s="42" t="s">
        <v>10</v>
      </c>
    </row>
    <row r="9" spans="2:19" ht="65" customHeight="1">
      <c r="B9" s="48" t="s">
        <v>4</v>
      </c>
      <c r="C9" s="134"/>
      <c r="D9" s="71"/>
      <c r="E9" s="42" t="str">
        <f>IF($C$8&gt;9999,IF($C$8&lt;100000,$C$8,""),"")</f>
        <v/>
      </c>
      <c r="F9" s="46"/>
      <c r="G9" s="58" t="str">
        <f>MID($E9,COLUMN()-(COLUMN($G9)- 1),1)</f>
        <v/>
      </c>
      <c r="H9" s="58" t="str">
        <f t="shared" ref="H9:K9" si="2">MID($E9,COLUMN()-(COLUMN($G9)- 1),1)</f>
        <v/>
      </c>
      <c r="I9" s="58" t="str">
        <f t="shared" si="2"/>
        <v/>
      </c>
      <c r="J9" s="58" t="str">
        <f t="shared" si="2"/>
        <v/>
      </c>
      <c r="K9" s="58" t="str">
        <f t="shared" si="2"/>
        <v/>
      </c>
      <c r="M9" s="42" t="str">
        <f t="shared" si="1"/>
        <v/>
      </c>
      <c r="N9" s="42" t="str">
        <f t="shared" si="1"/>
        <v/>
      </c>
      <c r="O9" s="42" t="str">
        <f t="shared" si="1"/>
        <v/>
      </c>
      <c r="P9" s="42" t="str">
        <f t="shared" si="1"/>
        <v/>
      </c>
      <c r="Q9" s="42" t="str">
        <f t="shared" si="1"/>
        <v/>
      </c>
      <c r="R9" s="42" t="s">
        <v>11</v>
      </c>
    </row>
    <row r="10" spans="2:19" ht="65" customHeight="1">
      <c r="B10" s="49" t="s">
        <v>62</v>
      </c>
      <c r="C10" s="136"/>
      <c r="D10" s="72"/>
      <c r="E10" s="42" t="str">
        <f>IF($C$8&gt;999,IF($C$8&lt;10000,$C$8,""),"")</f>
        <v/>
      </c>
      <c r="H10" s="58" t="str">
        <f>MID($E10,COLUMN()-(COLUMN($H10)- 1),1)</f>
        <v/>
      </c>
      <c r="I10" s="58" t="str">
        <f t="shared" ref="I10:K10" si="3">MID($E10,COLUMN()-(COLUMN($H10)- 1),1)</f>
        <v/>
      </c>
      <c r="J10" s="58" t="str">
        <f t="shared" si="3"/>
        <v/>
      </c>
      <c r="K10" s="58" t="str">
        <f t="shared" si="3"/>
        <v/>
      </c>
      <c r="N10" s="42" t="str">
        <f>IFERROR(VALUE(H10),"")</f>
        <v/>
      </c>
      <c r="O10" s="42" t="str">
        <f t="shared" si="1"/>
        <v/>
      </c>
      <c r="P10" s="42" t="str">
        <f t="shared" si="1"/>
        <v/>
      </c>
      <c r="Q10" s="42" t="str">
        <f t="shared" si="1"/>
        <v/>
      </c>
      <c r="R10" s="42" t="s">
        <v>12</v>
      </c>
    </row>
    <row r="11" spans="2:19" ht="65" customHeight="1">
      <c r="B11" s="49" t="s">
        <v>63</v>
      </c>
      <c r="C11" s="137"/>
      <c r="D11" s="72"/>
      <c r="E11" s="42" t="str">
        <f>IF($C$8&gt;99,IF($C$8&lt;1000,$C$8,""),"")</f>
        <v/>
      </c>
      <c r="I11" s="58" t="str">
        <f>MID($E11,COLUMN()-(COLUMN($I11)- 1),1)</f>
        <v/>
      </c>
      <c r="J11" s="58" t="str">
        <f t="shared" ref="J11:K11" si="4">MID($E11,COLUMN()-(COLUMN($I11)- 1),1)</f>
        <v/>
      </c>
      <c r="K11" s="58" t="str">
        <f t="shared" si="4"/>
        <v/>
      </c>
      <c r="O11" s="42" t="str">
        <f>IFERROR(VALUE(I11),"")</f>
        <v/>
      </c>
      <c r="P11" s="42" t="str">
        <f t="shared" si="1"/>
        <v/>
      </c>
      <c r="Q11" s="42" t="str">
        <f t="shared" si="1"/>
        <v/>
      </c>
      <c r="R11" s="42" t="s">
        <v>13</v>
      </c>
    </row>
    <row r="12" spans="2:19" ht="65" customHeight="1">
      <c r="B12" s="48" t="s">
        <v>7</v>
      </c>
      <c r="C12" s="134"/>
      <c r="D12" s="71"/>
      <c r="E12" s="42" t="str">
        <f>IF($C$8&gt;9,IF($C$8&lt;100,$C$8,""),"")</f>
        <v/>
      </c>
      <c r="J12" s="58" t="str">
        <f>MID($E12,COLUMN()-(COLUMN($J12)- 1),1)</f>
        <v/>
      </c>
      <c r="K12" s="58" t="str">
        <f>MID($E12,COLUMN()-(COLUMN($J12)- 1),1)</f>
        <v/>
      </c>
      <c r="P12" s="42" t="str">
        <f>IFERROR(VALUE(J12),"")</f>
        <v/>
      </c>
      <c r="Q12" s="42" t="str">
        <f>IFERROR(VALUE(K12),"")</f>
        <v/>
      </c>
      <c r="R12" s="42" t="s">
        <v>14</v>
      </c>
    </row>
    <row r="13" spans="2:19" ht="65" customHeight="1" thickBot="1">
      <c r="B13" s="50" t="s">
        <v>8</v>
      </c>
      <c r="C13" s="137"/>
      <c r="D13" s="72"/>
      <c r="E13" s="42" t="str">
        <f>IF($C$8&gt;0,IF($C$8&lt;10,$C$8,""),"")</f>
        <v/>
      </c>
      <c r="K13" s="58" t="str">
        <f>E13</f>
        <v/>
      </c>
      <c r="Q13" s="42" t="str">
        <f>IFERROR(VALUE(K13),"")</f>
        <v/>
      </c>
      <c r="R13" s="42" t="s">
        <v>15</v>
      </c>
    </row>
    <row r="14" spans="2:19" ht="65" customHeight="1" thickTop="1" thickBot="1">
      <c r="B14" s="51" t="s">
        <v>9</v>
      </c>
      <c r="C14" s="138"/>
      <c r="D14" s="53"/>
      <c r="E14" s="42">
        <f>SUM(E8:E13)</f>
        <v>0</v>
      </c>
      <c r="F14" s="60"/>
      <c r="L14" s="63" t="str">
        <f>IF($E$14&gt;99999,L8,"")</f>
        <v/>
      </c>
      <c r="M14" s="66" t="str">
        <f>IF($E$14&gt;=100000,M8,IF($E$14&gt;=10000,M9,""))</f>
        <v/>
      </c>
      <c r="N14" s="66" t="str">
        <f>IF($E$14&gt;=100000,N8,IF($E$14&gt;=10000,N9,IF($E$14&gt;=1000,N10,"")))</f>
        <v/>
      </c>
      <c r="O14" s="66" t="str">
        <f>IF($E$14&gt;=100000,O8,IF($E$14&gt;=10000,O9,IF($E$14&gt;=1000,O10,IF($E$14&gt;=100,O11,""))))</f>
        <v/>
      </c>
      <c r="P14" s="66" t="str">
        <f>IF($E$14&gt;=100000,P8,IF($E$14&gt;=10000,P9,IF($E$14&gt;=1000,P10,IF($E$14&gt;=100,P11,IF($E$14&gt;=10,P12,"")))))</f>
        <v/>
      </c>
      <c r="Q14" s="64">
        <f>SUM(Q8:Q13)</f>
        <v>0</v>
      </c>
    </row>
    <row r="15" spans="2:19" ht="65.5" customHeight="1" thickTop="1" thickBot="1">
      <c r="B15" s="67"/>
      <c r="L15" s="65"/>
      <c r="M15" s="65"/>
      <c r="N15" s="65"/>
      <c r="O15" s="65"/>
      <c r="P15" s="65"/>
      <c r="Q15" s="65"/>
    </row>
    <row r="16" spans="2:19" ht="65" customHeight="1" thickTop="1">
      <c r="B16" s="73" t="s">
        <v>37</v>
      </c>
      <c r="C16" s="139"/>
      <c r="D16" s="74" t="s">
        <v>33</v>
      </c>
      <c r="F16" s="57" t="s">
        <v>10</v>
      </c>
      <c r="G16" s="57" t="s">
        <v>11</v>
      </c>
      <c r="H16" s="57" t="s">
        <v>12</v>
      </c>
      <c r="I16" s="57" t="s">
        <v>13</v>
      </c>
      <c r="J16" s="57" t="s">
        <v>14</v>
      </c>
      <c r="K16" s="57" t="s">
        <v>15</v>
      </c>
      <c r="L16" s="57" t="s">
        <v>10</v>
      </c>
      <c r="M16" s="57" t="s">
        <v>11</v>
      </c>
      <c r="N16" s="57" t="s">
        <v>12</v>
      </c>
      <c r="O16" s="57" t="s">
        <v>13</v>
      </c>
      <c r="P16" s="57" t="s">
        <v>14</v>
      </c>
      <c r="Q16" s="57" t="s">
        <v>15</v>
      </c>
      <c r="S16" s="141" t="s">
        <v>58</v>
      </c>
    </row>
    <row r="17" spans="2:19" ht="65" customHeight="1" thickBot="1">
      <c r="B17" s="77" t="s">
        <v>36</v>
      </c>
      <c r="C17" s="135"/>
      <c r="D17" s="72" t="s">
        <v>33</v>
      </c>
      <c r="E17" s="42" t="str">
        <f>IF($C$16&gt;99999,$C$16,"")</f>
        <v/>
      </c>
      <c r="F17" s="59" t="str">
        <f>MID($E17,COLUMN()-(COLUMN($F17)- 1),1)</f>
        <v/>
      </c>
      <c r="G17" s="59" t="str">
        <f t="shared" ref="G17:K17" si="5">MID($E17,COLUMN()-(COLUMN($F17)- 1),1)</f>
        <v/>
      </c>
      <c r="H17" s="59" t="str">
        <f t="shared" si="5"/>
        <v/>
      </c>
      <c r="I17" s="59" t="str">
        <f t="shared" si="5"/>
        <v/>
      </c>
      <c r="J17" s="59" t="str">
        <f t="shared" si="5"/>
        <v/>
      </c>
      <c r="K17" s="59" t="str">
        <f t="shared" si="5"/>
        <v/>
      </c>
      <c r="L17" s="42" t="str">
        <f>IFERROR(VALUE(F17),"")</f>
        <v/>
      </c>
      <c r="M17" s="42" t="str">
        <f t="shared" ref="M17:M18" si="6">IFERROR(VALUE(G17),"")</f>
        <v/>
      </c>
      <c r="N17" s="42" t="str">
        <f t="shared" ref="N17:N18" si="7">IFERROR(VALUE(H17),"")</f>
        <v/>
      </c>
      <c r="O17" s="42" t="str">
        <f t="shared" ref="O17:Q20" si="8">IFERROR(VALUE(I17),"")</f>
        <v/>
      </c>
      <c r="P17" s="42" t="str">
        <f t="shared" ref="P17:P18" si="9">IFERROR(VALUE(J17),"")</f>
        <v/>
      </c>
      <c r="Q17" s="42" t="str">
        <f t="shared" ref="Q17:Q18" si="10">IFERROR(VALUE(K17),"")</f>
        <v/>
      </c>
      <c r="R17" s="42" t="s">
        <v>10</v>
      </c>
      <c r="S17" s="141" t="s">
        <v>58</v>
      </c>
    </row>
    <row r="18" spans="2:19" ht="65" customHeight="1" thickBot="1">
      <c r="B18" s="75" t="s">
        <v>38</v>
      </c>
      <c r="C18" s="135"/>
      <c r="D18" s="72" t="s">
        <v>33</v>
      </c>
      <c r="E18" s="42" t="str">
        <f>IF($C$16&gt;9999,IF($C$16&lt;100000,$C$16,""),"")</f>
        <v/>
      </c>
      <c r="F18" s="46"/>
      <c r="G18" s="58" t="str">
        <f>MID($E18,COLUMN()-(COLUMN($G18)- 1),1)</f>
        <v/>
      </c>
      <c r="H18" s="58" t="str">
        <f t="shared" ref="H18:K18" si="11">MID($E18,COLUMN()-(COLUMN($G18)- 1),1)</f>
        <v/>
      </c>
      <c r="I18" s="58" t="str">
        <f t="shared" si="11"/>
        <v/>
      </c>
      <c r="J18" s="58" t="str">
        <f t="shared" si="11"/>
        <v/>
      </c>
      <c r="K18" s="58" t="str">
        <f t="shared" si="11"/>
        <v/>
      </c>
      <c r="M18" s="42" t="str">
        <f t="shared" si="6"/>
        <v/>
      </c>
      <c r="N18" s="42" t="str">
        <f t="shared" si="7"/>
        <v/>
      </c>
      <c r="O18" s="42" t="str">
        <f t="shared" si="8"/>
        <v/>
      </c>
      <c r="P18" s="42" t="str">
        <f t="shared" si="9"/>
        <v/>
      </c>
      <c r="Q18" s="42" t="str">
        <f t="shared" si="10"/>
        <v/>
      </c>
      <c r="R18" s="42" t="s">
        <v>11</v>
      </c>
      <c r="S18" s="141" t="s">
        <v>58</v>
      </c>
    </row>
    <row r="19" spans="2:19" ht="64.5" customHeight="1" thickBot="1">
      <c r="B19" s="78" t="s">
        <v>39</v>
      </c>
      <c r="C19" s="140"/>
      <c r="D19" s="76" t="s">
        <v>33</v>
      </c>
      <c r="E19" s="42" t="str">
        <f>IF($C$16&gt;999,IF($C$16&lt;10000,$C$16,""),"")</f>
        <v/>
      </c>
      <c r="H19" s="58" t="str">
        <f>MID($E19,COLUMN()-(COLUMN($H19)- 1),1)</f>
        <v/>
      </c>
      <c r="I19" s="58" t="str">
        <f t="shared" ref="I19:K19" si="12">MID($E19,COLUMN()-(COLUMN($H19)- 1),1)</f>
        <v/>
      </c>
      <c r="J19" s="58" t="str">
        <f t="shared" si="12"/>
        <v/>
      </c>
      <c r="K19" s="58" t="str">
        <f t="shared" si="12"/>
        <v/>
      </c>
      <c r="N19" s="42" t="str">
        <f>IFERROR(VALUE(H19),"")</f>
        <v/>
      </c>
      <c r="O19" s="42" t="str">
        <f t="shared" si="8"/>
        <v/>
      </c>
      <c r="P19" s="42" t="str">
        <f t="shared" si="8"/>
        <v/>
      </c>
      <c r="Q19" s="42" t="str">
        <f t="shared" si="8"/>
        <v/>
      </c>
      <c r="R19" s="42" t="s">
        <v>12</v>
      </c>
      <c r="S19" s="141" t="s">
        <v>58</v>
      </c>
    </row>
    <row r="20" spans="2:19" ht="26" customHeight="1" thickTop="1">
      <c r="B20" s="142" t="s">
        <v>54</v>
      </c>
      <c r="E20" s="42" t="str">
        <f>IF($C$16&gt;99,IF($C$16&lt;1000,$C$16,""),"")</f>
        <v/>
      </c>
      <c r="I20" s="58" t="str">
        <f>MID($E20,COLUMN()-(COLUMN($I20)- 1),1)</f>
        <v/>
      </c>
      <c r="J20" s="58" t="str">
        <f t="shared" ref="J20:K20" si="13">MID($E20,COLUMN()-(COLUMN($I20)- 1),1)</f>
        <v/>
      </c>
      <c r="K20" s="58" t="str">
        <f t="shared" si="13"/>
        <v/>
      </c>
      <c r="O20" s="42" t="str">
        <f>IFERROR(VALUE(I20),"")</f>
        <v/>
      </c>
      <c r="P20" s="42" t="str">
        <f t="shared" si="8"/>
        <v/>
      </c>
      <c r="Q20" s="42" t="str">
        <f t="shared" si="8"/>
        <v/>
      </c>
      <c r="R20" s="42" t="s">
        <v>13</v>
      </c>
    </row>
    <row r="21" spans="2:19" ht="23.5">
      <c r="B21" s="143" t="s">
        <v>53</v>
      </c>
      <c r="E21" s="42" t="str">
        <f>IF($C$16&gt;9,IF($C$16&lt;100,$C$16,""),"")</f>
        <v/>
      </c>
      <c r="J21" s="58" t="str">
        <f>MID($E21,COLUMN()-(COLUMN($J21)- 1),1)</f>
        <v/>
      </c>
      <c r="K21" s="58" t="str">
        <f>MID($E21,COLUMN()-(COLUMN($J21)- 1),1)</f>
        <v/>
      </c>
      <c r="P21" s="42" t="str">
        <f>IFERROR(VALUE(J21),"")</f>
        <v/>
      </c>
      <c r="Q21" s="42" t="str">
        <f>IFERROR(VALUE(K21),"")</f>
        <v/>
      </c>
      <c r="R21" s="42" t="s">
        <v>14</v>
      </c>
    </row>
    <row r="22" spans="2:19" ht="20.5" thickBot="1">
      <c r="E22" s="42" t="str">
        <f>IF($C$16&gt;0,IF($C$16&lt;10,$C$16,""),"")</f>
        <v/>
      </c>
      <c r="K22" s="58" t="str">
        <f>E22</f>
        <v/>
      </c>
      <c r="Q22" s="42" t="str">
        <f>IFERROR(VALUE(K22),"")</f>
        <v/>
      </c>
      <c r="R22" s="42" t="s">
        <v>15</v>
      </c>
    </row>
    <row r="23" spans="2:19" ht="20" thickTop="1" thickBot="1">
      <c r="B23" s="142" t="s">
        <v>55</v>
      </c>
      <c r="E23" s="42">
        <f>SUM(E17:E22)</f>
        <v>0</v>
      </c>
      <c r="F23" s="60"/>
      <c r="L23" s="63" t="str">
        <f>IF($E$23&gt;99999,L17,"")</f>
        <v/>
      </c>
      <c r="M23" s="66" t="str">
        <f>IF($E$23&gt;=100000,M17,IF($E$23&gt;=10000,M18,""))</f>
        <v/>
      </c>
      <c r="N23" s="66" t="str">
        <f>IF($E$23&gt;=100000,N17,IF($E$23&gt;=10000,N18,IF($E$23&gt;=1000,N19,"")))</f>
        <v/>
      </c>
      <c r="O23" s="66" t="str">
        <f>IF($E$23&gt;=100000,O17,IF($E$23&gt;=10000,O18,IF($E$23&gt;=1000,O19,IF($E$23&gt;=100,O20,""))))</f>
        <v/>
      </c>
      <c r="P23" s="66" t="str">
        <f>IF($E$23&gt;=100000,P17,IF($E$23&gt;=10000,P18,IF($E$23&gt;=1000,P19,IF($E$23&gt;=100,P20,IF($E$23&gt;=10,P21,"")))))</f>
        <v/>
      </c>
      <c r="Q23" s="64">
        <f>SUM(Q17:Q22)</f>
        <v>0</v>
      </c>
    </row>
    <row r="24" spans="2:19" ht="17" thickTop="1"/>
    <row r="25" spans="2:19">
      <c r="F25" s="57" t="s">
        <v>10</v>
      </c>
      <c r="G25" s="57" t="s">
        <v>11</v>
      </c>
      <c r="H25" s="57" t="s">
        <v>12</v>
      </c>
      <c r="I25" s="57" t="s">
        <v>13</v>
      </c>
      <c r="J25" s="57" t="s">
        <v>14</v>
      </c>
      <c r="K25" s="57" t="s">
        <v>15</v>
      </c>
      <c r="L25" s="57" t="s">
        <v>10</v>
      </c>
      <c r="M25" s="57" t="s">
        <v>11</v>
      </c>
      <c r="N25" s="57" t="s">
        <v>12</v>
      </c>
      <c r="O25" s="57" t="s">
        <v>13</v>
      </c>
      <c r="P25" s="57" t="s">
        <v>14</v>
      </c>
      <c r="Q25" s="57" t="s">
        <v>15</v>
      </c>
    </row>
    <row r="26" spans="2:19" ht="20">
      <c r="E26" s="42" t="str">
        <f>IF($C$17&gt;99999,$C$17,"")</f>
        <v/>
      </c>
      <c r="F26" s="59" t="str">
        <f>MID($E26,COLUMN()-(COLUMN($F26)- 1),1)</f>
        <v/>
      </c>
      <c r="G26" s="59" t="str">
        <f t="shared" ref="G26:K26" si="14">MID($E26,COLUMN()-(COLUMN($F26)- 1),1)</f>
        <v/>
      </c>
      <c r="H26" s="59" t="str">
        <f t="shared" si="14"/>
        <v/>
      </c>
      <c r="I26" s="59" t="str">
        <f t="shared" si="14"/>
        <v/>
      </c>
      <c r="J26" s="59" t="str">
        <f t="shared" si="14"/>
        <v/>
      </c>
      <c r="K26" s="59" t="str">
        <f t="shared" si="14"/>
        <v/>
      </c>
      <c r="L26" s="42" t="str">
        <f>IFERROR(VALUE(F26),"")</f>
        <v/>
      </c>
      <c r="M26" s="42" t="str">
        <f t="shared" ref="M26:M27" si="15">IFERROR(VALUE(G26),"")</f>
        <v/>
      </c>
      <c r="N26" s="42" t="str">
        <f t="shared" ref="N26:N27" si="16">IFERROR(VALUE(H26),"")</f>
        <v/>
      </c>
      <c r="O26" s="42" t="str">
        <f t="shared" ref="O26:O28" si="17">IFERROR(VALUE(I26),"")</f>
        <v/>
      </c>
      <c r="P26" s="42" t="str">
        <f t="shared" ref="P26:P29" si="18">IFERROR(VALUE(J26),"")</f>
        <v/>
      </c>
      <c r="Q26" s="42" t="str">
        <f t="shared" ref="Q26:Q29" si="19">IFERROR(VALUE(K26),"")</f>
        <v/>
      </c>
      <c r="R26" s="42" t="s">
        <v>10</v>
      </c>
    </row>
    <row r="27" spans="2:19" ht="20">
      <c r="E27" s="42" t="str">
        <f>IF($C$17&gt;9999,IF($C$17&lt;100000,$C$17,""),"")</f>
        <v/>
      </c>
      <c r="F27" s="46"/>
      <c r="G27" s="58" t="str">
        <f>MID($E27,COLUMN()-(COLUMN($G27)- 1),1)</f>
        <v/>
      </c>
      <c r="H27" s="58" t="str">
        <f t="shared" ref="H27:K27" si="20">MID($E27,COLUMN()-(COLUMN($G27)- 1),1)</f>
        <v/>
      </c>
      <c r="I27" s="58" t="str">
        <f t="shared" si="20"/>
        <v/>
      </c>
      <c r="J27" s="58" t="str">
        <f t="shared" si="20"/>
        <v/>
      </c>
      <c r="K27" s="58" t="str">
        <f t="shared" si="20"/>
        <v/>
      </c>
      <c r="M27" s="42" t="str">
        <f t="shared" si="15"/>
        <v/>
      </c>
      <c r="N27" s="42" t="str">
        <f t="shared" si="16"/>
        <v/>
      </c>
      <c r="O27" s="42" t="str">
        <f t="shared" si="17"/>
        <v/>
      </c>
      <c r="P27" s="42" t="str">
        <f t="shared" si="18"/>
        <v/>
      </c>
      <c r="Q27" s="42" t="str">
        <f t="shared" si="19"/>
        <v/>
      </c>
      <c r="R27" s="42" t="s">
        <v>11</v>
      </c>
    </row>
    <row r="28" spans="2:19" ht="20">
      <c r="E28" s="42" t="str">
        <f>IF($C$17&gt;999,IF($C$17&lt;10000,$C$17,""),"")</f>
        <v/>
      </c>
      <c r="H28" s="58" t="str">
        <f>MID($E28,COLUMN()-(COLUMN($H28)- 1),1)</f>
        <v/>
      </c>
      <c r="I28" s="58" t="str">
        <f t="shared" ref="I28:K28" si="21">MID($E28,COLUMN()-(COLUMN($H28)- 1),1)</f>
        <v/>
      </c>
      <c r="J28" s="58" t="str">
        <f t="shared" si="21"/>
        <v/>
      </c>
      <c r="K28" s="58" t="str">
        <f t="shared" si="21"/>
        <v/>
      </c>
      <c r="N28" s="42" t="str">
        <f>IFERROR(VALUE(H28),"")</f>
        <v/>
      </c>
      <c r="O28" s="42" t="str">
        <f t="shared" si="17"/>
        <v/>
      </c>
      <c r="P28" s="42" t="str">
        <f t="shared" si="18"/>
        <v/>
      </c>
      <c r="Q28" s="42" t="str">
        <f t="shared" si="19"/>
        <v/>
      </c>
      <c r="R28" s="42" t="s">
        <v>12</v>
      </c>
    </row>
    <row r="29" spans="2:19" ht="20">
      <c r="E29" s="42" t="str">
        <f>IF($C$17&gt;99,IF($C$17&lt;1000,$C$17,""),"")</f>
        <v/>
      </c>
      <c r="I29" s="58" t="str">
        <f>MID($E29,COLUMN()-(COLUMN($I29)- 1),1)</f>
        <v/>
      </c>
      <c r="J29" s="58" t="str">
        <f t="shared" ref="J29:K29" si="22">MID($E29,COLUMN()-(COLUMN($I29)- 1),1)</f>
        <v/>
      </c>
      <c r="K29" s="58" t="str">
        <f t="shared" si="22"/>
        <v/>
      </c>
      <c r="O29" s="42" t="str">
        <f>IFERROR(VALUE(I29),"")</f>
        <v/>
      </c>
      <c r="P29" s="42" t="str">
        <f t="shared" si="18"/>
        <v/>
      </c>
      <c r="Q29" s="42" t="str">
        <f t="shared" si="19"/>
        <v/>
      </c>
      <c r="R29" s="42" t="s">
        <v>13</v>
      </c>
    </row>
    <row r="30" spans="2:19" ht="20">
      <c r="E30" s="42" t="str">
        <f>IF($C$17&gt;9,IF($C$17&lt;100,$C$17,""),"")</f>
        <v/>
      </c>
      <c r="J30" s="58" t="str">
        <f>MID($E30,COLUMN()-(COLUMN($J30)- 1),1)</f>
        <v/>
      </c>
      <c r="K30" s="58" t="str">
        <f>MID($E30,COLUMN()-(COLUMN($J30)- 1),1)</f>
        <v/>
      </c>
      <c r="P30" s="42" t="str">
        <f>IFERROR(VALUE(J30),"")</f>
        <v/>
      </c>
      <c r="Q30" s="42" t="str">
        <f>IFERROR(VALUE(K30),"")</f>
        <v/>
      </c>
      <c r="R30" s="42" t="s">
        <v>14</v>
      </c>
    </row>
    <row r="31" spans="2:19" ht="20.5" thickBot="1">
      <c r="E31" s="42" t="str">
        <f>IF($C$17&gt;0,IF($C$17&lt;10,$C$17,""),"")</f>
        <v/>
      </c>
      <c r="K31" s="58" t="str">
        <f>E31</f>
        <v/>
      </c>
      <c r="Q31" s="42" t="str">
        <f>IFERROR(VALUE(K31),"")</f>
        <v/>
      </c>
      <c r="R31" s="42" t="s">
        <v>15</v>
      </c>
    </row>
    <row r="32" spans="2:19" ht="17.5" thickTop="1" thickBot="1">
      <c r="E32" s="42">
        <f>SUM(E26:E31)</f>
        <v>0</v>
      </c>
      <c r="F32" s="60"/>
      <c r="L32" s="63" t="str">
        <f>IF($E$32&gt;99999,L26,"")</f>
        <v/>
      </c>
      <c r="M32" s="66" t="str">
        <f>IF($E$32&gt;=100000,M26,IF($E$32&gt;=10000,M27,""))</f>
        <v/>
      </c>
      <c r="N32" s="66" t="str">
        <f>IF($E$32&gt;=100000,N26,IF($E$32&gt;=10000,N27,IF($E$32&gt;=1000,N28,"")))</f>
        <v/>
      </c>
      <c r="O32" s="66" t="str">
        <f>IF($E$32&gt;=100000,O26,IF($E$32&gt;=10000,O27,IF($E$32&gt;=1000,O28,IF($E$32&gt;=100,O29,""))))</f>
        <v/>
      </c>
      <c r="P32" s="66" t="str">
        <f>IF($E$32&gt;=100000,P26,IF($E$32&gt;=10000,P27,IF($E$32&gt;=1000,P28,IF($E$32&gt;=100,P29,IF($E$32&gt;=10,P30,"")))))</f>
        <v/>
      </c>
      <c r="Q32" s="64">
        <f>SUM(Q26:Q31)</f>
        <v>0</v>
      </c>
    </row>
    <row r="33" spans="5:18" ht="17" thickTop="1"/>
    <row r="34" spans="5:18">
      <c r="F34" s="57" t="s">
        <v>10</v>
      </c>
      <c r="G34" s="57" t="s">
        <v>11</v>
      </c>
      <c r="H34" s="57" t="s">
        <v>12</v>
      </c>
      <c r="I34" s="57" t="s">
        <v>13</v>
      </c>
      <c r="J34" s="57" t="s">
        <v>14</v>
      </c>
      <c r="K34" s="57" t="s">
        <v>15</v>
      </c>
      <c r="L34" s="57" t="s">
        <v>10</v>
      </c>
      <c r="M34" s="57" t="s">
        <v>11</v>
      </c>
      <c r="N34" s="57" t="s">
        <v>12</v>
      </c>
      <c r="O34" s="57" t="s">
        <v>13</v>
      </c>
      <c r="P34" s="57" t="s">
        <v>14</v>
      </c>
      <c r="Q34" s="57" t="s">
        <v>15</v>
      </c>
    </row>
    <row r="35" spans="5:18" ht="20">
      <c r="E35" s="42" t="str">
        <f>IF($C$18&gt;99999,$C$18,"")</f>
        <v/>
      </c>
      <c r="F35" s="59" t="str">
        <f>MID($E35,COLUMN()-(COLUMN($F35)- 1),1)</f>
        <v/>
      </c>
      <c r="G35" s="59" t="str">
        <f t="shared" ref="G35:K35" si="23">MID($E35,COLUMN()-(COLUMN($F35)- 1),1)</f>
        <v/>
      </c>
      <c r="H35" s="59" t="str">
        <f t="shared" si="23"/>
        <v/>
      </c>
      <c r="I35" s="59" t="str">
        <f t="shared" si="23"/>
        <v/>
      </c>
      <c r="J35" s="59" t="str">
        <f t="shared" si="23"/>
        <v/>
      </c>
      <c r="K35" s="59" t="str">
        <f t="shared" si="23"/>
        <v/>
      </c>
      <c r="L35" s="42" t="str">
        <f>IFERROR(VALUE(F35),"")</f>
        <v/>
      </c>
      <c r="M35" s="42" t="str">
        <f t="shared" ref="M35:M36" si="24">IFERROR(VALUE(G35),"")</f>
        <v/>
      </c>
      <c r="N35" s="42" t="str">
        <f t="shared" ref="N35:N36" si="25">IFERROR(VALUE(H35),"")</f>
        <v/>
      </c>
      <c r="O35" s="42" t="str">
        <f t="shared" ref="O35:O37" si="26">IFERROR(VALUE(I35),"")</f>
        <v/>
      </c>
      <c r="P35" s="42" t="str">
        <f t="shared" ref="P35:P38" si="27">IFERROR(VALUE(J35),"")</f>
        <v/>
      </c>
      <c r="Q35" s="42" t="str">
        <f t="shared" ref="Q35:Q38" si="28">IFERROR(VALUE(K35),"")</f>
        <v/>
      </c>
      <c r="R35" s="42" t="s">
        <v>10</v>
      </c>
    </row>
    <row r="36" spans="5:18" ht="20">
      <c r="E36" s="42" t="str">
        <f>IF($C$18&gt;9999,IF($C$18&lt;100000,$C$18,""),"")</f>
        <v/>
      </c>
      <c r="F36" s="46"/>
      <c r="G36" s="58" t="str">
        <f>MID($E36,COLUMN()-(COLUMN($G36)- 1),1)</f>
        <v/>
      </c>
      <c r="H36" s="58" t="str">
        <f t="shared" ref="H36:K36" si="29">MID($E36,COLUMN()-(COLUMN($G36)- 1),1)</f>
        <v/>
      </c>
      <c r="I36" s="58" t="str">
        <f t="shared" si="29"/>
        <v/>
      </c>
      <c r="J36" s="58" t="str">
        <f t="shared" si="29"/>
        <v/>
      </c>
      <c r="K36" s="58" t="str">
        <f t="shared" si="29"/>
        <v/>
      </c>
      <c r="M36" s="42" t="str">
        <f t="shared" si="24"/>
        <v/>
      </c>
      <c r="N36" s="42" t="str">
        <f t="shared" si="25"/>
        <v/>
      </c>
      <c r="O36" s="42" t="str">
        <f t="shared" si="26"/>
        <v/>
      </c>
      <c r="P36" s="42" t="str">
        <f t="shared" si="27"/>
        <v/>
      </c>
      <c r="Q36" s="42" t="str">
        <f t="shared" si="28"/>
        <v/>
      </c>
      <c r="R36" s="42" t="s">
        <v>11</v>
      </c>
    </row>
    <row r="37" spans="5:18" ht="20">
      <c r="E37" s="42" t="str">
        <f>IF($C$18&gt;999,IF($C$18&lt;10000,$C$18,""),"")</f>
        <v/>
      </c>
      <c r="H37" s="58" t="str">
        <f>MID($E37,COLUMN()-(COLUMN($H37)- 1),1)</f>
        <v/>
      </c>
      <c r="I37" s="58" t="str">
        <f t="shared" ref="I37:K37" si="30">MID($E37,COLUMN()-(COLUMN($H37)- 1),1)</f>
        <v/>
      </c>
      <c r="J37" s="58" t="str">
        <f t="shared" si="30"/>
        <v/>
      </c>
      <c r="K37" s="58" t="str">
        <f t="shared" si="30"/>
        <v/>
      </c>
      <c r="N37" s="42" t="str">
        <f>IFERROR(VALUE(H37),"")</f>
        <v/>
      </c>
      <c r="O37" s="42" t="str">
        <f t="shared" si="26"/>
        <v/>
      </c>
      <c r="P37" s="42" t="str">
        <f t="shared" si="27"/>
        <v/>
      </c>
      <c r="Q37" s="42" t="str">
        <f t="shared" si="28"/>
        <v/>
      </c>
      <c r="R37" s="42" t="s">
        <v>12</v>
      </c>
    </row>
    <row r="38" spans="5:18" ht="20">
      <c r="E38" s="42" t="str">
        <f>IF($C$18&gt;99,IF($C$18&lt;1000,$C$18,""),"")</f>
        <v/>
      </c>
      <c r="I38" s="58" t="str">
        <f>MID($E38,COLUMN()-(COLUMN($I38)- 1),1)</f>
        <v/>
      </c>
      <c r="J38" s="58" t="str">
        <f t="shared" ref="J38:K38" si="31">MID($E38,COLUMN()-(COLUMN($I38)- 1),1)</f>
        <v/>
      </c>
      <c r="K38" s="58" t="str">
        <f t="shared" si="31"/>
        <v/>
      </c>
      <c r="O38" s="42" t="str">
        <f>IFERROR(VALUE(I38),"")</f>
        <v/>
      </c>
      <c r="P38" s="42" t="str">
        <f t="shared" si="27"/>
        <v/>
      </c>
      <c r="Q38" s="42" t="str">
        <f t="shared" si="28"/>
        <v/>
      </c>
      <c r="R38" s="42" t="s">
        <v>13</v>
      </c>
    </row>
    <row r="39" spans="5:18" ht="20">
      <c r="E39" s="42" t="str">
        <f>IF($C$18&gt;9,IF($C$18&lt;100,$C$18,""),"")</f>
        <v/>
      </c>
      <c r="J39" s="58" t="str">
        <f>MID($E39,COLUMN()-(COLUMN($J39)- 1),1)</f>
        <v/>
      </c>
      <c r="K39" s="58" t="str">
        <f>MID($E39,COLUMN()-(COLUMN($J39)- 1),1)</f>
        <v/>
      </c>
      <c r="P39" s="42" t="str">
        <f>IFERROR(VALUE(J39),"")</f>
        <v/>
      </c>
      <c r="Q39" s="42" t="str">
        <f>IFERROR(VALUE(K39),"")</f>
        <v/>
      </c>
      <c r="R39" s="42" t="s">
        <v>14</v>
      </c>
    </row>
    <row r="40" spans="5:18" ht="20.5" thickBot="1">
      <c r="E40" s="42" t="str">
        <f>IF($C$18&gt;0,IF($C$18&lt;10,$C$18,""),"")</f>
        <v/>
      </c>
      <c r="K40" s="58" t="str">
        <f>E40</f>
        <v/>
      </c>
      <c r="Q40" s="42" t="str">
        <f>IFERROR(VALUE(K40),"")</f>
        <v/>
      </c>
      <c r="R40" s="42" t="s">
        <v>15</v>
      </c>
    </row>
    <row r="41" spans="5:18" ht="17.5" thickTop="1" thickBot="1">
      <c r="E41" s="42">
        <f>SUM(E35:E40)</f>
        <v>0</v>
      </c>
      <c r="F41" s="60"/>
      <c r="L41" s="63" t="str">
        <f>IF($E$41&gt;99999,L35,"")</f>
        <v/>
      </c>
      <c r="M41" s="66" t="str">
        <f>IF($E$41&gt;=100000,M35,IF($E$41&gt;=10000,M36,""))</f>
        <v/>
      </c>
      <c r="N41" s="66" t="str">
        <f>IF($E$41&gt;=100000,N35,IF($E$41&gt;=10000,N36,IF($E$41&gt;=1000,N37,"")))</f>
        <v/>
      </c>
      <c r="O41" s="66" t="str">
        <f>IF($E$41&gt;=100000,O35,IF($E$41&gt;=10000,O36,IF($E$41&gt;=1000,O37,IF($E$41&gt;=100,O38,""))))</f>
        <v/>
      </c>
      <c r="P41" s="66" t="str">
        <f>IF($E$41&gt;=100000,P35,IF($E$41&gt;=10000,P36,IF($E$41&gt;=1000,P37,IF($E$41&gt;=100,P38,IF($E$41&gt;=10,P39,"")))))</f>
        <v/>
      </c>
      <c r="Q41" s="64">
        <f>SUM(Q35:Q40)</f>
        <v>0</v>
      </c>
    </row>
    <row r="42" spans="5:18" ht="17" thickTop="1"/>
    <row r="43" spans="5:18">
      <c r="F43" s="57" t="s">
        <v>10</v>
      </c>
      <c r="G43" s="57" t="s">
        <v>11</v>
      </c>
      <c r="H43" s="57" t="s">
        <v>12</v>
      </c>
      <c r="I43" s="57" t="s">
        <v>13</v>
      </c>
      <c r="J43" s="57" t="s">
        <v>14</v>
      </c>
      <c r="K43" s="57" t="s">
        <v>15</v>
      </c>
      <c r="L43" s="57" t="s">
        <v>10</v>
      </c>
      <c r="M43" s="57" t="s">
        <v>11</v>
      </c>
      <c r="N43" s="57" t="s">
        <v>12</v>
      </c>
      <c r="O43" s="57" t="s">
        <v>13</v>
      </c>
      <c r="P43" s="57" t="s">
        <v>14</v>
      </c>
      <c r="Q43" s="57" t="s">
        <v>15</v>
      </c>
    </row>
    <row r="44" spans="5:18" ht="20">
      <c r="E44" s="42" t="str">
        <f>IF($C$19&gt;99999,$C$19,"")</f>
        <v/>
      </c>
      <c r="F44" s="59" t="str">
        <f>MID($E44,COLUMN()-(COLUMN($F44)- 1),1)</f>
        <v/>
      </c>
      <c r="G44" s="59" t="str">
        <f t="shared" ref="G44:K44" si="32">MID($E44,COLUMN()-(COLUMN($F44)- 1),1)</f>
        <v/>
      </c>
      <c r="H44" s="59" t="str">
        <f t="shared" si="32"/>
        <v/>
      </c>
      <c r="I44" s="59" t="str">
        <f t="shared" si="32"/>
        <v/>
      </c>
      <c r="J44" s="59" t="str">
        <f t="shared" si="32"/>
        <v/>
      </c>
      <c r="K44" s="59" t="str">
        <f t="shared" si="32"/>
        <v/>
      </c>
      <c r="L44" s="42" t="str">
        <f>IFERROR(VALUE(F44),"")</f>
        <v/>
      </c>
      <c r="M44" s="42" t="str">
        <f t="shared" ref="M44:M45" si="33">IFERROR(VALUE(G44),"")</f>
        <v/>
      </c>
      <c r="N44" s="42" t="str">
        <f t="shared" ref="N44:N45" si="34">IFERROR(VALUE(H44),"")</f>
        <v/>
      </c>
      <c r="O44" s="42" t="str">
        <f t="shared" ref="O44:O46" si="35">IFERROR(VALUE(I44),"")</f>
        <v/>
      </c>
      <c r="P44" s="42" t="str">
        <f t="shared" ref="P44:P47" si="36">IFERROR(VALUE(J44),"")</f>
        <v/>
      </c>
      <c r="Q44" s="42" t="str">
        <f t="shared" ref="Q44:Q47" si="37">IFERROR(VALUE(K44),"")</f>
        <v/>
      </c>
      <c r="R44" s="42" t="s">
        <v>10</v>
      </c>
    </row>
    <row r="45" spans="5:18" ht="20">
      <c r="E45" s="42" t="str">
        <f>IF($C$19&gt;9999,IF($C$19&lt;100000,$C$19,""),"")</f>
        <v/>
      </c>
      <c r="F45" s="46"/>
      <c r="G45" s="58" t="str">
        <f>MID($E45,COLUMN()-(COLUMN($G45)- 1),1)</f>
        <v/>
      </c>
      <c r="H45" s="58" t="str">
        <f t="shared" ref="H45:K45" si="38">MID($E45,COLUMN()-(COLUMN($G45)- 1),1)</f>
        <v/>
      </c>
      <c r="I45" s="58" t="str">
        <f t="shared" si="38"/>
        <v/>
      </c>
      <c r="J45" s="58" t="str">
        <f t="shared" si="38"/>
        <v/>
      </c>
      <c r="K45" s="58" t="str">
        <f t="shared" si="38"/>
        <v/>
      </c>
      <c r="M45" s="42" t="str">
        <f t="shared" si="33"/>
        <v/>
      </c>
      <c r="N45" s="42" t="str">
        <f t="shared" si="34"/>
        <v/>
      </c>
      <c r="O45" s="42" t="str">
        <f t="shared" si="35"/>
        <v/>
      </c>
      <c r="P45" s="42" t="str">
        <f t="shared" si="36"/>
        <v/>
      </c>
      <c r="Q45" s="42" t="str">
        <f t="shared" si="37"/>
        <v/>
      </c>
      <c r="R45" s="42" t="s">
        <v>11</v>
      </c>
    </row>
    <row r="46" spans="5:18" ht="20">
      <c r="E46" s="42" t="str">
        <f>IF($C$19&gt;999,IF($C$19&lt;10000,$C$19,""),"")</f>
        <v/>
      </c>
      <c r="H46" s="58" t="str">
        <f>MID($E46,COLUMN()-(COLUMN($H46)- 1),1)</f>
        <v/>
      </c>
      <c r="I46" s="58" t="str">
        <f t="shared" ref="I46:K46" si="39">MID($E46,COLUMN()-(COLUMN($H46)- 1),1)</f>
        <v/>
      </c>
      <c r="J46" s="58" t="str">
        <f t="shared" si="39"/>
        <v/>
      </c>
      <c r="K46" s="58" t="str">
        <f t="shared" si="39"/>
        <v/>
      </c>
      <c r="N46" s="42" t="str">
        <f>IFERROR(VALUE(H46),"")</f>
        <v/>
      </c>
      <c r="O46" s="42" t="str">
        <f t="shared" si="35"/>
        <v/>
      </c>
      <c r="P46" s="42" t="str">
        <f t="shared" si="36"/>
        <v/>
      </c>
      <c r="Q46" s="42" t="str">
        <f t="shared" si="37"/>
        <v/>
      </c>
      <c r="R46" s="42" t="s">
        <v>12</v>
      </c>
    </row>
    <row r="47" spans="5:18" ht="20">
      <c r="E47" s="42" t="str">
        <f>IF($C$19&gt;99,IF($C$19&lt;1000,$C$19,""),"")</f>
        <v/>
      </c>
      <c r="I47" s="58" t="str">
        <f>MID($E47,COLUMN()-(COLUMN($I47)- 1),1)</f>
        <v/>
      </c>
      <c r="J47" s="58" t="str">
        <f t="shared" ref="J47:K47" si="40">MID($E47,COLUMN()-(COLUMN($I47)- 1),1)</f>
        <v/>
      </c>
      <c r="K47" s="58" t="str">
        <f t="shared" si="40"/>
        <v/>
      </c>
      <c r="O47" s="42" t="str">
        <f>IFERROR(VALUE(I47),"")</f>
        <v/>
      </c>
      <c r="P47" s="42" t="str">
        <f t="shared" si="36"/>
        <v/>
      </c>
      <c r="Q47" s="42" t="str">
        <f t="shared" si="37"/>
        <v/>
      </c>
      <c r="R47" s="42" t="s">
        <v>13</v>
      </c>
    </row>
    <row r="48" spans="5:18" ht="20">
      <c r="E48" s="42" t="str">
        <f>IF($C$19&gt;9,IF($C$19&lt;100,$C$19,""),"")</f>
        <v/>
      </c>
      <c r="J48" s="58" t="str">
        <f>MID($E48,COLUMN()-(COLUMN($J48)- 1),1)</f>
        <v/>
      </c>
      <c r="K48" s="58" t="str">
        <f>MID($E48,COLUMN()-(COLUMN($J48)- 1),1)</f>
        <v/>
      </c>
      <c r="P48" s="42" t="str">
        <f>IFERROR(VALUE(J48),"")</f>
        <v/>
      </c>
      <c r="Q48" s="42" t="str">
        <f>IFERROR(VALUE(K48),"")</f>
        <v/>
      </c>
      <c r="R48" s="42" t="s">
        <v>14</v>
      </c>
    </row>
    <row r="49" spans="5:18" ht="20.5" thickBot="1">
      <c r="E49" s="42" t="str">
        <f>IF($C$19&gt;0,IF($C$19&lt;10,$C$19,""),"")</f>
        <v/>
      </c>
      <c r="K49" s="58" t="str">
        <f>E49</f>
        <v/>
      </c>
      <c r="Q49" s="42" t="str">
        <f>IFERROR(VALUE(K49),"")</f>
        <v/>
      </c>
      <c r="R49" s="42" t="s">
        <v>15</v>
      </c>
    </row>
    <row r="50" spans="5:18" ht="17.5" thickTop="1" thickBot="1">
      <c r="E50" s="42">
        <f>SUM(E44:E49)</f>
        <v>0</v>
      </c>
      <c r="F50" s="60"/>
      <c r="L50" s="63" t="str">
        <f>IF($E$50&gt;99999,L44,"")</f>
        <v/>
      </c>
      <c r="M50" s="66" t="str">
        <f>IF($E$50&gt;=100000,M44,IF($E$50&gt;=10000,M45,""))</f>
        <v/>
      </c>
      <c r="N50" s="66" t="str">
        <f>IF($E$50&gt;=100000,N44,IF($E$50&gt;=10000,N45,IF($E$50&gt;=1000,N46,"")))</f>
        <v/>
      </c>
      <c r="O50" s="66" t="str">
        <f>IF($E$50&gt;=100000,O44,IF($E$50&gt;=10000,O45,IF($E$50&gt;=1000,O46,IF($E$50&gt;=100,O47,""))))</f>
        <v/>
      </c>
      <c r="P50" s="66" t="str">
        <f>IF($E$50&gt;=100000,P44,IF($E$50&gt;=10000,P45,IF($E$50&gt;=1000,P46,IF($E$50&gt;=100,P47,IF($E$50&gt;=10,P48,"")))))</f>
        <v/>
      </c>
      <c r="Q50" s="64">
        <f>SUM(Q44:Q49)</f>
        <v>0</v>
      </c>
    </row>
    <row r="51" spans="5:18" ht="17" thickTop="1"/>
  </sheetData>
  <sheetProtection password="856F" sheet="1" objects="1" scenarios="1"/>
  <phoneticPr fontId="7"/>
  <dataValidations xWindow="1076" yWindow="655" count="16">
    <dataValidation allowBlank="1" showInputMessage="1" showErrorMessage="1" promptTitle="最大4桁の法人番号を入力してください。" prompt="※調査票中段の右側に記載されています。_x000a_" sqref="D3"/>
    <dataValidation allowBlank="1" showInputMessage="1" showErrorMessage="1" prompt="登記上の貴法人の名称を記入してください" sqref="C5"/>
    <dataValidation allowBlank="1" showInputMessage="1" showErrorMessage="1" prompt="貴法人の本社所在地の郵便番号を記入してください" sqref="C6"/>
    <dataValidation allowBlank="1" showInputMessage="1" showErrorMessage="1" prompt="貴法人の本社所在地を都道府県から記入してください" sqref="C7"/>
    <dataValidation allowBlank="1" showInputMessage="1" showErrorMessage="1" promptTitle="貴法人の資本金等の額（百万円単位）を記入してください" prompt="・資本金：株式会社　等_x000a_・基本金：学校法人、社会福祉法人　等_x000a_・基金：医療法人、一般社団法人　等_x000a_・基本財産：宗教法人_x000a_・正味財産：公益法人" sqref="C8"/>
    <dataValidation allowBlank="1" showInputMessage="1" showErrorMessage="1" prompt="貴法人の北海道内における主要業種を記入してください_x000a_" sqref="C9"/>
    <dataValidation allowBlank="1" showInputMessage="1" showErrorMessage="1" prompt="この調査票を記入している方が所属する事業所所在地の郵便番号を記入してください" sqref="C10"/>
    <dataValidation allowBlank="1" showInputMessage="1" showErrorMessage="1" prompt="この調査票を記入している方が所属する事業所の所在地を記入してください" sqref="C11"/>
    <dataValidation allowBlank="1" showInputMessage="1" showErrorMessage="1" prompt="調査票を記入している方が所属する事業所名と所属部署の名称を記入してください" sqref="C12"/>
    <dataValidation allowBlank="1" showInputMessage="1" showErrorMessage="1" prompt="この調査票を記入している方の電話番号を記入してください" sqref="C13"/>
    <dataValidation allowBlank="1" showInputMessage="1" showErrorMessage="1" prompt="この調査票を記入している方のお名前を記入してください" sqref="C14"/>
    <dataValidation allowBlank="1" showInputMessage="1" showErrorMessage="1" promptTitle="北海道内における令和５年度末のたな卸資産額を記入してください" prompt="・百万円単位で記入してください" sqref="C16"/>
    <dataValidation allowBlank="1" showInputMessage="1" showErrorMessage="1" promptTitle="北海道内における令和４年度末のたな卸資産額を記入してください" prompt="・百万円単位で記入してください" sqref="C17"/>
    <dataValidation allowBlank="1" showInputMessage="1" showErrorMessage="1" promptTitle="北海道内の令和５年度に取得した有形固定資産額を記入してください" prompt="・百万円単位で記入してください" sqref="C18"/>
    <dataValidation allowBlank="1" showInputMessage="1" showErrorMessage="1" promptTitle="北海道内における令和５年度の減価償却実施額を記入してください" prompt="・百万円単位で記入してください" sqref="C19"/>
    <dataValidation type="list" allowBlank="1" showInputMessage="1" showErrorMessage="1" prompt="税抜き経理をしている場合は「税抜」を選択してください" sqref="S16:S19">
      <formula1>"税抜,税込"</formula1>
    </dataValidation>
  </dataValidations>
  <hyperlinks>
    <hyperlink ref="B21" r:id="rId1"/>
  </hyperlinks>
  <pageMargins left="0.70866141732283472" right="0.70866141732283472" top="0.74803149606299213" bottom="0.74803149606299213" header="0.31496062992125984" footer="0.31496062992125984"/>
  <pageSetup paperSize="9" scale="5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54"/>
  <sheetViews>
    <sheetView view="pageBreakPreview" zoomScale="110" zoomScaleNormal="85" zoomScaleSheetLayoutView="110" workbookViewId="0">
      <selection activeCell="U34" sqref="U34"/>
    </sheetView>
  </sheetViews>
  <sheetFormatPr defaultRowHeight="18"/>
  <cols>
    <col min="1" max="2" width="0.58203125" customWidth="1"/>
    <col min="3" max="3" width="13.6640625" customWidth="1"/>
    <col min="4" max="6" width="3.5" customWidth="1"/>
    <col min="7" max="7" width="0.9140625" customWidth="1"/>
    <col min="8" max="10" width="3.5" customWidth="1"/>
    <col min="11" max="11" width="0.9140625" customWidth="1"/>
    <col min="12" max="14" width="3.5" customWidth="1"/>
    <col min="15" max="15" width="0.58203125" customWidth="1"/>
    <col min="16" max="16" width="7.4140625" customWidth="1"/>
    <col min="17" max="17" width="4.83203125" customWidth="1"/>
    <col min="18" max="20" width="3.5" customWidth="1"/>
    <col min="21" max="21" width="0.9140625" customWidth="1"/>
    <col min="22" max="24" width="3.5" customWidth="1"/>
    <col min="25" max="25" width="6" customWidth="1"/>
    <col min="26" max="26" width="3.75" customWidth="1"/>
    <col min="27" max="27" width="1.9140625" customWidth="1"/>
    <col min="29" max="29" width="16.9140625" customWidth="1"/>
    <col min="37" max="43" width="1.58203125" customWidth="1"/>
  </cols>
  <sheetData>
    <row r="1" spans="2:46" s="36" customFormat="1" ht="13">
      <c r="C1" s="37" t="s">
        <v>59</v>
      </c>
    </row>
    <row r="2" spans="2:46" s="36" customFormat="1">
      <c r="C2" s="125" t="str">
        <f>IF(入力シート!C6=0,"",入力シート!C6)</f>
        <v/>
      </c>
      <c r="D2" s="82"/>
      <c r="E2" s="149" t="str">
        <f>IF(入力シート!C7=0,"",入力シート!C7)</f>
        <v/>
      </c>
      <c r="F2" s="148"/>
      <c r="G2" s="148"/>
      <c r="H2" s="148"/>
      <c r="I2" s="148"/>
      <c r="J2" s="148"/>
      <c r="K2" s="148"/>
      <c r="L2" s="148"/>
      <c r="M2" s="148"/>
      <c r="N2" s="148"/>
      <c r="O2" s="148"/>
      <c r="P2" s="148"/>
      <c r="Q2" s="148"/>
      <c r="R2" s="148"/>
      <c r="S2" s="148"/>
      <c r="T2" s="148"/>
      <c r="U2" s="148"/>
      <c r="V2" s="148"/>
    </row>
    <row r="3" spans="2:46" s="36" customFormat="1" ht="13" customHeight="1">
      <c r="D3" s="81"/>
      <c r="E3" s="149"/>
      <c r="F3" s="148"/>
      <c r="G3" s="148"/>
      <c r="H3" s="148"/>
      <c r="I3" s="148"/>
      <c r="J3" s="148"/>
      <c r="K3" s="148"/>
      <c r="L3" s="148"/>
      <c r="M3" s="148"/>
      <c r="N3" s="148"/>
      <c r="O3" s="148"/>
      <c r="P3" s="148"/>
      <c r="Q3" s="148"/>
      <c r="R3" s="148"/>
      <c r="S3" s="148"/>
      <c r="T3" s="148"/>
      <c r="U3" s="148"/>
      <c r="V3" s="148"/>
      <c r="AC3" s="81"/>
      <c r="AD3" s="81"/>
      <c r="AE3" s="81"/>
      <c r="AF3" s="81"/>
      <c r="AG3" s="81"/>
      <c r="AH3" s="81"/>
      <c r="AI3" s="81"/>
      <c r="AJ3" s="81"/>
      <c r="AK3" s="81"/>
      <c r="AL3" s="81"/>
      <c r="AM3" s="81"/>
      <c r="AN3" s="81"/>
      <c r="AO3" s="81"/>
      <c r="AP3" s="81"/>
      <c r="AQ3" s="81"/>
      <c r="AR3" s="81"/>
      <c r="AS3" s="81"/>
      <c r="AT3" s="81"/>
    </row>
    <row r="4" spans="2:46" s="36" customFormat="1" ht="13" customHeight="1">
      <c r="C4" s="62"/>
      <c r="D4" s="81"/>
      <c r="E4" s="149"/>
      <c r="F4" s="148"/>
      <c r="G4" s="148"/>
      <c r="H4" s="148"/>
      <c r="I4" s="148"/>
      <c r="J4" s="148"/>
      <c r="K4" s="148"/>
      <c r="L4" s="148"/>
      <c r="M4" s="148"/>
      <c r="N4" s="148"/>
      <c r="O4" s="148"/>
      <c r="P4" s="148"/>
      <c r="Q4" s="148"/>
      <c r="R4" s="148"/>
      <c r="S4" s="148"/>
      <c r="T4" s="148"/>
      <c r="U4" s="148"/>
      <c r="V4" s="148"/>
    </row>
    <row r="5" spans="2:46" s="36" customFormat="1" ht="13" customHeight="1">
      <c r="D5" s="92"/>
      <c r="E5" s="150" t="str">
        <f>IF(入力シート!C5=0,"",入力シート!C5)</f>
        <v/>
      </c>
      <c r="F5" s="148"/>
      <c r="G5" s="148"/>
      <c r="H5" s="148"/>
      <c r="I5" s="148"/>
      <c r="J5" s="148"/>
      <c r="K5" s="148"/>
      <c r="L5" s="148"/>
      <c r="M5" s="148"/>
      <c r="N5" s="148"/>
      <c r="O5" s="148"/>
      <c r="P5" s="148"/>
      <c r="Q5" s="148"/>
      <c r="R5" s="148"/>
      <c r="S5" s="148"/>
      <c r="T5" s="148"/>
      <c r="U5" s="148"/>
      <c r="V5" s="148"/>
    </row>
    <row r="6" spans="2:46" s="36" customFormat="1" ht="13" customHeight="1">
      <c r="E6" s="127" t="s">
        <v>60</v>
      </c>
      <c r="F6" s="128"/>
      <c r="G6" s="128"/>
      <c r="H6" s="128"/>
      <c r="J6" s="151">
        <f>W23</f>
        <v>0</v>
      </c>
      <c r="K6" s="152"/>
      <c r="L6" s="152"/>
      <c r="M6" s="152"/>
      <c r="N6" s="152"/>
      <c r="O6" s="128"/>
      <c r="P6" s="128"/>
      <c r="Q6" s="128"/>
      <c r="R6" s="128"/>
      <c r="S6" s="128"/>
      <c r="T6" s="128"/>
    </row>
    <row r="7" spans="2:46" s="36" customFormat="1" ht="13">
      <c r="C7" s="147"/>
      <c r="D7" s="147"/>
      <c r="E7" s="147"/>
      <c r="F7" s="147"/>
      <c r="G7" s="147"/>
      <c r="H7" s="147"/>
      <c r="I7" s="147"/>
      <c r="J7" s="147"/>
      <c r="K7" s="147"/>
      <c r="L7" s="147"/>
      <c r="M7" s="147"/>
      <c r="N7" s="147"/>
      <c r="O7" s="147"/>
      <c r="P7" s="147"/>
      <c r="Q7" s="147"/>
      <c r="R7" s="147"/>
      <c r="S7" s="147"/>
      <c r="T7" s="147"/>
    </row>
    <row r="10" spans="2:46" ht="18.5" thickBot="1"/>
    <row r="11" spans="2:46">
      <c r="B11" s="84"/>
      <c r="C11" s="7"/>
      <c r="D11" s="7"/>
      <c r="E11" s="7"/>
      <c r="F11" s="7"/>
      <c r="G11" s="7"/>
      <c r="H11" s="7"/>
      <c r="I11" s="7"/>
      <c r="J11" s="7"/>
      <c r="K11" s="7"/>
      <c r="L11" s="7"/>
      <c r="M11" s="7"/>
      <c r="N11" s="7"/>
      <c r="O11" s="7"/>
      <c r="P11" s="7"/>
      <c r="Q11" s="7"/>
      <c r="R11" s="7"/>
      <c r="S11" s="7"/>
      <c r="T11" s="7"/>
      <c r="U11" s="7"/>
      <c r="V11" s="7"/>
      <c r="W11" s="7"/>
      <c r="X11" s="7"/>
      <c r="Y11" s="7"/>
      <c r="Z11" s="8"/>
    </row>
    <row r="12" spans="2:46">
      <c r="B12" s="85"/>
      <c r="C12" s="112" t="s">
        <v>49</v>
      </c>
      <c r="D12" s="5"/>
      <c r="E12" s="5"/>
      <c r="F12" s="5"/>
      <c r="G12" s="5"/>
      <c r="H12" s="5"/>
      <c r="I12" s="5"/>
      <c r="K12" s="5"/>
      <c r="L12" s="93" t="s">
        <v>45</v>
      </c>
      <c r="M12" s="5"/>
      <c r="N12" s="5"/>
      <c r="O12" s="5"/>
      <c r="P12" s="5"/>
      <c r="Q12" s="5"/>
      <c r="S12" s="5"/>
      <c r="T12" s="5"/>
      <c r="W12" s="94" t="s">
        <v>42</v>
      </c>
      <c r="Y12" s="5"/>
      <c r="Z12" s="9"/>
    </row>
    <row r="13" spans="2:46">
      <c r="B13" s="85"/>
      <c r="C13" s="146" t="s">
        <v>50</v>
      </c>
      <c r="D13" s="153"/>
      <c r="E13" s="153"/>
      <c r="F13" s="153"/>
      <c r="G13" s="153"/>
      <c r="H13" s="153"/>
      <c r="I13" s="153"/>
      <c r="J13" s="153"/>
      <c r="K13" s="153"/>
      <c r="L13" s="153"/>
      <c r="M13" s="153"/>
      <c r="N13" s="153"/>
      <c r="O13" s="153"/>
      <c r="P13" s="153"/>
      <c r="Q13" s="153"/>
      <c r="R13" s="153"/>
      <c r="S13" s="153"/>
      <c r="T13" s="153"/>
      <c r="U13" s="5"/>
      <c r="V13" s="5"/>
      <c r="W13" s="5"/>
      <c r="X13" s="5"/>
      <c r="Y13" s="5"/>
      <c r="Z13" s="9"/>
    </row>
    <row r="14" spans="2:46">
      <c r="B14" s="85"/>
      <c r="C14" s="146" t="s">
        <v>51</v>
      </c>
      <c r="D14" s="147"/>
      <c r="E14" s="147"/>
      <c r="F14" s="147"/>
      <c r="G14" s="147"/>
      <c r="H14" s="147"/>
      <c r="I14" s="147"/>
      <c r="J14" s="147"/>
      <c r="K14" s="147"/>
      <c r="L14" s="147"/>
      <c r="M14" s="147"/>
      <c r="N14" s="147"/>
      <c r="O14" s="147"/>
      <c r="P14" s="147"/>
      <c r="Q14" s="147"/>
      <c r="R14" s="147"/>
      <c r="S14" s="147"/>
      <c r="T14" s="147"/>
      <c r="U14" s="148"/>
      <c r="V14" s="148"/>
      <c r="W14" s="5"/>
      <c r="X14" s="5"/>
      <c r="Y14" s="5"/>
      <c r="Z14" s="9"/>
    </row>
    <row r="15" spans="2:46" ht="30.5" customHeight="1" thickBot="1">
      <c r="B15" s="85"/>
      <c r="C15" s="144" t="s">
        <v>47</v>
      </c>
      <c r="D15" s="145"/>
      <c r="E15" s="145"/>
      <c r="F15" s="145"/>
      <c r="G15" s="145"/>
      <c r="H15" s="145"/>
      <c r="I15" s="145"/>
      <c r="J15" s="145"/>
      <c r="K15" s="145"/>
      <c r="L15" s="145"/>
      <c r="M15" s="145"/>
      <c r="N15" s="145"/>
      <c r="O15" s="145"/>
      <c r="P15" s="145"/>
      <c r="Q15" s="145"/>
      <c r="R15" s="145"/>
      <c r="S15" s="145"/>
      <c r="T15" s="145"/>
      <c r="U15" s="5"/>
      <c r="V15" s="5"/>
      <c r="W15" s="5"/>
      <c r="X15" s="5"/>
      <c r="Y15" s="5"/>
      <c r="Z15" s="9"/>
    </row>
    <row r="16" spans="2:46" ht="18.5" thickTop="1">
      <c r="B16" s="85"/>
      <c r="C16" s="187" t="s">
        <v>52</v>
      </c>
      <c r="D16" s="188"/>
      <c r="E16" s="188"/>
      <c r="F16" s="188"/>
      <c r="G16" s="188"/>
      <c r="H16" s="188"/>
      <c r="J16" s="5"/>
      <c r="K16" s="95"/>
      <c r="L16" s="99" t="s">
        <v>40</v>
      </c>
      <c r="M16" s="96"/>
      <c r="N16" s="96"/>
      <c r="O16" s="96"/>
      <c r="P16" s="96"/>
      <c r="Q16" s="179"/>
      <c r="R16" s="180"/>
      <c r="S16" s="180"/>
      <c r="T16" s="180"/>
      <c r="U16" s="101"/>
      <c r="V16" s="86"/>
      <c r="W16" s="5"/>
      <c r="X16" s="5"/>
      <c r="Y16" s="5"/>
      <c r="Z16" s="9"/>
      <c r="AE16" s="87"/>
    </row>
    <row r="17" spans="2:30" ht="18.5" thickBot="1">
      <c r="B17" s="85"/>
      <c r="C17" s="5"/>
      <c r="D17" s="5"/>
      <c r="E17" s="5"/>
      <c r="F17" s="5"/>
      <c r="G17" s="5"/>
      <c r="H17" s="5"/>
      <c r="I17" s="5"/>
      <c r="J17" s="5"/>
      <c r="K17" s="97"/>
      <c r="L17" s="100" t="s">
        <v>46</v>
      </c>
      <c r="M17" s="98"/>
      <c r="N17" s="98"/>
      <c r="O17" s="98"/>
      <c r="P17" s="98"/>
      <c r="Q17" s="181"/>
      <c r="R17" s="182"/>
      <c r="S17" s="182"/>
      <c r="T17" s="182"/>
      <c r="U17" s="101"/>
      <c r="V17" s="86"/>
      <c r="W17" s="5"/>
      <c r="X17" s="5"/>
      <c r="Y17" s="5"/>
      <c r="Z17" s="9"/>
    </row>
    <row r="18" spans="2:30" ht="14" customHeight="1" thickTop="1">
      <c r="B18" s="85"/>
      <c r="C18" s="113" t="s">
        <v>48</v>
      </c>
      <c r="D18" s="5"/>
      <c r="E18" s="5"/>
      <c r="F18" s="5"/>
      <c r="G18" s="5"/>
      <c r="H18" s="5"/>
      <c r="I18" s="5"/>
      <c r="J18" s="5"/>
      <c r="K18" s="5"/>
      <c r="L18" s="5"/>
      <c r="M18" s="5"/>
      <c r="N18" s="5"/>
      <c r="O18" s="5"/>
      <c r="P18" s="5"/>
      <c r="Q18" s="5"/>
      <c r="R18" s="5"/>
      <c r="S18" s="5"/>
      <c r="T18" s="5"/>
      <c r="U18" s="5"/>
      <c r="V18" s="5"/>
      <c r="W18" s="5"/>
      <c r="X18" s="5"/>
      <c r="Y18" s="5"/>
      <c r="Z18" s="9"/>
    </row>
    <row r="19" spans="2:30" ht="13" customHeight="1" thickBot="1">
      <c r="B19" s="114"/>
      <c r="C19" s="185" t="s">
        <v>41</v>
      </c>
      <c r="D19" s="186"/>
      <c r="E19" s="186"/>
      <c r="F19" s="186"/>
      <c r="G19" s="186"/>
      <c r="H19" s="186"/>
      <c r="I19" s="186"/>
      <c r="J19" s="186"/>
      <c r="K19" s="186"/>
      <c r="L19" s="186"/>
      <c r="M19" s="186"/>
      <c r="N19" s="186"/>
      <c r="O19" s="186"/>
      <c r="P19" s="186"/>
      <c r="Q19" s="186"/>
      <c r="R19" s="186"/>
      <c r="S19" s="186"/>
      <c r="T19" s="186"/>
      <c r="U19" s="186"/>
      <c r="V19" s="186"/>
      <c r="W19" s="186"/>
      <c r="X19" s="1"/>
      <c r="Y19" s="1"/>
      <c r="Z19" s="10"/>
    </row>
    <row r="20" spans="2:30" ht="4.5" customHeight="1" thickBot="1">
      <c r="C20" s="89"/>
      <c r="D20" s="90"/>
      <c r="E20" s="90"/>
      <c r="F20" s="90"/>
      <c r="G20" s="90"/>
      <c r="H20" s="90"/>
      <c r="I20" s="90"/>
      <c r="J20" s="90"/>
      <c r="K20" s="90"/>
      <c r="L20" s="90"/>
      <c r="M20" s="90"/>
      <c r="N20" s="90"/>
      <c r="O20" s="90"/>
      <c r="P20" s="90"/>
      <c r="Q20" s="90"/>
      <c r="R20" s="90"/>
      <c r="S20" s="90"/>
      <c r="T20" s="90"/>
      <c r="U20" s="90"/>
      <c r="V20" s="90"/>
      <c r="W20" s="90"/>
      <c r="X20" s="91"/>
      <c r="Y20" s="91"/>
      <c r="Z20" s="91"/>
    </row>
    <row r="21" spans="2:30">
      <c r="B21" s="84"/>
      <c r="C21" s="189" t="s">
        <v>0</v>
      </c>
      <c r="D21" s="190"/>
      <c r="E21" s="190"/>
      <c r="F21" s="190"/>
      <c r="G21" s="18"/>
      <c r="H21" s="191" t="str">
        <f>IF(入力シート!C5=0,"",入力シート!C5)</f>
        <v/>
      </c>
      <c r="I21" s="192"/>
      <c r="J21" s="192"/>
      <c r="K21" s="192"/>
      <c r="L21" s="192"/>
      <c r="M21" s="192"/>
      <c r="N21" s="192"/>
      <c r="O21" s="192"/>
      <c r="P21" s="192"/>
      <c r="Q21" s="192"/>
      <c r="R21" s="192"/>
      <c r="S21" s="192"/>
      <c r="T21" s="192"/>
      <c r="U21" s="192"/>
      <c r="V21" s="192"/>
      <c r="W21" s="192"/>
      <c r="X21" s="192"/>
      <c r="Y21" s="192"/>
      <c r="Z21" s="193"/>
      <c r="AA21" s="4"/>
      <c r="AB21" s="4"/>
      <c r="AC21" s="4"/>
    </row>
    <row r="22" spans="2:30" ht="18.5" customHeight="1">
      <c r="B22" s="115"/>
      <c r="C22" s="176" t="s">
        <v>1</v>
      </c>
      <c r="D22" s="177"/>
      <c r="E22" s="177"/>
      <c r="F22" s="177"/>
      <c r="G22" s="19"/>
      <c r="H22" s="194" t="str">
        <f>IF(入力シート!C7=0,"",入力シート!C7)</f>
        <v/>
      </c>
      <c r="I22" s="195"/>
      <c r="J22" s="195"/>
      <c r="K22" s="195"/>
      <c r="L22" s="195"/>
      <c r="M22" s="195"/>
      <c r="N22" s="195"/>
      <c r="O22" s="196"/>
      <c r="P22" s="195"/>
      <c r="Q22" s="195"/>
      <c r="R22" s="195"/>
      <c r="S22" s="195"/>
      <c r="T22" s="195"/>
      <c r="U22" s="195"/>
      <c r="V22" s="195"/>
      <c r="W22" s="195"/>
      <c r="X22" s="195"/>
      <c r="Y22" s="195"/>
      <c r="Z22" s="197"/>
      <c r="AA22" s="4"/>
      <c r="AB22" s="4"/>
      <c r="AC22" s="4"/>
    </row>
    <row r="23" spans="2:30" ht="15" customHeight="1">
      <c r="B23" s="85"/>
      <c r="C23" s="157" t="s">
        <v>2</v>
      </c>
      <c r="D23" s="158"/>
      <c r="E23" s="158"/>
      <c r="F23" s="158"/>
      <c r="G23" s="27"/>
      <c r="H23" s="22" t="s">
        <v>10</v>
      </c>
      <c r="I23" s="22" t="s">
        <v>11</v>
      </c>
      <c r="J23" s="22" t="s">
        <v>12</v>
      </c>
      <c r="K23" s="32"/>
      <c r="L23" s="22" t="s">
        <v>13</v>
      </c>
      <c r="M23" s="22" t="s">
        <v>14</v>
      </c>
      <c r="N23" s="22" t="s">
        <v>15</v>
      </c>
      <c r="O23" s="35"/>
      <c r="P23" s="21"/>
      <c r="Q23" s="21"/>
      <c r="R23" s="21"/>
      <c r="S23" s="21"/>
      <c r="T23" s="21"/>
      <c r="U23" s="21"/>
      <c r="V23" s="38"/>
      <c r="W23" s="198">
        <f>入力シート!D3</f>
        <v>0</v>
      </c>
      <c r="X23" s="199"/>
      <c r="Y23" s="199"/>
      <c r="Z23" s="200"/>
    </row>
    <row r="24" spans="2:30" ht="24" customHeight="1">
      <c r="B24" s="85"/>
      <c r="C24" s="183" t="s">
        <v>3</v>
      </c>
      <c r="D24" s="184"/>
      <c r="E24" s="184"/>
      <c r="F24" s="184"/>
      <c r="G24" s="40"/>
      <c r="H24" s="126" t="str">
        <f>入力シート!L14</f>
        <v/>
      </c>
      <c r="I24" s="126" t="str">
        <f>入力シート!M14</f>
        <v/>
      </c>
      <c r="J24" s="126" t="str">
        <f>入力シート!N14</f>
        <v/>
      </c>
      <c r="K24" s="31" t="s">
        <v>16</v>
      </c>
      <c r="L24" s="126" t="str">
        <f>入力シート!O14</f>
        <v/>
      </c>
      <c r="M24" s="126" t="str">
        <f>入力シート!P14</f>
        <v/>
      </c>
      <c r="N24" s="126">
        <f>入力シート!Q14</f>
        <v>0</v>
      </c>
      <c r="O24" s="29"/>
      <c r="P24" s="205" t="s">
        <v>26</v>
      </c>
      <c r="Q24" s="206"/>
      <c r="R24" s="206"/>
      <c r="S24" s="206"/>
      <c r="T24" s="206"/>
      <c r="U24" s="206"/>
      <c r="V24" s="207"/>
      <c r="W24" s="201"/>
      <c r="X24" s="201"/>
      <c r="Y24" s="201"/>
      <c r="Z24" s="202"/>
      <c r="AD24" s="83"/>
    </row>
    <row r="25" spans="2:30" ht="2.5" customHeight="1">
      <c r="B25" s="85"/>
      <c r="C25" s="25"/>
      <c r="D25" s="25"/>
      <c r="E25" s="25"/>
      <c r="F25" s="23"/>
      <c r="G25" s="24"/>
      <c r="H25" s="26"/>
      <c r="I25" s="26"/>
      <c r="J25" s="26"/>
      <c r="K25" s="25"/>
      <c r="L25" s="26"/>
      <c r="M25" s="26"/>
      <c r="N25" s="26"/>
      <c r="O25" s="25"/>
      <c r="P25" s="28"/>
      <c r="Q25" s="28"/>
      <c r="R25" s="28"/>
      <c r="S25" s="28"/>
      <c r="T25" s="28"/>
      <c r="U25" s="28"/>
      <c r="V25" s="39"/>
      <c r="W25" s="201"/>
      <c r="X25" s="201"/>
      <c r="Y25" s="201"/>
      <c r="Z25" s="202"/>
    </row>
    <row r="26" spans="2:30" ht="23" customHeight="1">
      <c r="B26" s="115"/>
      <c r="C26" s="176" t="s">
        <v>4</v>
      </c>
      <c r="D26" s="177"/>
      <c r="E26" s="177"/>
      <c r="F26" s="177"/>
      <c r="G26" s="19"/>
      <c r="H26" s="208" t="str">
        <f>IF(入力シート!C9=0,"",入力シート!C9)</f>
        <v/>
      </c>
      <c r="I26" s="209"/>
      <c r="J26" s="209"/>
      <c r="K26" s="209"/>
      <c r="L26" s="209"/>
      <c r="M26" s="209"/>
      <c r="N26" s="209"/>
      <c r="O26" s="209"/>
      <c r="P26" s="209"/>
      <c r="Q26" s="209"/>
      <c r="R26" s="209"/>
      <c r="S26" s="209"/>
      <c r="T26" s="209"/>
      <c r="U26" s="209"/>
      <c r="V26" s="210"/>
      <c r="W26" s="203"/>
      <c r="X26" s="203"/>
      <c r="Y26" s="203"/>
      <c r="Z26" s="204"/>
    </row>
    <row r="27" spans="2:30">
      <c r="B27" s="85"/>
      <c r="C27" s="157" t="s">
        <v>5</v>
      </c>
      <c r="D27" s="158"/>
      <c r="E27" s="158"/>
      <c r="F27" s="158"/>
      <c r="G27" s="27"/>
      <c r="H27" s="45" t="s">
        <v>43</v>
      </c>
      <c r="I27" s="172">
        <f>入力シート!C10</f>
        <v>0</v>
      </c>
      <c r="J27" s="173"/>
      <c r="K27" s="173"/>
      <c r="L27" s="174"/>
      <c r="M27" s="35" t="s">
        <v>44</v>
      </c>
      <c r="N27" s="102"/>
      <c r="O27" s="102"/>
      <c r="P27" s="102"/>
      <c r="Q27" s="102"/>
      <c r="R27" s="102"/>
      <c r="S27" s="102"/>
      <c r="T27" s="102"/>
      <c r="U27" s="102"/>
      <c r="V27" s="102"/>
      <c r="W27" s="102"/>
      <c r="X27" s="102"/>
      <c r="Y27" s="102"/>
      <c r="Z27" s="103"/>
      <c r="AA27" s="3"/>
      <c r="AB27" s="3"/>
      <c r="AC27" s="3"/>
    </row>
    <row r="28" spans="2:30">
      <c r="B28" s="116"/>
      <c r="C28" s="159" t="s">
        <v>6</v>
      </c>
      <c r="D28" s="160"/>
      <c r="E28" s="160"/>
      <c r="F28" s="160"/>
      <c r="G28" s="41"/>
      <c r="H28" s="159" t="str">
        <f>IF(入力シート!C11=0,"",入力シート!C11)</f>
        <v/>
      </c>
      <c r="I28" s="160"/>
      <c r="J28" s="160"/>
      <c r="K28" s="160"/>
      <c r="L28" s="160"/>
      <c r="M28" s="160"/>
      <c r="N28" s="160"/>
      <c r="O28" s="160"/>
      <c r="P28" s="160"/>
      <c r="Q28" s="160"/>
      <c r="R28" s="160"/>
      <c r="S28" s="160"/>
      <c r="T28" s="160"/>
      <c r="U28" s="160"/>
      <c r="V28" s="160"/>
      <c r="W28" s="160"/>
      <c r="X28" s="160"/>
      <c r="Y28" s="160"/>
      <c r="Z28" s="161"/>
      <c r="AA28" s="3"/>
      <c r="AB28" s="3"/>
      <c r="AC28" s="3"/>
    </row>
    <row r="29" spans="2:30">
      <c r="B29" s="117"/>
      <c r="C29" s="176" t="s">
        <v>7</v>
      </c>
      <c r="D29" s="177"/>
      <c r="E29" s="177"/>
      <c r="F29" s="177"/>
      <c r="G29" s="19"/>
      <c r="H29" s="162">
        <f>入力シート!C12</f>
        <v>0</v>
      </c>
      <c r="I29" s="163"/>
      <c r="J29" s="163"/>
      <c r="K29" s="163"/>
      <c r="L29" s="163"/>
      <c r="M29" s="163"/>
      <c r="N29" s="163"/>
      <c r="O29" s="163"/>
      <c r="P29" s="163"/>
      <c r="Q29" s="163"/>
      <c r="R29" s="163"/>
      <c r="S29" s="163"/>
      <c r="T29" s="163"/>
      <c r="U29" s="163"/>
      <c r="V29" s="163"/>
      <c r="W29" s="163"/>
      <c r="X29" s="163"/>
      <c r="Y29" s="163"/>
      <c r="Z29" s="164"/>
      <c r="AA29" s="6"/>
      <c r="AB29" s="6"/>
      <c r="AC29" s="6"/>
    </row>
    <row r="30" spans="2:30" ht="22.5" customHeight="1" thickBot="1">
      <c r="B30" s="120"/>
      <c r="C30" s="170" t="s">
        <v>8</v>
      </c>
      <c r="D30" s="171"/>
      <c r="E30" s="171"/>
      <c r="F30" s="171"/>
      <c r="G30" s="20"/>
      <c r="H30" s="165">
        <f>入力シート!C13</f>
        <v>0</v>
      </c>
      <c r="I30" s="166"/>
      <c r="J30" s="166"/>
      <c r="K30" s="166"/>
      <c r="L30" s="166"/>
      <c r="M30" s="166"/>
      <c r="N30" s="166"/>
      <c r="O30" s="20"/>
      <c r="P30" s="170" t="s">
        <v>9</v>
      </c>
      <c r="Q30" s="171"/>
      <c r="R30" s="167" t="str">
        <f>IF(入力シート!C14=0,"",入力シート!C14)</f>
        <v/>
      </c>
      <c r="S30" s="168"/>
      <c r="T30" s="168"/>
      <c r="U30" s="168"/>
      <c r="V30" s="168"/>
      <c r="W30" s="168"/>
      <c r="X30" s="168"/>
      <c r="Y30" s="168"/>
      <c r="Z30" s="169"/>
      <c r="AA30" s="2"/>
      <c r="AB30" s="3"/>
      <c r="AC30" s="3"/>
    </row>
    <row r="31" spans="2:30">
      <c r="B31" s="85"/>
      <c r="C31" s="13" t="s">
        <v>18</v>
      </c>
      <c r="D31" s="13"/>
      <c r="E31" s="13"/>
      <c r="F31" s="13"/>
      <c r="G31" s="13"/>
      <c r="H31" s="13"/>
      <c r="I31" s="13"/>
      <c r="J31" s="13"/>
      <c r="K31" s="13"/>
      <c r="L31" s="13"/>
      <c r="M31" s="129" t="str">
        <f>IF(入力シート!S16="税抜","抜","")</f>
        <v/>
      </c>
      <c r="N31" s="33"/>
      <c r="O31" s="7"/>
      <c r="P31" s="13" t="s">
        <v>22</v>
      </c>
      <c r="Q31" s="7"/>
      <c r="R31" s="7"/>
      <c r="S31" s="7"/>
      <c r="T31" s="7"/>
      <c r="U31" s="7"/>
      <c r="V31" s="7"/>
      <c r="W31" s="7"/>
      <c r="X31" s="7"/>
      <c r="Y31" s="7"/>
      <c r="Z31" s="8"/>
    </row>
    <row r="32" spans="2:30" ht="10.5" customHeight="1">
      <c r="B32" s="85"/>
      <c r="C32" s="12"/>
      <c r="D32" s="11" t="s">
        <v>10</v>
      </c>
      <c r="E32" s="11" t="s">
        <v>11</v>
      </c>
      <c r="F32" s="11" t="s">
        <v>12</v>
      </c>
      <c r="G32" s="11"/>
      <c r="H32" s="11" t="s">
        <v>13</v>
      </c>
      <c r="I32" s="11" t="s">
        <v>14</v>
      </c>
      <c r="J32" s="11" t="s">
        <v>15</v>
      </c>
      <c r="K32" s="12"/>
      <c r="L32" s="12"/>
      <c r="M32" s="12"/>
      <c r="N32" s="34"/>
      <c r="O32" s="5"/>
      <c r="P32" s="5"/>
      <c r="Q32" s="5"/>
      <c r="R32" s="11" t="s">
        <v>10</v>
      </c>
      <c r="S32" s="11" t="s">
        <v>11</v>
      </c>
      <c r="T32" s="11" t="s">
        <v>12</v>
      </c>
      <c r="U32" s="11"/>
      <c r="V32" s="11" t="s">
        <v>13</v>
      </c>
      <c r="W32" s="11" t="s">
        <v>14</v>
      </c>
      <c r="X32" s="11" t="s">
        <v>15</v>
      </c>
      <c r="Y32" s="5"/>
      <c r="Z32" s="9" t="str">
        <f>IF(入力シート!S19="税抜","抜","")</f>
        <v/>
      </c>
    </row>
    <row r="33" spans="2:26" ht="22">
      <c r="B33" s="85"/>
      <c r="C33" s="104" t="s">
        <v>19</v>
      </c>
      <c r="D33" s="80" t="str">
        <f>入力シート!L23</f>
        <v/>
      </c>
      <c r="E33" s="80" t="str">
        <f>入力シート!M23</f>
        <v/>
      </c>
      <c r="F33" s="80" t="str">
        <f>入力シート!N23</f>
        <v/>
      </c>
      <c r="G33" s="31" t="s">
        <v>16</v>
      </c>
      <c r="H33" s="80" t="str">
        <f>入力シート!O23</f>
        <v/>
      </c>
      <c r="I33" s="80" t="str">
        <f>入力シート!P23</f>
        <v/>
      </c>
      <c r="J33" s="80">
        <f>入力シート!Q23</f>
        <v>0</v>
      </c>
      <c r="K33" s="12"/>
      <c r="L33" s="153" t="s">
        <v>17</v>
      </c>
      <c r="M33" s="178"/>
      <c r="N33" s="34"/>
      <c r="O33" s="5"/>
      <c r="P33" s="146" t="s">
        <v>23</v>
      </c>
      <c r="Q33" s="154"/>
      <c r="R33" s="80" t="str">
        <f>入力シート!L50</f>
        <v/>
      </c>
      <c r="S33" s="80" t="str">
        <f>入力シート!M50</f>
        <v/>
      </c>
      <c r="T33" s="80" t="str">
        <f>入力シート!N50</f>
        <v/>
      </c>
      <c r="U33" s="31" t="s">
        <v>16</v>
      </c>
      <c r="V33" s="80" t="str">
        <f>入力シート!O50</f>
        <v/>
      </c>
      <c r="W33" s="80" t="str">
        <f>入力シート!P50</f>
        <v/>
      </c>
      <c r="X33" s="80">
        <f>入力シート!Q50</f>
        <v>0</v>
      </c>
      <c r="Y33" s="155" t="s">
        <v>17</v>
      </c>
      <c r="Z33" s="156"/>
    </row>
    <row r="34" spans="2:26" ht="12" customHeight="1">
      <c r="B34" s="85"/>
      <c r="C34" s="112"/>
      <c r="D34" s="11" t="s">
        <v>10</v>
      </c>
      <c r="E34" s="11" t="s">
        <v>11</v>
      </c>
      <c r="F34" s="11" t="s">
        <v>12</v>
      </c>
      <c r="G34" s="11"/>
      <c r="H34" s="11" t="s">
        <v>13</v>
      </c>
      <c r="I34" s="11" t="s">
        <v>14</v>
      </c>
      <c r="J34" s="11" t="s">
        <v>15</v>
      </c>
      <c r="K34" s="12"/>
      <c r="L34" s="12"/>
      <c r="M34" s="12"/>
      <c r="N34" s="34"/>
      <c r="O34" s="5"/>
      <c r="P34" s="5"/>
      <c r="Q34" s="5"/>
      <c r="R34" s="5"/>
      <c r="S34" s="5"/>
      <c r="T34" s="5"/>
      <c r="U34" s="5"/>
      <c r="V34" s="5"/>
      <c r="W34" s="5"/>
      <c r="X34" s="5"/>
      <c r="Y34" s="5"/>
      <c r="Z34" s="9"/>
    </row>
    <row r="35" spans="2:26" ht="22">
      <c r="B35" s="85"/>
      <c r="C35" s="104" t="s">
        <v>20</v>
      </c>
      <c r="D35" s="80" t="str">
        <f>入力シート!L32</f>
        <v/>
      </c>
      <c r="E35" s="80" t="str">
        <f>入力シート!M32</f>
        <v/>
      </c>
      <c r="F35" s="80" t="str">
        <f>入力シート!N32</f>
        <v/>
      </c>
      <c r="G35" s="31" t="s">
        <v>16</v>
      </c>
      <c r="H35" s="80" t="str">
        <f>入力シート!O32</f>
        <v/>
      </c>
      <c r="I35" s="80" t="str">
        <f>入力シート!P32</f>
        <v/>
      </c>
      <c r="J35" s="80">
        <f>入力シート!Q32</f>
        <v>0</v>
      </c>
      <c r="K35" s="12"/>
      <c r="L35" s="153" t="s">
        <v>17</v>
      </c>
      <c r="M35" s="178"/>
      <c r="N35" s="34"/>
      <c r="O35" s="5"/>
      <c r="P35" s="5"/>
      <c r="Q35" s="5"/>
      <c r="R35" s="5"/>
      <c r="S35" s="5"/>
      <c r="T35" s="5"/>
      <c r="U35" s="5"/>
      <c r="V35" s="5"/>
      <c r="W35" s="5"/>
      <c r="X35" s="5"/>
      <c r="Y35" s="5"/>
      <c r="Z35" s="9"/>
    </row>
    <row r="36" spans="2:26" ht="5" customHeight="1" thickBot="1">
      <c r="B36" s="116"/>
      <c r="C36" s="110"/>
      <c r="D36" s="110"/>
      <c r="E36" s="110"/>
      <c r="F36" s="110"/>
      <c r="G36" s="110"/>
      <c r="H36" s="110"/>
      <c r="I36" s="110"/>
      <c r="J36" s="110"/>
      <c r="K36" s="110"/>
      <c r="L36" s="110"/>
      <c r="M36" s="110"/>
      <c r="N36" s="111"/>
      <c r="O36" s="1"/>
      <c r="P36" s="1"/>
      <c r="Q36" s="1"/>
      <c r="R36" s="1"/>
      <c r="S36" s="1"/>
      <c r="T36" s="1"/>
      <c r="U36" s="1"/>
      <c r="V36" s="1"/>
      <c r="W36" s="1"/>
      <c r="X36" s="1"/>
      <c r="Y36" s="1"/>
      <c r="Z36" s="10"/>
    </row>
    <row r="37" spans="2:26">
      <c r="B37" s="85"/>
      <c r="C37" s="12" t="s">
        <v>21</v>
      </c>
      <c r="D37" s="12"/>
      <c r="E37" s="12"/>
      <c r="F37" s="12"/>
      <c r="G37" s="12"/>
      <c r="H37" s="12"/>
      <c r="I37" s="12"/>
      <c r="J37" s="12"/>
      <c r="K37" s="12"/>
      <c r="L37" s="12"/>
      <c r="M37" s="131" t="str">
        <f>IF(入力シート!S18="税抜","抜","")</f>
        <v/>
      </c>
      <c r="N37" s="14"/>
    </row>
    <row r="38" spans="2:26">
      <c r="B38" s="85"/>
      <c r="C38" s="118" t="s">
        <v>24</v>
      </c>
      <c r="D38" s="12"/>
      <c r="E38" s="12"/>
      <c r="F38" s="12"/>
      <c r="G38" s="12"/>
      <c r="H38" s="12"/>
      <c r="I38" s="12"/>
      <c r="J38" s="12"/>
      <c r="K38" s="12"/>
      <c r="L38" s="12"/>
      <c r="M38" s="12"/>
      <c r="N38" s="14"/>
    </row>
    <row r="39" spans="2:26" ht="13.5" customHeight="1">
      <c r="B39" s="85"/>
      <c r="C39" s="12"/>
      <c r="D39" s="11" t="s">
        <v>10</v>
      </c>
      <c r="E39" s="11" t="s">
        <v>11</v>
      </c>
      <c r="F39" s="11" t="s">
        <v>12</v>
      </c>
      <c r="G39" s="11"/>
      <c r="H39" s="11" t="s">
        <v>13</v>
      </c>
      <c r="I39" s="11" t="s">
        <v>14</v>
      </c>
      <c r="J39" s="11" t="s">
        <v>15</v>
      </c>
      <c r="K39" s="12"/>
      <c r="L39" s="12"/>
      <c r="M39" s="12"/>
      <c r="N39" s="14"/>
    </row>
    <row r="40" spans="2:26" ht="25">
      <c r="B40" s="85"/>
      <c r="C40" s="104" t="s">
        <v>25</v>
      </c>
      <c r="D40" s="80" t="str">
        <f>入力シート!L41</f>
        <v/>
      </c>
      <c r="E40" s="80" t="str">
        <f>入力シート!M41</f>
        <v/>
      </c>
      <c r="F40" s="80" t="str">
        <f>入力シート!N41</f>
        <v/>
      </c>
      <c r="G40" s="31" t="s">
        <v>16</v>
      </c>
      <c r="H40" s="80" t="str">
        <f>入力シート!O41</f>
        <v/>
      </c>
      <c r="I40" s="80" t="str">
        <f>入力シート!P41</f>
        <v/>
      </c>
      <c r="J40" s="80">
        <f>入力シート!Q41</f>
        <v>0</v>
      </c>
      <c r="K40" s="12"/>
      <c r="L40" s="153" t="s">
        <v>17</v>
      </c>
      <c r="M40" s="178"/>
      <c r="N40" s="14"/>
    </row>
    <row r="41" spans="2:26" ht="9.5" customHeight="1" thickBot="1">
      <c r="B41" s="114"/>
      <c r="C41" s="119"/>
      <c r="D41" s="30"/>
      <c r="E41" s="30"/>
      <c r="F41" s="30"/>
      <c r="G41" s="30"/>
      <c r="H41" s="30"/>
      <c r="I41" s="30"/>
      <c r="J41" s="30"/>
      <c r="K41" s="15"/>
      <c r="L41" s="15"/>
      <c r="M41" s="15"/>
      <c r="N41" s="16"/>
    </row>
    <row r="42" spans="2:26">
      <c r="C42" s="17"/>
      <c r="D42" s="13"/>
      <c r="E42" s="13"/>
      <c r="F42" s="13"/>
      <c r="G42" s="13"/>
      <c r="H42" s="13"/>
      <c r="I42" s="13"/>
      <c r="J42" s="13"/>
      <c r="K42" s="13"/>
      <c r="L42" s="175"/>
      <c r="M42" s="175"/>
      <c r="N42" s="13"/>
    </row>
    <row r="43" spans="2:26">
      <c r="C43" s="12"/>
      <c r="D43" s="12"/>
      <c r="E43" s="12"/>
      <c r="F43" s="12"/>
      <c r="G43" s="12"/>
      <c r="H43" s="12"/>
      <c r="I43" s="12"/>
      <c r="J43" s="12"/>
      <c r="K43" s="12"/>
      <c r="L43" s="12"/>
      <c r="M43" s="12"/>
      <c r="N43" s="12"/>
    </row>
    <row r="46" spans="2:26" ht="28.5" customHeight="1"/>
    <row r="48" spans="2:26">
      <c r="H48" s="88"/>
    </row>
    <row r="54" spans="36:45" ht="10" customHeight="1">
      <c r="AJ54" s="5"/>
      <c r="AK54" s="5"/>
      <c r="AL54" s="5"/>
      <c r="AM54" s="5"/>
      <c r="AN54" s="5"/>
      <c r="AO54" s="5"/>
      <c r="AP54" s="5"/>
      <c r="AQ54" s="5"/>
      <c r="AR54" s="5"/>
      <c r="AS54" s="5"/>
    </row>
  </sheetData>
  <sheetProtection password="CC3D" sheet="1" objects="1" scenarios="1"/>
  <mergeCells count="39">
    <mergeCell ref="Q16:T16"/>
    <mergeCell ref="Q17:T17"/>
    <mergeCell ref="C24:F24"/>
    <mergeCell ref="C26:F26"/>
    <mergeCell ref="C19:W19"/>
    <mergeCell ref="C16:H16"/>
    <mergeCell ref="C21:F21"/>
    <mergeCell ref="C22:F22"/>
    <mergeCell ref="C23:F23"/>
    <mergeCell ref="H21:Z21"/>
    <mergeCell ref="H22:Z22"/>
    <mergeCell ref="W23:Z26"/>
    <mergeCell ref="P24:V24"/>
    <mergeCell ref="H26:V26"/>
    <mergeCell ref="L42:M42"/>
    <mergeCell ref="C28:F28"/>
    <mergeCell ref="C29:F29"/>
    <mergeCell ref="C30:F30"/>
    <mergeCell ref="L33:M33"/>
    <mergeCell ref="L35:M35"/>
    <mergeCell ref="L40:M40"/>
    <mergeCell ref="P33:Q33"/>
    <mergeCell ref="Y33:Z33"/>
    <mergeCell ref="C27:F27"/>
    <mergeCell ref="H28:Z28"/>
    <mergeCell ref="H29:Z29"/>
    <mergeCell ref="H30:N30"/>
    <mergeCell ref="R30:Z30"/>
    <mergeCell ref="P30:Q30"/>
    <mergeCell ref="I27:L27"/>
    <mergeCell ref="C15:T15"/>
    <mergeCell ref="C14:V14"/>
    <mergeCell ref="E2:V2"/>
    <mergeCell ref="E3:V3"/>
    <mergeCell ref="E4:V4"/>
    <mergeCell ref="E5:V5"/>
    <mergeCell ref="J6:N6"/>
    <mergeCell ref="C13:T13"/>
    <mergeCell ref="C7:T7"/>
  </mergeCells>
  <phoneticPr fontId="7"/>
  <pageMargins left="0" right="0" top="0" bottom="0" header="0.31496062992125984" footer="0.31496062992125984"/>
  <pageSetup paperSize="9" orientation="portrait" r:id="rId1"/>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2"/>
  <sheetViews>
    <sheetView zoomScale="50" zoomScaleNormal="50" workbookViewId="0">
      <selection activeCell="W24" sqref="W24"/>
    </sheetView>
  </sheetViews>
  <sheetFormatPr defaultRowHeight="16.5"/>
  <cols>
    <col min="1" max="1" width="3.4140625" style="42" customWidth="1"/>
    <col min="2" max="2" width="52.6640625" style="42" customWidth="1"/>
    <col min="3" max="3" width="67" style="42" customWidth="1"/>
    <col min="4" max="4" width="27.08203125" style="42" bestFit="1" customWidth="1"/>
    <col min="5" max="5" width="8.75" style="42" hidden="1" customWidth="1"/>
    <col min="6" max="8" width="6.4140625" style="42" hidden="1" customWidth="1"/>
    <col min="9" max="9" width="4" style="42" hidden="1" customWidth="1"/>
    <col min="10" max="14" width="6.4140625" style="42" hidden="1" customWidth="1"/>
    <col min="15" max="15" width="4" style="42" hidden="1" customWidth="1"/>
    <col min="16" max="18" width="6.4140625" style="42" hidden="1" customWidth="1"/>
    <col min="19" max="16384" width="8.6640625" style="42"/>
  </cols>
  <sheetData>
    <row r="2" spans="2:19" ht="38" customHeight="1" thickBot="1">
      <c r="B2" s="56" t="s">
        <v>27</v>
      </c>
      <c r="D2" s="46" t="s">
        <v>29</v>
      </c>
    </row>
    <row r="3" spans="2:19" ht="52" customHeight="1" thickBot="1">
      <c r="D3" s="47">
        <v>1234</v>
      </c>
    </row>
    <row r="4" spans="2:19" ht="52" customHeight="1" thickTop="1">
      <c r="B4" s="54" t="s">
        <v>30</v>
      </c>
      <c r="C4" s="55" t="s">
        <v>31</v>
      </c>
      <c r="D4" s="70" t="s">
        <v>32</v>
      </c>
    </row>
    <row r="5" spans="2:19" ht="52" customHeight="1">
      <c r="B5" s="122" t="s">
        <v>0</v>
      </c>
      <c r="C5" s="123" t="s">
        <v>66</v>
      </c>
      <c r="D5" s="124"/>
    </row>
    <row r="6" spans="2:19" ht="52" customHeight="1">
      <c r="B6" s="48" t="s">
        <v>61</v>
      </c>
      <c r="C6" s="43" t="s">
        <v>69</v>
      </c>
      <c r="D6" s="71"/>
    </row>
    <row r="7" spans="2:19" ht="52" customHeight="1">
      <c r="B7" s="49" t="s">
        <v>64</v>
      </c>
      <c r="C7" s="44" t="s">
        <v>74</v>
      </c>
      <c r="D7" s="72"/>
    </row>
    <row r="8" spans="2:19" ht="65" customHeight="1">
      <c r="B8" s="49" t="s">
        <v>28</v>
      </c>
      <c r="C8" s="61">
        <v>20</v>
      </c>
      <c r="D8" s="72" t="s">
        <v>33</v>
      </c>
      <c r="F8" s="57" t="s">
        <v>10</v>
      </c>
      <c r="G8" s="57" t="s">
        <v>11</v>
      </c>
      <c r="H8" s="57" t="s">
        <v>12</v>
      </c>
      <c r="I8" s="57" t="s">
        <v>13</v>
      </c>
      <c r="J8" s="57" t="s">
        <v>14</v>
      </c>
      <c r="K8" s="57" t="s">
        <v>15</v>
      </c>
      <c r="L8" s="57" t="s">
        <v>10</v>
      </c>
      <c r="M8" s="57" t="s">
        <v>11</v>
      </c>
      <c r="N8" s="57" t="s">
        <v>12</v>
      </c>
      <c r="O8" s="57" t="s">
        <v>13</v>
      </c>
      <c r="P8" s="57" t="s">
        <v>14</v>
      </c>
      <c r="Q8" s="57" t="s">
        <v>15</v>
      </c>
    </row>
    <row r="9" spans="2:19" ht="65" customHeight="1">
      <c r="B9" s="48" t="s">
        <v>4</v>
      </c>
      <c r="C9" s="43" t="s">
        <v>67</v>
      </c>
      <c r="D9" s="71"/>
      <c r="F9" s="59"/>
      <c r="G9" s="59"/>
      <c r="H9" s="59"/>
      <c r="I9" s="59"/>
      <c r="J9" s="59"/>
      <c r="K9" s="59"/>
      <c r="R9" s="42" t="s">
        <v>10</v>
      </c>
    </row>
    <row r="10" spans="2:19" ht="65" customHeight="1">
      <c r="B10" s="49" t="s">
        <v>34</v>
      </c>
      <c r="C10" s="121" t="s">
        <v>68</v>
      </c>
      <c r="D10" s="72"/>
      <c r="E10" s="42" t="str">
        <f>IF($C$8&gt;9999,IF($C$8&lt;100000,$C$8,""),"")</f>
        <v/>
      </c>
      <c r="F10" s="46"/>
      <c r="G10" s="58" t="str">
        <f>MID($E10,COLUMN()-(COLUMN($G10)- 1),1)</f>
        <v/>
      </c>
      <c r="H10" s="58" t="str">
        <f t="shared" ref="H10:K10" si="0">MID($E10,COLUMN()-(COLUMN($G10)- 1),1)</f>
        <v/>
      </c>
      <c r="I10" s="58" t="str">
        <f t="shared" si="0"/>
        <v/>
      </c>
      <c r="J10" s="58" t="str">
        <f t="shared" si="0"/>
        <v/>
      </c>
      <c r="K10" s="58" t="str">
        <f t="shared" si="0"/>
        <v/>
      </c>
      <c r="M10" s="42" t="str">
        <f t="shared" ref="M10:Q12" si="1">IFERROR(VALUE(G10),"")</f>
        <v/>
      </c>
      <c r="N10" s="42" t="str">
        <f t="shared" si="1"/>
        <v/>
      </c>
      <c r="O10" s="42" t="str">
        <f t="shared" si="1"/>
        <v/>
      </c>
      <c r="P10" s="42" t="str">
        <f t="shared" si="1"/>
        <v/>
      </c>
      <c r="Q10" s="42" t="str">
        <f t="shared" si="1"/>
        <v/>
      </c>
      <c r="R10" s="42" t="s">
        <v>11</v>
      </c>
    </row>
    <row r="11" spans="2:19" ht="65" customHeight="1">
      <c r="B11" s="49" t="s">
        <v>35</v>
      </c>
      <c r="C11" s="44" t="s">
        <v>70</v>
      </c>
      <c r="D11" s="72"/>
      <c r="E11" s="42" t="str">
        <f>IF($C$8&gt;999,IF($C$8&lt;10000,$C$8,""),"")</f>
        <v/>
      </c>
      <c r="H11" s="58" t="str">
        <f>MID($E11,COLUMN()-(COLUMN($H11)- 1),1)</f>
        <v/>
      </c>
      <c r="I11" s="58" t="str">
        <f t="shared" ref="I11:K11" si="2">MID($E11,COLUMN()-(COLUMN($H11)- 1),1)</f>
        <v/>
      </c>
      <c r="J11" s="58" t="str">
        <f t="shared" si="2"/>
        <v/>
      </c>
      <c r="K11" s="58" t="str">
        <f t="shared" si="2"/>
        <v/>
      </c>
      <c r="N11" s="42" t="str">
        <f>IFERROR(VALUE(H11),"")</f>
        <v/>
      </c>
      <c r="O11" s="42" t="str">
        <f t="shared" si="1"/>
        <v/>
      </c>
      <c r="P11" s="42" t="str">
        <f t="shared" si="1"/>
        <v/>
      </c>
      <c r="Q11" s="42" t="str">
        <f t="shared" si="1"/>
        <v/>
      </c>
    </row>
    <row r="12" spans="2:19" ht="65" customHeight="1">
      <c r="B12" s="48" t="s">
        <v>7</v>
      </c>
      <c r="C12" s="43" t="s">
        <v>71</v>
      </c>
      <c r="D12" s="71"/>
      <c r="E12" s="42" t="str">
        <f>IF($C$8&gt;99,IF($C$8&lt;1000,$C$8,""),"")</f>
        <v/>
      </c>
      <c r="I12" s="58" t="str">
        <f>MID($E12,COLUMN()-(COLUMN($I12)- 1),1)</f>
        <v/>
      </c>
      <c r="J12" s="58" t="str">
        <f t="shared" ref="J12:K12" si="3">MID($E12,COLUMN()-(COLUMN($I12)- 1),1)</f>
        <v/>
      </c>
      <c r="K12" s="58" t="str">
        <f t="shared" si="3"/>
        <v/>
      </c>
      <c r="O12" s="42" t="str">
        <f>IFERROR(VALUE(I12),"")</f>
        <v/>
      </c>
      <c r="P12" s="42" t="str">
        <f t="shared" si="1"/>
        <v/>
      </c>
      <c r="Q12" s="42" t="str">
        <f t="shared" si="1"/>
        <v/>
      </c>
    </row>
    <row r="13" spans="2:19" ht="65" customHeight="1" thickBot="1">
      <c r="B13" s="50" t="s">
        <v>8</v>
      </c>
      <c r="C13" s="44" t="s">
        <v>72</v>
      </c>
      <c r="D13" s="72"/>
      <c r="E13" s="42">
        <f>IF($C$8&gt;9,IF($C$8&lt;100,$C$8,""),"")</f>
        <v>20</v>
      </c>
      <c r="J13" s="58" t="str">
        <f>MID($E13,COLUMN()-(COLUMN($J13)- 1),1)</f>
        <v>2</v>
      </c>
      <c r="K13" s="58" t="str">
        <f>MID($E13,COLUMN()-(COLUMN($J13)- 1),1)</f>
        <v>0</v>
      </c>
      <c r="P13" s="42">
        <f>IFERROR(VALUE(J13),"")</f>
        <v>2</v>
      </c>
      <c r="Q13" s="42">
        <f>IFERROR(VALUE(K13),"")</f>
        <v>0</v>
      </c>
      <c r="R13" s="42" t="s">
        <v>14</v>
      </c>
    </row>
    <row r="14" spans="2:19" ht="65" customHeight="1" thickBot="1">
      <c r="B14" s="51" t="s">
        <v>9</v>
      </c>
      <c r="C14" s="52" t="s">
        <v>73</v>
      </c>
      <c r="D14" s="53"/>
      <c r="E14" s="42" t="str">
        <f>IF($C$8&gt;0,IF($C$8&lt;10,$C$8,""),"")</f>
        <v/>
      </c>
      <c r="K14" s="58" t="str">
        <f>E14</f>
        <v/>
      </c>
      <c r="Q14" s="42" t="str">
        <f>IFERROR(VALUE(K14),"")</f>
        <v/>
      </c>
      <c r="R14" s="42" t="s">
        <v>15</v>
      </c>
    </row>
    <row r="15" spans="2:19" ht="65" customHeight="1" thickTop="1" thickBot="1">
      <c r="B15" s="67"/>
      <c r="E15" s="42">
        <f>SUM(E9:E14)</f>
        <v>20</v>
      </c>
      <c r="F15" s="60"/>
      <c r="L15" s="63" t="str">
        <f>IF($E$15&gt;99999,L9,"")</f>
        <v/>
      </c>
      <c r="M15" s="66" t="str">
        <f>IF($E$15&gt;=100000,M9,IF($E$15&gt;=10000,M10,""))</f>
        <v/>
      </c>
      <c r="N15" s="66" t="str">
        <f>IF($E$15&gt;=100000,N9,IF($E$15&gt;=10000,N10,IF($E$15&gt;=1000,N11,"")))</f>
        <v/>
      </c>
      <c r="O15" s="66" t="str">
        <f>IF($E$15&gt;=100000,O9,IF($E$15&gt;=10000,O10,IF($E$15&gt;=1000,O11,IF($E$15&gt;=100,O12,""))))</f>
        <v/>
      </c>
      <c r="P15" s="66">
        <f>IF($E$15&gt;=100000,P9,IF($E$15&gt;=10000,P10,IF($E$15&gt;=1000,P11,IF($E$15&gt;=100,P12,IF($E$15&gt;=10,P13,"")))))</f>
        <v>2</v>
      </c>
      <c r="Q15" s="64">
        <f>SUM(Q9:Q14)</f>
        <v>0</v>
      </c>
    </row>
    <row r="16" spans="2:19" ht="46" customHeight="1" thickTop="1">
      <c r="B16" s="73" t="s">
        <v>37</v>
      </c>
      <c r="C16" s="68">
        <v>294</v>
      </c>
      <c r="D16" s="74" t="s">
        <v>33</v>
      </c>
      <c r="L16" s="65"/>
      <c r="M16" s="65"/>
      <c r="N16" s="65"/>
      <c r="O16" s="65"/>
      <c r="P16" s="65"/>
      <c r="Q16" s="65"/>
      <c r="S16" s="130" t="s">
        <v>58</v>
      </c>
    </row>
    <row r="17" spans="2:19" ht="65" customHeight="1" thickBot="1">
      <c r="B17" s="77" t="s">
        <v>36</v>
      </c>
      <c r="C17" s="61">
        <v>243</v>
      </c>
      <c r="D17" s="72" t="s">
        <v>33</v>
      </c>
      <c r="F17" s="57" t="s">
        <v>10</v>
      </c>
      <c r="G17" s="57" t="s">
        <v>11</v>
      </c>
      <c r="H17" s="57" t="s">
        <v>12</v>
      </c>
      <c r="I17" s="57" t="s">
        <v>13</v>
      </c>
      <c r="J17" s="57" t="s">
        <v>14</v>
      </c>
      <c r="K17" s="57" t="s">
        <v>15</v>
      </c>
      <c r="L17" s="57" t="s">
        <v>10</v>
      </c>
      <c r="M17" s="57" t="s">
        <v>11</v>
      </c>
      <c r="N17" s="57" t="s">
        <v>12</v>
      </c>
      <c r="O17" s="57" t="s">
        <v>13</v>
      </c>
      <c r="P17" s="57" t="s">
        <v>14</v>
      </c>
      <c r="Q17" s="57" t="s">
        <v>15</v>
      </c>
      <c r="S17" s="130" t="s">
        <v>58</v>
      </c>
    </row>
    <row r="18" spans="2:19" ht="65" customHeight="1" thickBot="1">
      <c r="B18" s="75" t="s">
        <v>38</v>
      </c>
      <c r="C18" s="61">
        <v>40</v>
      </c>
      <c r="D18" s="72" t="s">
        <v>33</v>
      </c>
      <c r="E18" s="42" t="str">
        <f>IF($C$16&gt;99999,$C$16,"")</f>
        <v/>
      </c>
      <c r="F18" s="59" t="str">
        <f>MID($E18,COLUMN()-(COLUMN($F18)- 1),1)</f>
        <v/>
      </c>
      <c r="G18" s="59" t="str">
        <f t="shared" ref="G18:K18" si="4">MID($E18,COLUMN()-(COLUMN($F18)- 1),1)</f>
        <v/>
      </c>
      <c r="H18" s="59" t="str">
        <f t="shared" si="4"/>
        <v/>
      </c>
      <c r="I18" s="59" t="str">
        <f t="shared" si="4"/>
        <v/>
      </c>
      <c r="J18" s="59" t="str">
        <f t="shared" si="4"/>
        <v/>
      </c>
      <c r="K18" s="59" t="str">
        <f t="shared" si="4"/>
        <v/>
      </c>
      <c r="L18" s="42" t="str">
        <f>IFERROR(VALUE(F18),"")</f>
        <v/>
      </c>
      <c r="M18" s="42" t="str">
        <f t="shared" ref="M18:Q21" si="5">IFERROR(VALUE(G18),"")</f>
        <v/>
      </c>
      <c r="N18" s="42" t="str">
        <f t="shared" si="5"/>
        <v/>
      </c>
      <c r="O18" s="42" t="str">
        <f t="shared" si="5"/>
        <v/>
      </c>
      <c r="P18" s="42" t="str">
        <f t="shared" si="5"/>
        <v/>
      </c>
      <c r="Q18" s="42" t="str">
        <f t="shared" si="5"/>
        <v/>
      </c>
      <c r="R18" s="42" t="s">
        <v>10</v>
      </c>
      <c r="S18" s="130" t="s">
        <v>57</v>
      </c>
    </row>
    <row r="19" spans="2:19" ht="65" customHeight="1" thickBot="1">
      <c r="B19" s="78" t="s">
        <v>39</v>
      </c>
      <c r="C19" s="69">
        <v>13</v>
      </c>
      <c r="D19" s="76" t="s">
        <v>33</v>
      </c>
      <c r="E19" s="42" t="str">
        <f>IF($C$16&gt;9999,IF($C$16&lt;100000,$C$16,""),"")</f>
        <v/>
      </c>
      <c r="F19" s="46"/>
      <c r="G19" s="58" t="str">
        <f>MID($E19,COLUMN()-(COLUMN($G19)- 1),1)</f>
        <v/>
      </c>
      <c r="H19" s="58" t="str">
        <f t="shared" ref="H19:K19" si="6">MID($E19,COLUMN()-(COLUMN($G19)- 1),1)</f>
        <v/>
      </c>
      <c r="I19" s="58" t="str">
        <f t="shared" si="6"/>
        <v/>
      </c>
      <c r="J19" s="58" t="str">
        <f t="shared" si="6"/>
        <v/>
      </c>
      <c r="K19" s="58" t="str">
        <f t="shared" si="6"/>
        <v/>
      </c>
      <c r="M19" s="42" t="str">
        <f t="shared" si="5"/>
        <v/>
      </c>
      <c r="N19" s="42" t="str">
        <f t="shared" si="5"/>
        <v/>
      </c>
      <c r="O19" s="42" t="str">
        <f t="shared" si="5"/>
        <v/>
      </c>
      <c r="P19" s="42" t="str">
        <f t="shared" si="5"/>
        <v/>
      </c>
      <c r="Q19" s="42" t="str">
        <f t="shared" si="5"/>
        <v/>
      </c>
      <c r="R19" s="42" t="s">
        <v>11</v>
      </c>
      <c r="S19" s="130" t="s">
        <v>58</v>
      </c>
    </row>
    <row r="20" spans="2:19" ht="30.5" customHeight="1" thickTop="1">
      <c r="B20" s="142" t="s">
        <v>54</v>
      </c>
      <c r="E20" s="42" t="str">
        <f>IF($C$16&gt;999,IF($C$16&lt;10000,$C$16,""),"")</f>
        <v/>
      </c>
      <c r="H20" s="58" t="str">
        <f>MID($E20,COLUMN()-(COLUMN($H20)- 1),1)</f>
        <v/>
      </c>
      <c r="I20" s="58" t="str">
        <f t="shared" ref="I20:K20" si="7">MID($E20,COLUMN()-(COLUMN($H20)- 1),1)</f>
        <v/>
      </c>
      <c r="J20" s="58" t="str">
        <f t="shared" si="7"/>
        <v/>
      </c>
      <c r="K20" s="58" t="str">
        <f t="shared" si="7"/>
        <v/>
      </c>
      <c r="N20" s="42" t="str">
        <f>IFERROR(VALUE(H20),"")</f>
        <v/>
      </c>
      <c r="O20" s="42" t="str">
        <f t="shared" si="5"/>
        <v/>
      </c>
      <c r="P20" s="42" t="str">
        <f t="shared" si="5"/>
        <v/>
      </c>
      <c r="Q20" s="42" t="str">
        <f t="shared" si="5"/>
        <v/>
      </c>
      <c r="R20" s="42" t="s">
        <v>12</v>
      </c>
    </row>
    <row r="21" spans="2:19" ht="26" customHeight="1">
      <c r="B21" s="143" t="s">
        <v>53</v>
      </c>
      <c r="E21" s="42">
        <f>IF($C$16&gt;99,IF($C$16&lt;1000,$C$16,""),"")</f>
        <v>294</v>
      </c>
      <c r="I21" s="58" t="str">
        <f>MID($E21,COLUMN()-(COLUMN($I21)- 1),1)</f>
        <v>2</v>
      </c>
      <c r="J21" s="58" t="str">
        <f t="shared" ref="J21:K21" si="8">MID($E21,COLUMN()-(COLUMN($I21)- 1),1)</f>
        <v>9</v>
      </c>
      <c r="K21" s="58" t="str">
        <f t="shared" si="8"/>
        <v>4</v>
      </c>
      <c r="O21" s="42">
        <f>IFERROR(VALUE(I21),"")</f>
        <v>2</v>
      </c>
      <c r="P21" s="42">
        <f t="shared" si="5"/>
        <v>9</v>
      </c>
      <c r="Q21" s="42">
        <f t="shared" si="5"/>
        <v>4</v>
      </c>
      <c r="R21" s="42" t="s">
        <v>13</v>
      </c>
    </row>
    <row r="22" spans="2:19" ht="20">
      <c r="E22" s="42" t="str">
        <f>IF($C$16&gt;9,IF($C$16&lt;100,$C$16,""),"")</f>
        <v/>
      </c>
      <c r="J22" s="58" t="str">
        <f>MID($E22,COLUMN()-(COLUMN($J22)- 1),1)</f>
        <v/>
      </c>
      <c r="K22" s="58" t="str">
        <f>MID($E22,COLUMN()-(COLUMN($J22)- 1),1)</f>
        <v/>
      </c>
      <c r="P22" s="42" t="str">
        <f>IFERROR(VALUE(J22),"")</f>
        <v/>
      </c>
      <c r="Q22" s="42" t="str">
        <f>IFERROR(VALUE(K22),"")</f>
        <v/>
      </c>
      <c r="R22" s="42" t="s">
        <v>14</v>
      </c>
    </row>
    <row r="23" spans="2:19" ht="20.5" thickBot="1">
      <c r="B23" s="142" t="s">
        <v>55</v>
      </c>
      <c r="E23" s="42" t="str">
        <f>IF($C$16&gt;0,IF($C$16&lt;10,$C$16,""),"")</f>
        <v/>
      </c>
      <c r="K23" s="58" t="str">
        <f>E23</f>
        <v/>
      </c>
      <c r="Q23" s="42" t="str">
        <f>IFERROR(VALUE(K23),"")</f>
        <v/>
      </c>
      <c r="R23" s="42" t="s">
        <v>15</v>
      </c>
    </row>
    <row r="24" spans="2:19" ht="17.5" thickTop="1" thickBot="1">
      <c r="E24" s="42">
        <f>SUM(E18:E23)</f>
        <v>294</v>
      </c>
      <c r="F24" s="60"/>
      <c r="L24" s="63" t="str">
        <f>IF($E$24&gt;99999,L18,"")</f>
        <v/>
      </c>
      <c r="M24" s="66" t="str">
        <f>IF($E$24&gt;=100000,M18,IF($E$24&gt;=10000,M19,""))</f>
        <v/>
      </c>
      <c r="N24" s="66" t="str">
        <f>IF($E$24&gt;=100000,N18,IF($E$24&gt;=10000,N19,IF($E$24&gt;=1000,N20,"")))</f>
        <v/>
      </c>
      <c r="O24" s="66">
        <f>IF($E$24&gt;=100000,O18,IF($E$24&gt;=10000,O19,IF($E$24&gt;=1000,O20,IF($E$24&gt;=100,O21,""))))</f>
        <v>2</v>
      </c>
      <c r="P24" s="66">
        <f>IF($E$24&gt;=100000,P18,IF($E$24&gt;=10000,P19,IF($E$24&gt;=1000,P20,IF($E$24&gt;=100,P21,IF($E$24&gt;=10,P22,"")))))</f>
        <v>9</v>
      </c>
      <c r="Q24" s="64">
        <f>SUM(Q18:Q23)</f>
        <v>4</v>
      </c>
    </row>
    <row r="25" spans="2:19" ht="17" thickTop="1"/>
    <row r="26" spans="2:19">
      <c r="F26" s="57" t="s">
        <v>10</v>
      </c>
      <c r="G26" s="57" t="s">
        <v>11</v>
      </c>
      <c r="H26" s="57" t="s">
        <v>12</v>
      </c>
      <c r="I26" s="57" t="s">
        <v>13</v>
      </c>
      <c r="J26" s="57" t="s">
        <v>14</v>
      </c>
      <c r="K26" s="57" t="s">
        <v>15</v>
      </c>
      <c r="L26" s="57" t="s">
        <v>10</v>
      </c>
      <c r="M26" s="57" t="s">
        <v>11</v>
      </c>
      <c r="N26" s="57" t="s">
        <v>12</v>
      </c>
      <c r="O26" s="57" t="s">
        <v>13</v>
      </c>
      <c r="P26" s="57" t="s">
        <v>14</v>
      </c>
      <c r="Q26" s="57" t="s">
        <v>15</v>
      </c>
    </row>
    <row r="27" spans="2:19" ht="20">
      <c r="E27" s="42" t="str">
        <f>IF($C$17&gt;99999,$C$17,"")</f>
        <v/>
      </c>
      <c r="F27" s="59" t="str">
        <f>MID($E27,COLUMN()-(COLUMN($F27)- 1),1)</f>
        <v/>
      </c>
      <c r="G27" s="59" t="str">
        <f t="shared" ref="G27:K27" si="9">MID($E27,COLUMN()-(COLUMN($F27)- 1),1)</f>
        <v/>
      </c>
      <c r="H27" s="59" t="str">
        <f t="shared" si="9"/>
        <v/>
      </c>
      <c r="I27" s="59" t="str">
        <f t="shared" si="9"/>
        <v/>
      </c>
      <c r="J27" s="59" t="str">
        <f t="shared" si="9"/>
        <v/>
      </c>
      <c r="K27" s="59" t="str">
        <f t="shared" si="9"/>
        <v/>
      </c>
      <c r="L27" s="42" t="str">
        <f>IFERROR(VALUE(F27),"")</f>
        <v/>
      </c>
      <c r="M27" s="42" t="str">
        <f t="shared" ref="M27:Q30" si="10">IFERROR(VALUE(G27),"")</f>
        <v/>
      </c>
      <c r="N27" s="42" t="str">
        <f t="shared" si="10"/>
        <v/>
      </c>
      <c r="O27" s="42" t="str">
        <f t="shared" si="10"/>
        <v/>
      </c>
      <c r="P27" s="42" t="str">
        <f t="shared" si="10"/>
        <v/>
      </c>
      <c r="Q27" s="42" t="str">
        <f t="shared" si="10"/>
        <v/>
      </c>
      <c r="R27" s="42" t="s">
        <v>10</v>
      </c>
    </row>
    <row r="28" spans="2:19" ht="20">
      <c r="E28" s="42" t="str">
        <f>IF($C$17&gt;9999,IF($C$17&lt;100000,$C$17,""),"")</f>
        <v/>
      </c>
      <c r="F28" s="46"/>
      <c r="G28" s="58" t="str">
        <f>MID($E28,COLUMN()-(COLUMN($G28)- 1),1)</f>
        <v/>
      </c>
      <c r="H28" s="58" t="str">
        <f t="shared" ref="H28:K28" si="11">MID($E28,COLUMN()-(COLUMN($G28)- 1),1)</f>
        <v/>
      </c>
      <c r="I28" s="58" t="str">
        <f t="shared" si="11"/>
        <v/>
      </c>
      <c r="J28" s="58" t="str">
        <f t="shared" si="11"/>
        <v/>
      </c>
      <c r="K28" s="58" t="str">
        <f t="shared" si="11"/>
        <v/>
      </c>
      <c r="M28" s="42" t="str">
        <f t="shared" si="10"/>
        <v/>
      </c>
      <c r="N28" s="42" t="str">
        <f t="shared" si="10"/>
        <v/>
      </c>
      <c r="O28" s="42" t="str">
        <f t="shared" si="10"/>
        <v/>
      </c>
      <c r="P28" s="42" t="str">
        <f t="shared" si="10"/>
        <v/>
      </c>
      <c r="Q28" s="42" t="str">
        <f t="shared" si="10"/>
        <v/>
      </c>
      <c r="R28" s="42" t="s">
        <v>11</v>
      </c>
    </row>
    <row r="29" spans="2:19" ht="20">
      <c r="E29" s="42" t="str">
        <f>IF($C$17&gt;999,IF($C$17&lt;10000,$C$17,""),"")</f>
        <v/>
      </c>
      <c r="H29" s="58" t="str">
        <f>MID($E29,COLUMN()-(COLUMN($H29)- 1),1)</f>
        <v/>
      </c>
      <c r="I29" s="58" t="str">
        <f t="shared" ref="I29:K29" si="12">MID($E29,COLUMN()-(COLUMN($H29)- 1),1)</f>
        <v/>
      </c>
      <c r="J29" s="58" t="str">
        <f t="shared" si="12"/>
        <v/>
      </c>
      <c r="K29" s="58" t="str">
        <f t="shared" si="12"/>
        <v/>
      </c>
      <c r="N29" s="42" t="str">
        <f>IFERROR(VALUE(H29),"")</f>
        <v/>
      </c>
      <c r="O29" s="42" t="str">
        <f t="shared" si="10"/>
        <v/>
      </c>
      <c r="P29" s="42" t="str">
        <f t="shared" si="10"/>
        <v/>
      </c>
      <c r="Q29" s="42" t="str">
        <f t="shared" si="10"/>
        <v/>
      </c>
      <c r="R29" s="42" t="s">
        <v>12</v>
      </c>
    </row>
    <row r="30" spans="2:19" ht="20">
      <c r="E30" s="42">
        <f>IF($C$17&gt;99,IF($C$17&lt;1000,$C$17,""),"")</f>
        <v>243</v>
      </c>
      <c r="I30" s="58" t="str">
        <f>MID($E30,COLUMN()-(COLUMN($I30)- 1),1)</f>
        <v>2</v>
      </c>
      <c r="J30" s="58" t="str">
        <f t="shared" ref="J30:K30" si="13">MID($E30,COLUMN()-(COLUMN($I30)- 1),1)</f>
        <v>4</v>
      </c>
      <c r="K30" s="58" t="str">
        <f t="shared" si="13"/>
        <v>3</v>
      </c>
      <c r="O30" s="42">
        <f>IFERROR(VALUE(I30),"")</f>
        <v>2</v>
      </c>
      <c r="P30" s="42">
        <f t="shared" si="10"/>
        <v>4</v>
      </c>
      <c r="Q30" s="42">
        <f t="shared" si="10"/>
        <v>3</v>
      </c>
      <c r="R30" s="42" t="s">
        <v>13</v>
      </c>
    </row>
    <row r="31" spans="2:19" ht="20">
      <c r="E31" s="42" t="str">
        <f>IF($C$17&gt;9,IF($C$17&lt;100,$C$17,""),"")</f>
        <v/>
      </c>
      <c r="J31" s="58" t="str">
        <f>MID($E31,COLUMN()-(COLUMN($J31)- 1),1)</f>
        <v/>
      </c>
      <c r="K31" s="58" t="str">
        <f>MID($E31,COLUMN()-(COLUMN($J31)- 1),1)</f>
        <v/>
      </c>
      <c r="P31" s="42" t="str">
        <f>IFERROR(VALUE(J31),"")</f>
        <v/>
      </c>
      <c r="Q31" s="42" t="str">
        <f>IFERROR(VALUE(K31),"")</f>
        <v/>
      </c>
      <c r="R31" s="42" t="s">
        <v>14</v>
      </c>
    </row>
    <row r="32" spans="2:19" ht="20.5" thickBot="1">
      <c r="E32" s="42" t="str">
        <f>IF($C$17&gt;0,IF($C$17&lt;10,$C$17,""),"")</f>
        <v/>
      </c>
      <c r="K32" s="58" t="str">
        <f>E32</f>
        <v/>
      </c>
      <c r="Q32" s="42" t="str">
        <f>IFERROR(VALUE(K32),"")</f>
        <v/>
      </c>
      <c r="R32" s="42" t="s">
        <v>15</v>
      </c>
    </row>
    <row r="33" spans="5:18" ht="17.5" thickTop="1" thickBot="1">
      <c r="E33" s="42">
        <f>SUM(E27:E32)</f>
        <v>243</v>
      </c>
      <c r="F33" s="60"/>
      <c r="L33" s="63" t="str">
        <f>IF($E$33&gt;99999,L27,"")</f>
        <v/>
      </c>
      <c r="M33" s="66" t="str">
        <f>IF($E$33&gt;=100000,M27,IF($E$33&gt;=10000,M28,""))</f>
        <v/>
      </c>
      <c r="N33" s="66" t="str">
        <f>IF($E$33&gt;=100000,N27,IF($E$33&gt;=10000,N28,IF($E$33&gt;=1000,N29,"")))</f>
        <v/>
      </c>
      <c r="O33" s="66">
        <f>IF($E$33&gt;=100000,O27,IF($E$33&gt;=10000,O28,IF($E$33&gt;=1000,O29,IF($E$33&gt;=100,O30,""))))</f>
        <v>2</v>
      </c>
      <c r="P33" s="66">
        <f>IF($E$33&gt;=100000,P27,IF($E$33&gt;=10000,P28,IF($E$33&gt;=1000,P29,IF($E$33&gt;=100,P30,IF($E$33&gt;=10,P31,"")))))</f>
        <v>4</v>
      </c>
      <c r="Q33" s="64">
        <f>SUM(Q27:Q32)</f>
        <v>3</v>
      </c>
    </row>
    <row r="34" spans="5:18" ht="17" thickTop="1"/>
    <row r="35" spans="5:18">
      <c r="F35" s="57" t="s">
        <v>10</v>
      </c>
      <c r="G35" s="57" t="s">
        <v>11</v>
      </c>
      <c r="H35" s="57" t="s">
        <v>12</v>
      </c>
      <c r="I35" s="57" t="s">
        <v>13</v>
      </c>
      <c r="J35" s="57" t="s">
        <v>14</v>
      </c>
      <c r="K35" s="57" t="s">
        <v>15</v>
      </c>
      <c r="L35" s="57" t="s">
        <v>10</v>
      </c>
      <c r="M35" s="57" t="s">
        <v>11</v>
      </c>
      <c r="N35" s="57" t="s">
        <v>12</v>
      </c>
      <c r="O35" s="57" t="s">
        <v>13</v>
      </c>
      <c r="P35" s="57" t="s">
        <v>14</v>
      </c>
      <c r="Q35" s="57" t="s">
        <v>15</v>
      </c>
    </row>
    <row r="36" spans="5:18" ht="20">
      <c r="E36" s="42" t="str">
        <f>IF($C$18&gt;99999,$C$18,"")</f>
        <v/>
      </c>
      <c r="F36" s="59" t="str">
        <f>MID($E36,COLUMN()-(COLUMN($F36)- 1),1)</f>
        <v/>
      </c>
      <c r="G36" s="59" t="str">
        <f t="shared" ref="G36:K36" si="14">MID($E36,COLUMN()-(COLUMN($F36)- 1),1)</f>
        <v/>
      </c>
      <c r="H36" s="59" t="str">
        <f t="shared" si="14"/>
        <v/>
      </c>
      <c r="I36" s="59" t="str">
        <f t="shared" si="14"/>
        <v/>
      </c>
      <c r="J36" s="59" t="str">
        <f t="shared" si="14"/>
        <v/>
      </c>
      <c r="K36" s="59" t="str">
        <f t="shared" si="14"/>
        <v/>
      </c>
      <c r="L36" s="42" t="str">
        <f>IFERROR(VALUE(F36),"")</f>
        <v/>
      </c>
      <c r="M36" s="42" t="str">
        <f t="shared" ref="M36:Q39" si="15">IFERROR(VALUE(G36),"")</f>
        <v/>
      </c>
      <c r="N36" s="42" t="str">
        <f t="shared" si="15"/>
        <v/>
      </c>
      <c r="O36" s="42" t="str">
        <f t="shared" si="15"/>
        <v/>
      </c>
      <c r="P36" s="42" t="str">
        <f t="shared" si="15"/>
        <v/>
      </c>
      <c r="Q36" s="42" t="str">
        <f t="shared" si="15"/>
        <v/>
      </c>
      <c r="R36" s="42" t="s">
        <v>10</v>
      </c>
    </row>
    <row r="37" spans="5:18" ht="20">
      <c r="E37" s="42" t="str">
        <f>IF($C$18&gt;9999,IF($C$18&lt;100000,$C$18,""),"")</f>
        <v/>
      </c>
      <c r="F37" s="46"/>
      <c r="G37" s="58" t="str">
        <f>MID($E37,COLUMN()-(COLUMN($G37)- 1),1)</f>
        <v/>
      </c>
      <c r="H37" s="58" t="str">
        <f t="shared" ref="H37:K37" si="16">MID($E37,COLUMN()-(COLUMN($G37)- 1),1)</f>
        <v/>
      </c>
      <c r="I37" s="58" t="str">
        <f t="shared" si="16"/>
        <v/>
      </c>
      <c r="J37" s="58" t="str">
        <f t="shared" si="16"/>
        <v/>
      </c>
      <c r="K37" s="58" t="str">
        <f t="shared" si="16"/>
        <v/>
      </c>
      <c r="M37" s="42" t="str">
        <f t="shared" si="15"/>
        <v/>
      </c>
      <c r="N37" s="42" t="str">
        <f t="shared" si="15"/>
        <v/>
      </c>
      <c r="O37" s="42" t="str">
        <f t="shared" si="15"/>
        <v/>
      </c>
      <c r="P37" s="42" t="str">
        <f t="shared" si="15"/>
        <v/>
      </c>
      <c r="Q37" s="42" t="str">
        <f t="shared" si="15"/>
        <v/>
      </c>
      <c r="R37" s="42" t="s">
        <v>11</v>
      </c>
    </row>
    <row r="38" spans="5:18" ht="20">
      <c r="E38" s="42" t="str">
        <f>IF($C$18&gt;999,IF($C$18&lt;10000,$C$18,""),"")</f>
        <v/>
      </c>
      <c r="H38" s="58" t="str">
        <f>MID($E38,COLUMN()-(COLUMN($H38)- 1),1)</f>
        <v/>
      </c>
      <c r="I38" s="58" t="str">
        <f t="shared" ref="I38:K38" si="17">MID($E38,COLUMN()-(COLUMN($H38)- 1),1)</f>
        <v/>
      </c>
      <c r="J38" s="58" t="str">
        <f t="shared" si="17"/>
        <v/>
      </c>
      <c r="K38" s="58" t="str">
        <f t="shared" si="17"/>
        <v/>
      </c>
      <c r="N38" s="42" t="str">
        <f>IFERROR(VALUE(H38),"")</f>
        <v/>
      </c>
      <c r="O38" s="42" t="str">
        <f t="shared" si="15"/>
        <v/>
      </c>
      <c r="P38" s="42" t="str">
        <f t="shared" si="15"/>
        <v/>
      </c>
      <c r="Q38" s="42" t="str">
        <f t="shared" si="15"/>
        <v/>
      </c>
      <c r="R38" s="42" t="s">
        <v>12</v>
      </c>
    </row>
    <row r="39" spans="5:18" ht="20">
      <c r="E39" s="42" t="str">
        <f>IF($C$18&gt;99,IF($C$18&lt;1000,$C$18,""),"")</f>
        <v/>
      </c>
      <c r="I39" s="58" t="str">
        <f>MID($E39,COLUMN()-(COLUMN($I39)- 1),1)</f>
        <v/>
      </c>
      <c r="J39" s="58" t="str">
        <f t="shared" ref="J39:K39" si="18">MID($E39,COLUMN()-(COLUMN($I39)- 1),1)</f>
        <v/>
      </c>
      <c r="K39" s="58" t="str">
        <f t="shared" si="18"/>
        <v/>
      </c>
      <c r="O39" s="42" t="str">
        <f>IFERROR(VALUE(I39),"")</f>
        <v/>
      </c>
      <c r="P39" s="42" t="str">
        <f t="shared" si="15"/>
        <v/>
      </c>
      <c r="Q39" s="42" t="str">
        <f t="shared" si="15"/>
        <v/>
      </c>
      <c r="R39" s="42" t="s">
        <v>13</v>
      </c>
    </row>
    <row r="40" spans="5:18" ht="20">
      <c r="E40" s="42">
        <f>IF($C$18&gt;9,IF($C$18&lt;100,$C$18,""),"")</f>
        <v>40</v>
      </c>
      <c r="J40" s="58" t="str">
        <f>MID($E40,COLUMN()-(COLUMN($J40)- 1),1)</f>
        <v>4</v>
      </c>
      <c r="K40" s="58" t="str">
        <f>MID($E40,COLUMN()-(COLUMN($J40)- 1),1)</f>
        <v>0</v>
      </c>
      <c r="P40" s="42">
        <f>IFERROR(VALUE(J40),"")</f>
        <v>4</v>
      </c>
      <c r="Q40" s="42">
        <f>IFERROR(VALUE(K40),"")</f>
        <v>0</v>
      </c>
      <c r="R40" s="42" t="s">
        <v>14</v>
      </c>
    </row>
    <row r="41" spans="5:18" ht="20.5" thickBot="1">
      <c r="E41" s="42" t="str">
        <f>IF($C$18&gt;0,IF($C$18&lt;10,$C$18,""),"")</f>
        <v/>
      </c>
      <c r="K41" s="58" t="str">
        <f>E41</f>
        <v/>
      </c>
      <c r="Q41" s="42" t="str">
        <f>IFERROR(VALUE(K41),"")</f>
        <v/>
      </c>
      <c r="R41" s="42" t="s">
        <v>15</v>
      </c>
    </row>
    <row r="42" spans="5:18" ht="17.5" thickTop="1" thickBot="1">
      <c r="E42" s="42">
        <f>SUM(E36:E41)</f>
        <v>40</v>
      </c>
      <c r="F42" s="60"/>
      <c r="L42" s="63" t="str">
        <f>IF($E$42&gt;99999,L36,"")</f>
        <v/>
      </c>
      <c r="M42" s="66" t="str">
        <f>IF($E$42&gt;=100000,M36,IF($E$42&gt;=10000,M37,""))</f>
        <v/>
      </c>
      <c r="N42" s="66" t="str">
        <f>IF($E$42&gt;=100000,N36,IF($E$42&gt;=10000,N37,IF($E$42&gt;=1000,N38,"")))</f>
        <v/>
      </c>
      <c r="O42" s="66" t="str">
        <f>IF($E$42&gt;=100000,O36,IF($E$42&gt;=10000,O37,IF($E$42&gt;=1000,O38,IF($E$42&gt;=100,O39,""))))</f>
        <v/>
      </c>
      <c r="P42" s="66">
        <f>IF($E$42&gt;=100000,P36,IF($E$42&gt;=10000,P37,IF($E$42&gt;=1000,P38,IF($E$42&gt;=100,P39,IF($E$42&gt;=10,P40,"")))))</f>
        <v>4</v>
      </c>
      <c r="Q42" s="64">
        <f>SUM(Q36:Q41)</f>
        <v>0</v>
      </c>
    </row>
    <row r="43" spans="5:18" ht="17" thickTop="1"/>
    <row r="44" spans="5:18">
      <c r="F44" s="57" t="s">
        <v>10</v>
      </c>
      <c r="G44" s="57" t="s">
        <v>11</v>
      </c>
      <c r="H44" s="57" t="s">
        <v>12</v>
      </c>
      <c r="I44" s="57" t="s">
        <v>13</v>
      </c>
      <c r="J44" s="57" t="s">
        <v>14</v>
      </c>
      <c r="K44" s="57" t="s">
        <v>15</v>
      </c>
      <c r="L44" s="57" t="s">
        <v>10</v>
      </c>
      <c r="M44" s="57" t="s">
        <v>11</v>
      </c>
      <c r="N44" s="57" t="s">
        <v>12</v>
      </c>
      <c r="O44" s="57" t="s">
        <v>13</v>
      </c>
      <c r="P44" s="57" t="s">
        <v>14</v>
      </c>
      <c r="Q44" s="57" t="s">
        <v>15</v>
      </c>
    </row>
    <row r="45" spans="5:18" ht="20">
      <c r="E45" s="42" t="str">
        <f>IF($C$19&gt;99999,$C$19,"")</f>
        <v/>
      </c>
      <c r="F45" s="59" t="str">
        <f>MID($E45,COLUMN()-(COLUMN($F45)- 1),1)</f>
        <v/>
      </c>
      <c r="G45" s="59" t="str">
        <f t="shared" ref="G45:K45" si="19">MID($E45,COLUMN()-(COLUMN($F45)- 1),1)</f>
        <v/>
      </c>
      <c r="H45" s="59" t="str">
        <f t="shared" si="19"/>
        <v/>
      </c>
      <c r="I45" s="59" t="str">
        <f t="shared" si="19"/>
        <v/>
      </c>
      <c r="J45" s="59" t="str">
        <f t="shared" si="19"/>
        <v/>
      </c>
      <c r="K45" s="59" t="str">
        <f t="shared" si="19"/>
        <v/>
      </c>
      <c r="L45" s="42" t="str">
        <f>IFERROR(VALUE(F45),"")</f>
        <v/>
      </c>
      <c r="M45" s="42" t="str">
        <f t="shared" ref="M45:Q48" si="20">IFERROR(VALUE(G45),"")</f>
        <v/>
      </c>
      <c r="N45" s="42" t="str">
        <f t="shared" si="20"/>
        <v/>
      </c>
      <c r="O45" s="42" t="str">
        <f t="shared" si="20"/>
        <v/>
      </c>
      <c r="P45" s="42" t="str">
        <f t="shared" si="20"/>
        <v/>
      </c>
      <c r="Q45" s="42" t="str">
        <f t="shared" si="20"/>
        <v/>
      </c>
      <c r="R45" s="42" t="s">
        <v>10</v>
      </c>
    </row>
    <row r="46" spans="5:18" ht="20">
      <c r="E46" s="42" t="str">
        <f>IF($C$19&gt;9999,IF($C$19&lt;100000,$C$19,""),"")</f>
        <v/>
      </c>
      <c r="F46" s="46"/>
      <c r="G46" s="58" t="str">
        <f>MID($E46,COLUMN()-(COLUMN($G46)- 1),1)</f>
        <v/>
      </c>
      <c r="H46" s="58" t="str">
        <f t="shared" ref="H46:K46" si="21">MID($E46,COLUMN()-(COLUMN($G46)- 1),1)</f>
        <v/>
      </c>
      <c r="I46" s="58" t="str">
        <f t="shared" si="21"/>
        <v/>
      </c>
      <c r="J46" s="58" t="str">
        <f t="shared" si="21"/>
        <v/>
      </c>
      <c r="K46" s="58" t="str">
        <f t="shared" si="21"/>
        <v/>
      </c>
      <c r="M46" s="42" t="str">
        <f t="shared" si="20"/>
        <v/>
      </c>
      <c r="N46" s="42" t="str">
        <f t="shared" si="20"/>
        <v/>
      </c>
      <c r="O46" s="42" t="str">
        <f t="shared" si="20"/>
        <v/>
      </c>
      <c r="P46" s="42" t="str">
        <f t="shared" si="20"/>
        <v/>
      </c>
      <c r="Q46" s="42" t="str">
        <f t="shared" si="20"/>
        <v/>
      </c>
      <c r="R46" s="42" t="s">
        <v>11</v>
      </c>
    </row>
    <row r="47" spans="5:18" ht="20">
      <c r="E47" s="42" t="str">
        <f>IF($C$19&gt;999,IF($C$19&lt;10000,$C$19,""),"")</f>
        <v/>
      </c>
      <c r="H47" s="58" t="str">
        <f>MID($E47,COLUMN()-(COLUMN($H47)- 1),1)</f>
        <v/>
      </c>
      <c r="I47" s="58" t="str">
        <f t="shared" ref="I47:K47" si="22">MID($E47,COLUMN()-(COLUMN($H47)- 1),1)</f>
        <v/>
      </c>
      <c r="J47" s="58" t="str">
        <f t="shared" si="22"/>
        <v/>
      </c>
      <c r="K47" s="58" t="str">
        <f t="shared" si="22"/>
        <v/>
      </c>
      <c r="N47" s="42" t="str">
        <f>IFERROR(VALUE(H47),"")</f>
        <v/>
      </c>
      <c r="O47" s="42" t="str">
        <f t="shared" si="20"/>
        <v/>
      </c>
      <c r="P47" s="42" t="str">
        <f t="shared" si="20"/>
        <v/>
      </c>
      <c r="Q47" s="42" t="str">
        <f t="shared" si="20"/>
        <v/>
      </c>
      <c r="R47" s="42" t="s">
        <v>12</v>
      </c>
    </row>
    <row r="48" spans="5:18" ht="20">
      <c r="E48" s="42" t="str">
        <f>IF($C$19&gt;99,IF($C$19&lt;1000,$C$19,""),"")</f>
        <v/>
      </c>
      <c r="I48" s="58" t="str">
        <f>MID($E48,COLUMN()-(COLUMN($I48)- 1),1)</f>
        <v/>
      </c>
      <c r="J48" s="58" t="str">
        <f t="shared" ref="J48:K48" si="23">MID($E48,COLUMN()-(COLUMN($I48)- 1),1)</f>
        <v/>
      </c>
      <c r="K48" s="58" t="str">
        <f t="shared" si="23"/>
        <v/>
      </c>
      <c r="O48" s="42" t="str">
        <f>IFERROR(VALUE(I48),"")</f>
        <v/>
      </c>
      <c r="P48" s="42" t="str">
        <f t="shared" si="20"/>
        <v/>
      </c>
      <c r="Q48" s="42" t="str">
        <f t="shared" si="20"/>
        <v/>
      </c>
      <c r="R48" s="42" t="s">
        <v>13</v>
      </c>
    </row>
    <row r="49" spans="5:18" ht="20">
      <c r="E49" s="42">
        <f>IF($C$19&gt;9,IF($C$19&lt;100,$C$19,""),"")</f>
        <v>13</v>
      </c>
      <c r="J49" s="58" t="str">
        <f>MID($E49,COLUMN()-(COLUMN($J49)- 1),1)</f>
        <v>1</v>
      </c>
      <c r="K49" s="58" t="str">
        <f>MID($E49,COLUMN()-(COLUMN($J49)- 1),1)</f>
        <v>3</v>
      </c>
      <c r="P49" s="42">
        <f>IFERROR(VALUE(J49),"")</f>
        <v>1</v>
      </c>
      <c r="Q49" s="42">
        <f>IFERROR(VALUE(K49),"")</f>
        <v>3</v>
      </c>
      <c r="R49" s="42" t="s">
        <v>14</v>
      </c>
    </row>
    <row r="50" spans="5:18" ht="20.5" thickBot="1">
      <c r="E50" s="42" t="str">
        <f>IF($C$19&gt;0,IF($C$19&lt;10,$C$19,""),"")</f>
        <v/>
      </c>
      <c r="K50" s="58" t="str">
        <f>E50</f>
        <v/>
      </c>
      <c r="Q50" s="42" t="str">
        <f>IFERROR(VALUE(K50),"")</f>
        <v/>
      </c>
      <c r="R50" s="42" t="s">
        <v>15</v>
      </c>
    </row>
    <row r="51" spans="5:18" ht="17.5" thickTop="1" thickBot="1">
      <c r="E51" s="42">
        <f>SUM(E45:E50)</f>
        <v>13</v>
      </c>
      <c r="F51" s="60"/>
      <c r="L51" s="63" t="str">
        <f>IF($E$51&gt;99999,L45,"")</f>
        <v/>
      </c>
      <c r="M51" s="66" t="str">
        <f>IF($E$51&gt;=100000,M45,IF($E$51&gt;=10000,M46,""))</f>
        <v/>
      </c>
      <c r="N51" s="66" t="str">
        <f>IF($E$51&gt;=100000,N45,IF($E$51&gt;=10000,N46,IF($E$51&gt;=1000,N47,"")))</f>
        <v/>
      </c>
      <c r="O51" s="66" t="str">
        <f>IF($E$51&gt;=100000,O45,IF($E$51&gt;=10000,O46,IF($E$51&gt;=1000,O47,IF($E$51&gt;=100,O48,""))))</f>
        <v/>
      </c>
      <c r="P51" s="66">
        <f>IF($E$51&gt;=100000,P45,IF($E$51&gt;=10000,P46,IF($E$51&gt;=1000,P47,IF($E$51&gt;=100,P48,IF($E$51&gt;=10,P49,"")))))</f>
        <v>1</v>
      </c>
      <c r="Q51" s="64">
        <f>SUM(Q45:Q50)</f>
        <v>3</v>
      </c>
    </row>
    <row r="52" spans="5:18" ht="17" thickTop="1"/>
  </sheetData>
  <phoneticPr fontId="7"/>
  <dataValidations count="1">
    <dataValidation type="list" allowBlank="1" showInputMessage="1" showErrorMessage="1" sqref="S16:S19">
      <formula1>"税抜,税込"</formula1>
    </dataValidation>
  </dataValidations>
  <hyperlinks>
    <hyperlink ref="B21" r:id="rId1"/>
  </hyperlinks>
  <pageMargins left="0.70866141732283472" right="0.70866141732283472" top="0.74803149606299213" bottom="0.74803149606299213" header="0.31496062992125984" footer="0.31496062992125984"/>
  <pageSetup paperSize="9" scale="36"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54"/>
  <sheetViews>
    <sheetView view="pageBreakPreview" zoomScaleNormal="85" zoomScaleSheetLayoutView="100" workbookViewId="0">
      <selection activeCell="H23" sqref="H23"/>
    </sheetView>
  </sheetViews>
  <sheetFormatPr defaultRowHeight="18"/>
  <cols>
    <col min="1" max="2" width="0.58203125" customWidth="1"/>
    <col min="3" max="3" width="13.6640625" customWidth="1"/>
    <col min="4" max="6" width="3.5" customWidth="1"/>
    <col min="7" max="7" width="0.9140625" customWidth="1"/>
    <col min="8" max="10" width="3.5" customWidth="1"/>
    <col min="11" max="11" width="0.9140625" customWidth="1"/>
    <col min="12" max="14" width="3.5" customWidth="1"/>
    <col min="15" max="15" width="0.58203125" customWidth="1"/>
    <col min="16" max="16" width="7.4140625" customWidth="1"/>
    <col min="17" max="17" width="4.83203125" customWidth="1"/>
    <col min="18" max="20" width="3.5" customWidth="1"/>
    <col min="21" max="21" width="0.9140625" customWidth="1"/>
    <col min="22" max="24" width="3.5" customWidth="1"/>
    <col min="25" max="25" width="6" customWidth="1"/>
    <col min="26" max="26" width="3.75" customWidth="1"/>
    <col min="27" max="27" width="1.9140625" customWidth="1"/>
    <col min="29" max="29" width="16.9140625" customWidth="1"/>
    <col min="37" max="43" width="1.58203125" customWidth="1"/>
  </cols>
  <sheetData>
    <row r="1" spans="2:46" s="36" customFormat="1" ht="13">
      <c r="C1" s="37" t="s">
        <v>59</v>
      </c>
    </row>
    <row r="2" spans="2:46" s="36" customFormat="1">
      <c r="C2" s="125" t="str">
        <f>IF('入力シート (記載例)'!C6=0,"",'入力シート (記載例)'!C6)</f>
        <v>100-0013</v>
      </c>
      <c r="D2" s="82"/>
      <c r="E2" s="149" t="str">
        <f>IF('入力シート (記載例)'!C6=0,"",'入力シート (記載例)'!C7)</f>
        <v>東京都千代田区霞ヶ関１丁目３－２　開発ビル５F</v>
      </c>
      <c r="F2" s="148"/>
      <c r="G2" s="148"/>
      <c r="H2" s="148"/>
      <c r="I2" s="148"/>
      <c r="J2" s="148"/>
      <c r="K2" s="148"/>
      <c r="L2" s="148"/>
      <c r="M2" s="148"/>
      <c r="N2" s="148"/>
      <c r="O2" s="148"/>
      <c r="P2" s="148"/>
      <c r="Q2" s="148"/>
      <c r="R2" s="148"/>
      <c r="S2" s="148"/>
      <c r="T2" s="148"/>
      <c r="U2" s="148"/>
      <c r="V2" s="148"/>
    </row>
    <row r="3" spans="2:46" s="36" customFormat="1" ht="13" customHeight="1">
      <c r="D3" s="107"/>
      <c r="E3" s="149"/>
      <c r="F3" s="148"/>
      <c r="G3" s="148"/>
      <c r="H3" s="148"/>
      <c r="I3" s="148"/>
      <c r="J3" s="148"/>
      <c r="K3" s="148"/>
      <c r="L3" s="148"/>
      <c r="M3" s="148"/>
      <c r="N3" s="148"/>
      <c r="O3" s="148"/>
      <c r="P3" s="148"/>
      <c r="Q3" s="148"/>
      <c r="R3" s="148"/>
      <c r="S3" s="148"/>
      <c r="T3" s="148"/>
      <c r="U3" s="148"/>
      <c r="V3" s="148"/>
      <c r="AC3" s="107"/>
      <c r="AD3" s="107"/>
      <c r="AE3" s="107"/>
      <c r="AF3" s="107"/>
      <c r="AG3" s="107"/>
      <c r="AH3" s="107"/>
      <c r="AI3" s="107"/>
      <c r="AJ3" s="107"/>
      <c r="AK3" s="107"/>
      <c r="AL3" s="107"/>
      <c r="AM3" s="107"/>
      <c r="AN3" s="107"/>
      <c r="AO3" s="107"/>
      <c r="AP3" s="107"/>
      <c r="AQ3" s="107"/>
      <c r="AR3" s="107"/>
      <c r="AS3" s="107"/>
      <c r="AT3" s="107"/>
    </row>
    <row r="4" spans="2:46" s="36" customFormat="1" ht="13" customHeight="1">
      <c r="C4" s="105"/>
      <c r="D4" s="107"/>
      <c r="E4" s="149"/>
      <c r="F4" s="148"/>
      <c r="G4" s="148"/>
      <c r="H4" s="148"/>
      <c r="I4" s="148"/>
      <c r="J4" s="148"/>
      <c r="K4" s="148"/>
      <c r="L4" s="148"/>
      <c r="M4" s="148"/>
      <c r="N4" s="148"/>
      <c r="O4" s="148"/>
      <c r="P4" s="148"/>
      <c r="Q4" s="148"/>
      <c r="R4" s="148"/>
      <c r="S4" s="148"/>
      <c r="T4" s="148"/>
      <c r="U4" s="148"/>
      <c r="V4" s="148"/>
    </row>
    <row r="5" spans="2:46" s="36" customFormat="1" ht="13" customHeight="1">
      <c r="D5" s="108"/>
      <c r="E5" s="150" t="str">
        <f>IF('入力シート (記載例)'!C5=0,"",'入力シート (記載例)'!C5)</f>
        <v>開発設備工事（株）</v>
      </c>
      <c r="F5" s="148"/>
      <c r="G5" s="148"/>
      <c r="H5" s="148"/>
      <c r="I5" s="148"/>
      <c r="J5" s="148"/>
      <c r="K5" s="148"/>
      <c r="L5" s="148"/>
      <c r="M5" s="148"/>
      <c r="N5" s="148"/>
      <c r="O5" s="148"/>
      <c r="P5" s="148"/>
      <c r="Q5" s="148"/>
      <c r="R5" s="148"/>
      <c r="S5" s="148"/>
      <c r="T5" s="148"/>
      <c r="U5" s="148"/>
      <c r="V5" s="148"/>
    </row>
    <row r="6" spans="2:46" s="36" customFormat="1" ht="13" customHeight="1">
      <c r="E6" s="127" t="s">
        <v>60</v>
      </c>
      <c r="F6" s="106"/>
      <c r="G6" s="106"/>
      <c r="H6" s="106"/>
      <c r="J6" s="151">
        <f>W23</f>
        <v>3450</v>
      </c>
      <c r="K6" s="152"/>
      <c r="L6" s="152"/>
      <c r="M6" s="152"/>
      <c r="N6" s="152"/>
      <c r="O6" s="106"/>
      <c r="P6" s="106"/>
      <c r="Q6" s="106"/>
      <c r="R6" s="106"/>
      <c r="S6" s="106"/>
      <c r="T6" s="106"/>
    </row>
    <row r="7" spans="2:46" s="36" customFormat="1" ht="13">
      <c r="C7" s="147"/>
      <c r="D7" s="147"/>
      <c r="E7" s="147"/>
      <c r="F7" s="147"/>
      <c r="G7" s="147"/>
      <c r="H7" s="147"/>
      <c r="I7" s="147"/>
      <c r="J7" s="147"/>
      <c r="K7" s="147"/>
      <c r="L7" s="147"/>
      <c r="M7" s="147"/>
      <c r="N7" s="147"/>
      <c r="O7" s="147"/>
      <c r="P7" s="147"/>
      <c r="Q7" s="147"/>
      <c r="R7" s="147"/>
      <c r="S7" s="147"/>
      <c r="T7" s="147"/>
    </row>
    <row r="10" spans="2:46" ht="18.5" thickBot="1"/>
    <row r="11" spans="2:46">
      <c r="B11" s="84"/>
      <c r="C11" s="7"/>
      <c r="D11" s="7"/>
      <c r="E11" s="7"/>
      <c r="F11" s="7"/>
      <c r="G11" s="7"/>
      <c r="H11" s="7"/>
      <c r="I11" s="7"/>
      <c r="J11" s="7"/>
      <c r="K11" s="7"/>
      <c r="L11" s="7"/>
      <c r="M11" s="7"/>
      <c r="N11" s="7"/>
      <c r="O11" s="7"/>
      <c r="P11" s="7"/>
      <c r="Q11" s="7"/>
      <c r="R11" s="7"/>
      <c r="S11" s="7"/>
      <c r="T11" s="7"/>
      <c r="U11" s="7"/>
      <c r="V11" s="7"/>
      <c r="W11" s="7"/>
      <c r="X11" s="7"/>
      <c r="Y11" s="7"/>
      <c r="Z11" s="8"/>
    </row>
    <row r="12" spans="2:46">
      <c r="B12" s="85"/>
      <c r="C12" s="112" t="s">
        <v>49</v>
      </c>
      <c r="D12" s="5"/>
      <c r="E12" s="5"/>
      <c r="F12" s="5"/>
      <c r="G12" s="5"/>
      <c r="H12" s="5"/>
      <c r="I12" s="5"/>
      <c r="K12" s="5"/>
      <c r="L12" s="93" t="s">
        <v>45</v>
      </c>
      <c r="M12" s="5"/>
      <c r="N12" s="5"/>
      <c r="O12" s="5"/>
      <c r="P12" s="5"/>
      <c r="Q12" s="5"/>
      <c r="S12" s="5"/>
      <c r="T12" s="5"/>
      <c r="W12" s="94" t="s">
        <v>42</v>
      </c>
      <c r="Y12" s="5"/>
      <c r="Z12" s="9"/>
    </row>
    <row r="13" spans="2:46">
      <c r="B13" s="85"/>
      <c r="C13" s="146" t="s">
        <v>50</v>
      </c>
      <c r="D13" s="153"/>
      <c r="E13" s="153"/>
      <c r="F13" s="153"/>
      <c r="G13" s="153"/>
      <c r="H13" s="153"/>
      <c r="I13" s="153"/>
      <c r="J13" s="153"/>
      <c r="K13" s="153"/>
      <c r="L13" s="153"/>
      <c r="M13" s="153"/>
      <c r="N13" s="153"/>
      <c r="O13" s="153"/>
      <c r="P13" s="153"/>
      <c r="Q13" s="153"/>
      <c r="R13" s="153"/>
      <c r="S13" s="153"/>
      <c r="T13" s="153"/>
      <c r="U13" s="5"/>
      <c r="V13" s="5"/>
      <c r="W13" s="5"/>
      <c r="X13" s="5"/>
      <c r="Y13" s="5"/>
      <c r="Z13" s="9"/>
    </row>
    <row r="14" spans="2:46">
      <c r="B14" s="85"/>
      <c r="C14" s="146" t="s">
        <v>51</v>
      </c>
      <c r="D14" s="147"/>
      <c r="E14" s="147"/>
      <c r="F14" s="147"/>
      <c r="G14" s="147"/>
      <c r="H14" s="147"/>
      <c r="I14" s="147"/>
      <c r="J14" s="147"/>
      <c r="K14" s="147"/>
      <c r="L14" s="147"/>
      <c r="M14" s="147"/>
      <c r="N14" s="147"/>
      <c r="O14" s="147"/>
      <c r="P14" s="147"/>
      <c r="Q14" s="147"/>
      <c r="R14" s="147"/>
      <c r="S14" s="147"/>
      <c r="T14" s="147"/>
      <c r="U14" s="148"/>
      <c r="V14" s="148"/>
      <c r="W14" s="5"/>
      <c r="X14" s="5"/>
      <c r="Y14" s="5"/>
      <c r="Z14" s="9"/>
    </row>
    <row r="15" spans="2:46" ht="30.5" customHeight="1" thickBot="1">
      <c r="B15" s="85"/>
      <c r="C15" s="144" t="s">
        <v>47</v>
      </c>
      <c r="D15" s="145"/>
      <c r="E15" s="145"/>
      <c r="F15" s="145"/>
      <c r="G15" s="145"/>
      <c r="H15" s="145"/>
      <c r="I15" s="145"/>
      <c r="J15" s="145"/>
      <c r="K15" s="145"/>
      <c r="L15" s="145"/>
      <c r="M15" s="145"/>
      <c r="N15" s="145"/>
      <c r="O15" s="145"/>
      <c r="P15" s="145"/>
      <c r="Q15" s="145"/>
      <c r="R15" s="145"/>
      <c r="S15" s="145"/>
      <c r="T15" s="145"/>
      <c r="U15" s="5"/>
      <c r="V15" s="5"/>
      <c r="W15" s="5"/>
      <c r="X15" s="5"/>
      <c r="Y15" s="5"/>
      <c r="Z15" s="9"/>
    </row>
    <row r="16" spans="2:46" ht="18.5" thickTop="1">
      <c r="B16" s="85"/>
      <c r="C16" s="187" t="s">
        <v>52</v>
      </c>
      <c r="D16" s="188"/>
      <c r="E16" s="188"/>
      <c r="F16" s="188"/>
      <c r="G16" s="188"/>
      <c r="H16" s="188"/>
      <c r="J16" s="5"/>
      <c r="K16" s="95"/>
      <c r="L16" s="99" t="s">
        <v>40</v>
      </c>
      <c r="M16" s="96"/>
      <c r="N16" s="96"/>
      <c r="O16" s="96"/>
      <c r="P16" s="96"/>
      <c r="Q16" s="179"/>
      <c r="R16" s="180"/>
      <c r="S16" s="180"/>
      <c r="T16" s="180"/>
      <c r="U16" s="101"/>
      <c r="V16" s="86"/>
      <c r="W16" s="5"/>
      <c r="X16" s="5"/>
      <c r="Y16" s="5"/>
      <c r="Z16" s="9"/>
      <c r="AE16" s="87"/>
    </row>
    <row r="17" spans="2:30" ht="18.5" thickBot="1">
      <c r="B17" s="85"/>
      <c r="C17" s="5"/>
      <c r="D17" s="5"/>
      <c r="E17" s="5"/>
      <c r="F17" s="5"/>
      <c r="G17" s="5"/>
      <c r="H17" s="5"/>
      <c r="I17" s="5"/>
      <c r="J17" s="5"/>
      <c r="K17" s="97"/>
      <c r="L17" s="100" t="s">
        <v>46</v>
      </c>
      <c r="M17" s="98"/>
      <c r="N17" s="98"/>
      <c r="O17" s="98"/>
      <c r="P17" s="98"/>
      <c r="Q17" s="181"/>
      <c r="R17" s="182"/>
      <c r="S17" s="182"/>
      <c r="T17" s="182"/>
      <c r="U17" s="101"/>
      <c r="V17" s="86"/>
      <c r="W17" s="5"/>
      <c r="X17" s="5"/>
      <c r="Y17" s="5"/>
      <c r="Z17" s="9"/>
    </row>
    <row r="18" spans="2:30" ht="14" customHeight="1" thickTop="1">
      <c r="B18" s="85"/>
      <c r="C18" s="113" t="s">
        <v>48</v>
      </c>
      <c r="D18" s="5"/>
      <c r="E18" s="5"/>
      <c r="F18" s="5"/>
      <c r="G18" s="5"/>
      <c r="H18" s="5"/>
      <c r="I18" s="5"/>
      <c r="J18" s="5"/>
      <c r="K18" s="5"/>
      <c r="L18" s="5"/>
      <c r="M18" s="5"/>
      <c r="N18" s="5"/>
      <c r="O18" s="5"/>
      <c r="P18" s="5"/>
      <c r="Q18" s="5"/>
      <c r="R18" s="5"/>
      <c r="S18" s="5"/>
      <c r="T18" s="5"/>
      <c r="U18" s="5"/>
      <c r="V18" s="5"/>
      <c r="W18" s="5"/>
      <c r="X18" s="5"/>
      <c r="Y18" s="5"/>
      <c r="Z18" s="9"/>
    </row>
    <row r="19" spans="2:30" ht="13" customHeight="1" thickBot="1">
      <c r="B19" s="114"/>
      <c r="C19" s="185" t="s">
        <v>41</v>
      </c>
      <c r="D19" s="186"/>
      <c r="E19" s="186"/>
      <c r="F19" s="186"/>
      <c r="G19" s="186"/>
      <c r="H19" s="186"/>
      <c r="I19" s="186"/>
      <c r="J19" s="186"/>
      <c r="K19" s="186"/>
      <c r="L19" s="186"/>
      <c r="M19" s="186"/>
      <c r="N19" s="186"/>
      <c r="O19" s="186"/>
      <c r="P19" s="186"/>
      <c r="Q19" s="186"/>
      <c r="R19" s="186"/>
      <c r="S19" s="186"/>
      <c r="T19" s="186"/>
      <c r="U19" s="186"/>
      <c r="V19" s="186"/>
      <c r="W19" s="186"/>
      <c r="X19" s="1"/>
      <c r="Y19" s="1"/>
      <c r="Z19" s="10"/>
    </row>
    <row r="20" spans="2:30" ht="4.5" customHeight="1" thickBot="1">
      <c r="C20" s="89"/>
      <c r="D20" s="90"/>
      <c r="E20" s="90"/>
      <c r="F20" s="90"/>
      <c r="G20" s="90"/>
      <c r="H20" s="90"/>
      <c r="I20" s="90"/>
      <c r="J20" s="90"/>
      <c r="K20" s="90"/>
      <c r="L20" s="90"/>
      <c r="M20" s="90"/>
      <c r="N20" s="90"/>
      <c r="O20" s="90"/>
      <c r="P20" s="90"/>
      <c r="Q20" s="90"/>
      <c r="R20" s="90"/>
      <c r="S20" s="90"/>
      <c r="T20" s="90"/>
      <c r="U20" s="90"/>
      <c r="V20" s="90"/>
      <c r="W20" s="90"/>
      <c r="X20" s="91"/>
      <c r="Y20" s="91"/>
      <c r="Z20" s="91"/>
    </row>
    <row r="21" spans="2:30">
      <c r="B21" s="84"/>
      <c r="C21" s="189" t="s">
        <v>0</v>
      </c>
      <c r="D21" s="190"/>
      <c r="E21" s="190"/>
      <c r="F21" s="190"/>
      <c r="G21" s="18"/>
      <c r="H21" s="191" t="str">
        <f>'入力シート (記載例)'!C5</f>
        <v>開発設備工事（株）</v>
      </c>
      <c r="I21" s="192"/>
      <c r="J21" s="192"/>
      <c r="K21" s="192"/>
      <c r="L21" s="192"/>
      <c r="M21" s="192"/>
      <c r="N21" s="192"/>
      <c r="O21" s="192"/>
      <c r="P21" s="192"/>
      <c r="Q21" s="192"/>
      <c r="R21" s="192"/>
      <c r="S21" s="192"/>
      <c r="T21" s="192"/>
      <c r="U21" s="192"/>
      <c r="V21" s="192"/>
      <c r="W21" s="192"/>
      <c r="X21" s="192"/>
      <c r="Y21" s="192"/>
      <c r="Z21" s="193"/>
      <c r="AA21" s="4"/>
      <c r="AB21" s="4"/>
      <c r="AC21" s="4"/>
    </row>
    <row r="22" spans="2:30" ht="18.5" customHeight="1">
      <c r="B22" s="115"/>
      <c r="C22" s="176" t="s">
        <v>1</v>
      </c>
      <c r="D22" s="177"/>
      <c r="E22" s="177"/>
      <c r="F22" s="177"/>
      <c r="G22" s="19"/>
      <c r="H22" s="211" t="str">
        <f>'入力シート (記載例)'!C7</f>
        <v>東京都千代田区霞ヶ関１丁目３－２　開発ビル５F</v>
      </c>
      <c r="I22" s="177"/>
      <c r="J22" s="177"/>
      <c r="K22" s="177"/>
      <c r="L22" s="177"/>
      <c r="M22" s="177"/>
      <c r="N22" s="177"/>
      <c r="O22" s="158"/>
      <c r="P22" s="177"/>
      <c r="Q22" s="177"/>
      <c r="R22" s="177"/>
      <c r="S22" s="177"/>
      <c r="T22" s="177"/>
      <c r="U22" s="177"/>
      <c r="V22" s="177"/>
      <c r="W22" s="177"/>
      <c r="X22" s="177"/>
      <c r="Y22" s="177"/>
      <c r="Z22" s="212"/>
      <c r="AA22" s="4"/>
      <c r="AB22" s="4"/>
      <c r="AC22" s="4"/>
    </row>
    <row r="23" spans="2:30" ht="15" customHeight="1">
      <c r="B23" s="85"/>
      <c r="C23" s="157" t="s">
        <v>2</v>
      </c>
      <c r="D23" s="158"/>
      <c r="E23" s="158"/>
      <c r="F23" s="158"/>
      <c r="G23" s="27"/>
      <c r="H23" s="22" t="s">
        <v>10</v>
      </c>
      <c r="I23" s="22" t="s">
        <v>11</v>
      </c>
      <c r="J23" s="22" t="s">
        <v>12</v>
      </c>
      <c r="K23" s="32"/>
      <c r="L23" s="22" t="s">
        <v>13</v>
      </c>
      <c r="M23" s="22" t="s">
        <v>14</v>
      </c>
      <c r="N23" s="22" t="s">
        <v>15</v>
      </c>
      <c r="O23" s="35"/>
      <c r="P23" s="21"/>
      <c r="Q23" s="21"/>
      <c r="R23" s="21"/>
      <c r="S23" s="21"/>
      <c r="T23" s="21"/>
      <c r="U23" s="21"/>
      <c r="V23" s="38"/>
      <c r="W23" s="198">
        <v>3450</v>
      </c>
      <c r="X23" s="199"/>
      <c r="Y23" s="199"/>
      <c r="Z23" s="200"/>
    </row>
    <row r="24" spans="2:30" ht="24" customHeight="1">
      <c r="B24" s="85"/>
      <c r="C24" s="183" t="s">
        <v>3</v>
      </c>
      <c r="D24" s="184"/>
      <c r="E24" s="184"/>
      <c r="F24" s="184"/>
      <c r="G24" s="40"/>
      <c r="H24" s="79" t="str">
        <f>'入力シート (記載例)'!L15</f>
        <v/>
      </c>
      <c r="I24" s="79" t="str">
        <f>'入力シート (記載例)'!M15</f>
        <v/>
      </c>
      <c r="J24" s="79" t="str">
        <f>'入力シート (記載例)'!N15</f>
        <v/>
      </c>
      <c r="K24" s="31" t="s">
        <v>16</v>
      </c>
      <c r="L24" s="126" t="str">
        <f>'入力シート (記載例)'!O15</f>
        <v/>
      </c>
      <c r="M24" s="126">
        <f>'入力シート (記載例)'!P15</f>
        <v>2</v>
      </c>
      <c r="N24" s="126">
        <f>'入力シート (記載例)'!Q15</f>
        <v>0</v>
      </c>
      <c r="O24" s="29"/>
      <c r="P24" s="205" t="s">
        <v>26</v>
      </c>
      <c r="Q24" s="206"/>
      <c r="R24" s="206"/>
      <c r="S24" s="206"/>
      <c r="T24" s="206"/>
      <c r="U24" s="206"/>
      <c r="V24" s="207"/>
      <c r="W24" s="201"/>
      <c r="X24" s="201"/>
      <c r="Y24" s="201"/>
      <c r="Z24" s="202"/>
      <c r="AD24" s="83"/>
    </row>
    <row r="25" spans="2:30" ht="2.5" customHeight="1">
      <c r="B25" s="85"/>
      <c r="C25" s="25"/>
      <c r="D25" s="25"/>
      <c r="E25" s="25"/>
      <c r="F25" s="23"/>
      <c r="G25" s="24"/>
      <c r="H25" s="26"/>
      <c r="I25" s="26"/>
      <c r="J25" s="26"/>
      <c r="K25" s="25"/>
      <c r="L25" s="26"/>
      <c r="M25" s="26"/>
      <c r="N25" s="26"/>
      <c r="O25" s="25"/>
      <c r="P25" s="28"/>
      <c r="Q25" s="28"/>
      <c r="R25" s="28"/>
      <c r="S25" s="28"/>
      <c r="T25" s="28"/>
      <c r="U25" s="28"/>
      <c r="V25" s="39"/>
      <c r="W25" s="201"/>
      <c r="X25" s="201"/>
      <c r="Y25" s="201"/>
      <c r="Z25" s="202"/>
    </row>
    <row r="26" spans="2:30" ht="23" customHeight="1">
      <c r="B26" s="115"/>
      <c r="C26" s="176" t="s">
        <v>4</v>
      </c>
      <c r="D26" s="177"/>
      <c r="E26" s="177"/>
      <c r="F26" s="177"/>
      <c r="G26" s="19"/>
      <c r="H26" s="208" t="str">
        <f>'入力シート (記載例)'!C9</f>
        <v>設備工事業</v>
      </c>
      <c r="I26" s="209"/>
      <c r="J26" s="209"/>
      <c r="K26" s="209"/>
      <c r="L26" s="209"/>
      <c r="M26" s="209"/>
      <c r="N26" s="209"/>
      <c r="O26" s="209"/>
      <c r="P26" s="209"/>
      <c r="Q26" s="209"/>
      <c r="R26" s="209"/>
      <c r="S26" s="209"/>
      <c r="T26" s="209"/>
      <c r="U26" s="209"/>
      <c r="V26" s="210"/>
      <c r="W26" s="203"/>
      <c r="X26" s="203"/>
      <c r="Y26" s="203"/>
      <c r="Z26" s="204"/>
    </row>
    <row r="27" spans="2:30">
      <c r="B27" s="85"/>
      <c r="C27" s="157" t="s">
        <v>5</v>
      </c>
      <c r="D27" s="158"/>
      <c r="E27" s="158"/>
      <c r="F27" s="158"/>
      <c r="G27" s="27"/>
      <c r="H27" s="45" t="s">
        <v>43</v>
      </c>
      <c r="I27" s="172" t="str">
        <f>'入力シート (記載例)'!C10</f>
        <v>060－8511</v>
      </c>
      <c r="J27" s="173"/>
      <c r="K27" s="173"/>
      <c r="L27" s="174"/>
      <c r="M27" s="35" t="s">
        <v>44</v>
      </c>
      <c r="N27" s="102"/>
      <c r="O27" s="102"/>
      <c r="P27" s="102"/>
      <c r="Q27" s="102"/>
      <c r="R27" s="102"/>
      <c r="S27" s="102"/>
      <c r="T27" s="102"/>
      <c r="U27" s="102"/>
      <c r="V27" s="102"/>
      <c r="W27" s="102"/>
      <c r="X27" s="102"/>
      <c r="Y27" s="102"/>
      <c r="Z27" s="103"/>
      <c r="AA27" s="3"/>
      <c r="AB27" s="3"/>
      <c r="AC27" s="3"/>
    </row>
    <row r="28" spans="2:30">
      <c r="B28" s="116"/>
      <c r="C28" s="159" t="s">
        <v>6</v>
      </c>
      <c r="D28" s="160"/>
      <c r="E28" s="160"/>
      <c r="F28" s="160"/>
      <c r="G28" s="41"/>
      <c r="H28" s="159" t="str">
        <f>'入力シート (記載例)'!C11</f>
        <v>北海道札幌市北区北８条西２丁目</v>
      </c>
      <c r="I28" s="160"/>
      <c r="J28" s="160"/>
      <c r="K28" s="160"/>
      <c r="L28" s="160"/>
      <c r="M28" s="160"/>
      <c r="N28" s="160"/>
      <c r="O28" s="160"/>
      <c r="P28" s="160"/>
      <c r="Q28" s="160"/>
      <c r="R28" s="160"/>
      <c r="S28" s="160"/>
      <c r="T28" s="160"/>
      <c r="U28" s="160"/>
      <c r="V28" s="160"/>
      <c r="W28" s="160"/>
      <c r="X28" s="160"/>
      <c r="Y28" s="160"/>
      <c r="Z28" s="161"/>
      <c r="AA28" s="3"/>
      <c r="AB28" s="3"/>
      <c r="AC28" s="3"/>
    </row>
    <row r="29" spans="2:30">
      <c r="B29" s="117"/>
      <c r="C29" s="176" t="s">
        <v>7</v>
      </c>
      <c r="D29" s="177"/>
      <c r="E29" s="177"/>
      <c r="F29" s="177"/>
      <c r="G29" s="19"/>
      <c r="H29" s="162" t="str">
        <f>'入力シート (記載例)'!C12</f>
        <v>札幌支店　総務部　経理課</v>
      </c>
      <c r="I29" s="163"/>
      <c r="J29" s="163"/>
      <c r="K29" s="163"/>
      <c r="L29" s="163"/>
      <c r="M29" s="163"/>
      <c r="N29" s="163"/>
      <c r="O29" s="163"/>
      <c r="P29" s="163"/>
      <c r="Q29" s="163"/>
      <c r="R29" s="163"/>
      <c r="S29" s="163"/>
      <c r="T29" s="163"/>
      <c r="U29" s="163"/>
      <c r="V29" s="163"/>
      <c r="W29" s="163"/>
      <c r="X29" s="163"/>
      <c r="Y29" s="163"/>
      <c r="Z29" s="164"/>
      <c r="AA29" s="6"/>
      <c r="AB29" s="6"/>
      <c r="AC29" s="6"/>
    </row>
    <row r="30" spans="2:30" ht="22.5" customHeight="1" thickBot="1">
      <c r="B30" s="120"/>
      <c r="C30" s="170" t="s">
        <v>8</v>
      </c>
      <c r="D30" s="171"/>
      <c r="E30" s="171"/>
      <c r="F30" s="171"/>
      <c r="G30" s="20"/>
      <c r="H30" s="165" t="str">
        <f>'入力シート (記載例)'!C13</f>
        <v>011-709-2311</v>
      </c>
      <c r="I30" s="166"/>
      <c r="J30" s="166"/>
      <c r="K30" s="166"/>
      <c r="L30" s="166"/>
      <c r="M30" s="166"/>
      <c r="N30" s="166"/>
      <c r="O30" s="20"/>
      <c r="P30" s="170" t="s">
        <v>9</v>
      </c>
      <c r="Q30" s="171"/>
      <c r="R30" s="167" t="str">
        <f>'入力シート (記載例)'!C14</f>
        <v>開発　太郎</v>
      </c>
      <c r="S30" s="168"/>
      <c r="T30" s="168"/>
      <c r="U30" s="168"/>
      <c r="V30" s="168"/>
      <c r="W30" s="168"/>
      <c r="X30" s="168"/>
      <c r="Y30" s="168"/>
      <c r="Z30" s="169"/>
      <c r="AA30" s="2"/>
      <c r="AB30" s="3"/>
      <c r="AC30" s="3"/>
    </row>
    <row r="31" spans="2:30">
      <c r="B31" s="85"/>
      <c r="C31" s="13" t="s">
        <v>18</v>
      </c>
      <c r="D31" s="13"/>
      <c r="E31" s="13"/>
      <c r="F31" s="13"/>
      <c r="G31" s="13"/>
      <c r="H31" s="13"/>
      <c r="I31" s="13"/>
      <c r="J31" s="13"/>
      <c r="K31" s="13"/>
      <c r="L31" s="13"/>
      <c r="M31" s="129" t="str">
        <f>IF('入力シート (記載例)'!S16="税抜","抜","")</f>
        <v/>
      </c>
      <c r="N31" s="33"/>
      <c r="O31" s="7"/>
      <c r="P31" s="13" t="s">
        <v>22</v>
      </c>
      <c r="Q31" s="7"/>
      <c r="R31" s="7"/>
      <c r="S31" s="7"/>
      <c r="T31" s="7"/>
      <c r="U31" s="7"/>
      <c r="V31" s="7"/>
      <c r="W31" s="7"/>
      <c r="X31" s="7"/>
      <c r="Y31" s="7"/>
      <c r="Z31" s="8"/>
    </row>
    <row r="32" spans="2:30" ht="10.5" customHeight="1">
      <c r="B32" s="85"/>
      <c r="C32" s="12"/>
      <c r="D32" s="11" t="s">
        <v>10</v>
      </c>
      <c r="E32" s="11" t="s">
        <v>11</v>
      </c>
      <c r="F32" s="11" t="s">
        <v>12</v>
      </c>
      <c r="G32" s="11"/>
      <c r="H32" s="11" t="s">
        <v>13</v>
      </c>
      <c r="I32" s="11" t="s">
        <v>14</v>
      </c>
      <c r="J32" s="11" t="s">
        <v>15</v>
      </c>
      <c r="K32" s="12"/>
      <c r="L32" s="12"/>
      <c r="M32" s="12"/>
      <c r="N32" s="34"/>
      <c r="O32" s="5"/>
      <c r="P32" s="5"/>
      <c r="Q32" s="5"/>
      <c r="R32" s="11" t="s">
        <v>10</v>
      </c>
      <c r="S32" s="11" t="s">
        <v>11</v>
      </c>
      <c r="T32" s="11" t="s">
        <v>12</v>
      </c>
      <c r="U32" s="11"/>
      <c r="V32" s="11" t="s">
        <v>13</v>
      </c>
      <c r="W32" s="11" t="s">
        <v>14</v>
      </c>
      <c r="X32" s="11" t="s">
        <v>15</v>
      </c>
      <c r="Y32" s="5"/>
      <c r="Z32" s="9" t="str">
        <f>IF('入力シート (記載例)'!S19="税抜","抜","")</f>
        <v/>
      </c>
    </row>
    <row r="33" spans="2:26" ht="22">
      <c r="B33" s="85"/>
      <c r="C33" s="109" t="s">
        <v>19</v>
      </c>
      <c r="D33" s="80" t="str">
        <f>'入力シート (記載例)'!L24</f>
        <v/>
      </c>
      <c r="E33" s="80" t="str">
        <f>'入力シート (記載例)'!M24</f>
        <v/>
      </c>
      <c r="F33" s="80" t="str">
        <f>'入力シート (記載例)'!N24</f>
        <v/>
      </c>
      <c r="G33" s="31" t="s">
        <v>16</v>
      </c>
      <c r="H33" s="80">
        <f>'入力シート (記載例)'!O24</f>
        <v>2</v>
      </c>
      <c r="I33" s="80">
        <f>'入力シート (記載例)'!P24</f>
        <v>9</v>
      </c>
      <c r="J33" s="80">
        <f>'入力シート (記載例)'!Q24</f>
        <v>4</v>
      </c>
      <c r="K33" s="12"/>
      <c r="L33" s="153" t="s">
        <v>17</v>
      </c>
      <c r="M33" s="178"/>
      <c r="N33" s="34"/>
      <c r="O33" s="5"/>
      <c r="P33" s="146" t="s">
        <v>23</v>
      </c>
      <c r="Q33" s="154"/>
      <c r="R33" s="80" t="str">
        <f>'入力シート (記載例)'!L51</f>
        <v/>
      </c>
      <c r="S33" s="80" t="str">
        <f>'入力シート (記載例)'!M51</f>
        <v/>
      </c>
      <c r="T33" s="80" t="str">
        <f>'入力シート (記載例)'!N51</f>
        <v/>
      </c>
      <c r="U33" s="31" t="s">
        <v>16</v>
      </c>
      <c r="V33" s="80" t="str">
        <f>'入力シート (記載例)'!O51</f>
        <v/>
      </c>
      <c r="W33" s="80">
        <f>'入力シート (記載例)'!P51</f>
        <v>1</v>
      </c>
      <c r="X33" s="80">
        <f>'入力シート (記載例)'!Q51</f>
        <v>3</v>
      </c>
      <c r="Y33" s="155" t="s">
        <v>17</v>
      </c>
      <c r="Z33" s="156"/>
    </row>
    <row r="34" spans="2:26" ht="12" customHeight="1">
      <c r="B34" s="85"/>
      <c r="C34" s="112"/>
      <c r="D34" s="11" t="s">
        <v>10</v>
      </c>
      <c r="E34" s="11" t="s">
        <v>11</v>
      </c>
      <c r="F34" s="11" t="s">
        <v>12</v>
      </c>
      <c r="G34" s="11"/>
      <c r="H34" s="11" t="s">
        <v>13</v>
      </c>
      <c r="I34" s="11" t="s">
        <v>14</v>
      </c>
      <c r="J34" s="11" t="s">
        <v>15</v>
      </c>
      <c r="K34" s="12"/>
      <c r="L34" s="12"/>
      <c r="M34" s="12"/>
      <c r="N34" s="34"/>
      <c r="O34" s="5"/>
      <c r="P34" s="5"/>
      <c r="Q34" s="5"/>
      <c r="R34" s="5"/>
      <c r="S34" s="5"/>
      <c r="T34" s="5"/>
      <c r="U34" s="5"/>
      <c r="V34" s="5"/>
      <c r="W34" s="5"/>
      <c r="X34" s="5"/>
      <c r="Y34" s="5"/>
      <c r="Z34" s="9"/>
    </row>
    <row r="35" spans="2:26" ht="22">
      <c r="B35" s="85"/>
      <c r="C35" s="109" t="s">
        <v>20</v>
      </c>
      <c r="D35" s="80" t="str">
        <f>'入力シート (記載例)'!L33</f>
        <v/>
      </c>
      <c r="E35" s="80" t="str">
        <f>'入力シート (記載例)'!M33</f>
        <v/>
      </c>
      <c r="F35" s="80" t="str">
        <f>'入力シート (記載例)'!N33</f>
        <v/>
      </c>
      <c r="G35" s="31" t="s">
        <v>16</v>
      </c>
      <c r="H35" s="80">
        <f>'入力シート (記載例)'!O33</f>
        <v>2</v>
      </c>
      <c r="I35" s="80">
        <f>'入力シート (記載例)'!P33</f>
        <v>4</v>
      </c>
      <c r="J35" s="80">
        <f>'入力シート (記載例)'!Q33</f>
        <v>3</v>
      </c>
      <c r="K35" s="12"/>
      <c r="L35" s="153" t="s">
        <v>17</v>
      </c>
      <c r="M35" s="178"/>
      <c r="N35" s="34"/>
      <c r="O35" s="5"/>
      <c r="P35" s="5"/>
      <c r="Q35" s="5"/>
      <c r="R35" s="5"/>
      <c r="S35" s="5"/>
      <c r="T35" s="5"/>
      <c r="U35" s="5"/>
      <c r="V35" s="5"/>
      <c r="W35" s="5"/>
      <c r="X35" s="5"/>
      <c r="Y35" s="5"/>
      <c r="Z35" s="9"/>
    </row>
    <row r="36" spans="2:26" ht="5" customHeight="1" thickBot="1">
      <c r="B36" s="116"/>
      <c r="C36" s="110"/>
      <c r="D36" s="110"/>
      <c r="E36" s="110"/>
      <c r="F36" s="110"/>
      <c r="G36" s="110"/>
      <c r="H36" s="110"/>
      <c r="I36" s="110"/>
      <c r="J36" s="110"/>
      <c r="K36" s="110"/>
      <c r="L36" s="110"/>
      <c r="M36" s="110"/>
      <c r="N36" s="111"/>
      <c r="O36" s="1"/>
      <c r="P36" s="1"/>
      <c r="Q36" s="1"/>
      <c r="R36" s="1"/>
      <c r="S36" s="1"/>
      <c r="T36" s="1"/>
      <c r="U36" s="1"/>
      <c r="V36" s="1"/>
      <c r="W36" s="1"/>
      <c r="X36" s="1"/>
      <c r="Y36" s="1"/>
      <c r="Z36" s="10"/>
    </row>
    <row r="37" spans="2:26">
      <c r="B37" s="85"/>
      <c r="C37" s="12" t="s">
        <v>21</v>
      </c>
      <c r="D37" s="12"/>
      <c r="E37" s="12"/>
      <c r="F37" s="12"/>
      <c r="G37" s="12"/>
      <c r="H37" s="12"/>
      <c r="I37" s="12"/>
      <c r="J37" s="12"/>
      <c r="K37" s="12"/>
      <c r="L37" s="12"/>
      <c r="M37" s="131" t="str">
        <f>IF('入力シート (記載例)'!S18="税抜","抜","")</f>
        <v>抜</v>
      </c>
      <c r="N37" s="14"/>
    </row>
    <row r="38" spans="2:26">
      <c r="B38" s="85"/>
      <c r="C38" s="118" t="s">
        <v>24</v>
      </c>
      <c r="D38" s="12"/>
      <c r="E38" s="12"/>
      <c r="F38" s="12"/>
      <c r="G38" s="12"/>
      <c r="H38" s="12"/>
      <c r="I38" s="12"/>
      <c r="J38" s="12"/>
      <c r="K38" s="12"/>
      <c r="L38" s="12"/>
      <c r="M38" s="12"/>
      <c r="N38" s="14"/>
    </row>
    <row r="39" spans="2:26" ht="13.5" customHeight="1">
      <c r="B39" s="85"/>
      <c r="C39" s="12"/>
      <c r="D39" s="11" t="s">
        <v>10</v>
      </c>
      <c r="E39" s="11" t="s">
        <v>11</v>
      </c>
      <c r="F39" s="11" t="s">
        <v>12</v>
      </c>
      <c r="G39" s="11"/>
      <c r="H39" s="11" t="s">
        <v>13</v>
      </c>
      <c r="I39" s="11" t="s">
        <v>14</v>
      </c>
      <c r="J39" s="11" t="s">
        <v>15</v>
      </c>
      <c r="K39" s="12"/>
      <c r="L39" s="12"/>
      <c r="M39" s="12"/>
      <c r="N39" s="14"/>
    </row>
    <row r="40" spans="2:26" ht="25">
      <c r="B40" s="85"/>
      <c r="C40" s="109" t="s">
        <v>25</v>
      </c>
      <c r="D40" s="80" t="str">
        <f>'入力シート (記載例)'!L42</f>
        <v/>
      </c>
      <c r="E40" s="80" t="str">
        <f>'入力シート (記載例)'!M42</f>
        <v/>
      </c>
      <c r="F40" s="80" t="str">
        <f>'入力シート (記載例)'!N42</f>
        <v/>
      </c>
      <c r="G40" s="31" t="s">
        <v>16</v>
      </c>
      <c r="H40" s="80" t="str">
        <f>'入力シート (記載例)'!O42</f>
        <v/>
      </c>
      <c r="I40" s="80">
        <f>'入力シート (記載例)'!P42</f>
        <v>4</v>
      </c>
      <c r="J40" s="80">
        <f>'入力シート (記載例)'!Q42</f>
        <v>0</v>
      </c>
      <c r="K40" s="12"/>
      <c r="L40" s="153" t="s">
        <v>17</v>
      </c>
      <c r="M40" s="178"/>
      <c r="N40" s="14"/>
    </row>
    <row r="41" spans="2:26" ht="9.5" customHeight="1" thickBot="1">
      <c r="B41" s="114"/>
      <c r="C41" s="119"/>
      <c r="D41" s="30"/>
      <c r="E41" s="30"/>
      <c r="F41" s="30"/>
      <c r="G41" s="30"/>
      <c r="H41" s="30"/>
      <c r="I41" s="30"/>
      <c r="J41" s="30"/>
      <c r="K41" s="15"/>
      <c r="L41" s="15"/>
      <c r="M41" s="15"/>
      <c r="N41" s="16"/>
    </row>
    <row r="42" spans="2:26">
      <c r="C42" s="17"/>
      <c r="D42" s="13"/>
      <c r="E42" s="13"/>
      <c r="F42" s="13"/>
      <c r="G42" s="13"/>
      <c r="H42" s="13"/>
      <c r="I42" s="13"/>
      <c r="J42" s="13"/>
      <c r="K42" s="13"/>
      <c r="L42" s="175"/>
      <c r="M42" s="175"/>
      <c r="N42" s="13"/>
    </row>
    <row r="43" spans="2:26">
      <c r="C43" s="12"/>
      <c r="D43" s="12"/>
      <c r="E43" s="12"/>
      <c r="F43" s="12"/>
      <c r="G43" s="12"/>
      <c r="H43" s="12"/>
      <c r="I43" s="12"/>
      <c r="J43" s="12"/>
      <c r="K43" s="12"/>
      <c r="L43" s="12"/>
      <c r="M43" s="12"/>
      <c r="N43" s="12"/>
    </row>
    <row r="46" spans="2:26" ht="28.5" customHeight="1"/>
    <row r="48" spans="2:26">
      <c r="H48" s="88"/>
    </row>
    <row r="54" spans="36:45" ht="10" customHeight="1">
      <c r="AJ54" s="5"/>
      <c r="AK54" s="5"/>
      <c r="AL54" s="5"/>
      <c r="AM54" s="5"/>
      <c r="AN54" s="5"/>
      <c r="AO54" s="5"/>
      <c r="AP54" s="5"/>
      <c r="AQ54" s="5"/>
      <c r="AR54" s="5"/>
      <c r="AS54" s="5"/>
    </row>
  </sheetData>
  <mergeCells count="39">
    <mergeCell ref="Q17:T17"/>
    <mergeCell ref="E2:V2"/>
    <mergeCell ref="E3:V3"/>
    <mergeCell ref="E4:V4"/>
    <mergeCell ref="E5:V5"/>
    <mergeCell ref="J6:N6"/>
    <mergeCell ref="C7:T7"/>
    <mergeCell ref="C13:T13"/>
    <mergeCell ref="C14:V14"/>
    <mergeCell ref="C15:T15"/>
    <mergeCell ref="C16:H16"/>
    <mergeCell ref="Q16:T16"/>
    <mergeCell ref="C29:F29"/>
    <mergeCell ref="H29:Z29"/>
    <mergeCell ref="C19:W19"/>
    <mergeCell ref="C21:F21"/>
    <mergeCell ref="H21:Z21"/>
    <mergeCell ref="C22:F22"/>
    <mergeCell ref="H22:Z22"/>
    <mergeCell ref="C23:F23"/>
    <mergeCell ref="W23:Z26"/>
    <mergeCell ref="C24:F24"/>
    <mergeCell ref="P24:V24"/>
    <mergeCell ref="C26:F26"/>
    <mergeCell ref="H26:V26"/>
    <mergeCell ref="C27:F27"/>
    <mergeCell ref="I27:L27"/>
    <mergeCell ref="C28:F28"/>
    <mergeCell ref="H28:Z28"/>
    <mergeCell ref="P30:Q30"/>
    <mergeCell ref="R30:Z30"/>
    <mergeCell ref="L33:M33"/>
    <mergeCell ref="P33:Q33"/>
    <mergeCell ref="Y33:Z33"/>
    <mergeCell ref="L35:M35"/>
    <mergeCell ref="L40:M40"/>
    <mergeCell ref="L42:M42"/>
    <mergeCell ref="C30:F30"/>
    <mergeCell ref="H30:N30"/>
  </mergeCells>
  <phoneticPr fontId="7"/>
  <pageMargins left="0" right="0" top="0" bottom="0" header="0.31496062992125984" footer="0.31496062992125984"/>
  <pageSetup paperSize="9" orientation="portrait" r:id="rId1"/>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調査票</vt:lpstr>
      <vt:lpstr>入力シート (記載例)</vt:lpstr>
      <vt:lpstr>調査票 (記載例)</vt:lpstr>
      <vt:lpstr>調査票!Print_Area</vt:lpstr>
      <vt:lpstr>'調査票 (記載例)'!Print_Area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本局</cp:lastModifiedBy>
  <cp:lastPrinted>2024-08-19T05:13:48Z</cp:lastPrinted>
  <dcterms:created xsi:type="dcterms:W3CDTF">2024-04-03T07:38:47Z</dcterms:created>
  <dcterms:modified xsi:type="dcterms:W3CDTF">2024-08-22T08:00:45Z</dcterms:modified>
</cp:coreProperties>
</file>